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Repo\Covid-SJC\"/>
    </mc:Choice>
  </mc:AlternateContent>
  <xr:revisionPtr revIDLastSave="0" documentId="13_ncr:1_{BE58A32F-820D-4574-87A2-9D340535B62F}" xr6:coauthVersionLast="47" xr6:coauthVersionMax="47" xr10:uidLastSave="{00000000-0000-0000-0000-000000000000}"/>
  <bookViews>
    <workbookView xWindow="28692" yWindow="-108" windowWidth="29016" windowHeight="15696" activeTab="5" xr2:uid="{00000000-000D-0000-FFFF-FFFF00000000}"/>
  </bookViews>
  <sheets>
    <sheet name="Planilha1" sheetId="1" r:id="rId1"/>
    <sheet name="Planilha2" sheetId="2" r:id="rId2"/>
    <sheet name="Dados Oficiais" sheetId="7" r:id="rId3"/>
    <sheet name="Dados sim recup exp" sheetId="8" r:id="rId4"/>
    <sheet name="Dados sim recup média" sheetId="12" r:id="rId5"/>
    <sheet name="Dados sim recup log" sheetId="11" r:id="rId6"/>
    <sheet name="Casos Ativos X Quinzenais" sheetId="14" r:id="rId7"/>
  </sheets>
  <definedNames>
    <definedName name="_xlnm._FilterDatabase" localSheetId="5" hidden="1">'Dados sim recup log'!$A$1:$R$613</definedName>
    <definedName name="dt">#REF!</definedName>
    <definedName name="i0">#REF!</definedName>
    <definedName name="K">#REF!</definedName>
    <definedName name="p0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1266" i="11" l="1"/>
  <c r="R1267" i="11"/>
  <c r="R1268" i="11"/>
  <c r="R1269" i="11"/>
  <c r="R1270" i="11"/>
  <c r="R1271" i="11"/>
  <c r="R1272" i="11"/>
  <c r="R1273" i="11"/>
  <c r="R1274" i="11"/>
  <c r="R1275" i="11"/>
  <c r="R1276" i="11"/>
  <c r="R1277" i="11"/>
  <c r="R1278" i="11"/>
  <c r="R1279" i="11"/>
  <c r="R1280" i="11"/>
  <c r="R1281" i="11"/>
  <c r="R1282" i="11"/>
  <c r="R1283" i="11"/>
  <c r="R1284" i="11"/>
  <c r="R1285" i="11"/>
  <c r="R1286" i="11"/>
  <c r="R1287" i="11"/>
  <c r="R1288" i="11"/>
  <c r="R1289" i="11"/>
  <c r="R1290" i="11"/>
  <c r="R1291" i="11"/>
  <c r="R1292" i="11"/>
  <c r="R1293" i="11"/>
  <c r="R1294" i="11"/>
  <c r="R1295" i="11"/>
  <c r="R1296" i="11"/>
  <c r="R1297" i="11"/>
  <c r="R1298" i="11"/>
  <c r="R1299" i="11"/>
  <c r="R1300" i="11"/>
  <c r="Q1266" i="11"/>
  <c r="Q1267" i="11"/>
  <c r="Q1268" i="11"/>
  <c r="Q1269" i="11"/>
  <c r="Q1270" i="11"/>
  <c r="Q1271" i="11"/>
  <c r="Q1272" i="11"/>
  <c r="Q1273" i="11"/>
  <c r="Q1274" i="11"/>
  <c r="Q1275" i="11"/>
  <c r="Q1276" i="11"/>
  <c r="Q1277" i="11"/>
  <c r="Q1278" i="11"/>
  <c r="Q1279" i="11"/>
  <c r="Q1280" i="11"/>
  <c r="Q1281" i="11"/>
  <c r="Q1282" i="11"/>
  <c r="Q1283" i="11"/>
  <c r="Q1284" i="11"/>
  <c r="Q1285" i="11"/>
  <c r="Q1286" i="11"/>
  <c r="Q1287" i="11"/>
  <c r="Q1288" i="11"/>
  <c r="Q1289" i="11"/>
  <c r="Q1290" i="11"/>
  <c r="Q1291" i="11"/>
  <c r="Q1292" i="11"/>
  <c r="Q1293" i="11"/>
  <c r="Q1294" i="11"/>
  <c r="Q1295" i="11"/>
  <c r="Q1296" i="11"/>
  <c r="Q1297" i="11"/>
  <c r="Q1298" i="11"/>
  <c r="Q1299" i="11"/>
  <c r="Q1300" i="11"/>
  <c r="P1266" i="11"/>
  <c r="P1267" i="11"/>
  <c r="P1268" i="11"/>
  <c r="P1269" i="11"/>
  <c r="P1270" i="11"/>
  <c r="P1271" i="11"/>
  <c r="P1272" i="11"/>
  <c r="P1273" i="11"/>
  <c r="P1274" i="11"/>
  <c r="P1275" i="11"/>
  <c r="P1276" i="11"/>
  <c r="P1277" i="11"/>
  <c r="P1278" i="11"/>
  <c r="P1279" i="11"/>
  <c r="P1280" i="11"/>
  <c r="P1281" i="11"/>
  <c r="P1282" i="11"/>
  <c r="P1283" i="11"/>
  <c r="P1284" i="11"/>
  <c r="P1285" i="11"/>
  <c r="P1286" i="11"/>
  <c r="P1287" i="11"/>
  <c r="P1288" i="11"/>
  <c r="P1289" i="11"/>
  <c r="P1290" i="11"/>
  <c r="P1291" i="11"/>
  <c r="P1292" i="11"/>
  <c r="P1293" i="11"/>
  <c r="P1294" i="11"/>
  <c r="P1295" i="11"/>
  <c r="P1296" i="11"/>
  <c r="P1297" i="11"/>
  <c r="P1298" i="11"/>
  <c r="P1299" i="11"/>
  <c r="P1300" i="11"/>
  <c r="O1266" i="11"/>
  <c r="O1267" i="11"/>
  <c r="O1268" i="11"/>
  <c r="O1269" i="11"/>
  <c r="O1270" i="11"/>
  <c r="O1271" i="11"/>
  <c r="O1272" i="11"/>
  <c r="O1273" i="11"/>
  <c r="O1274" i="11"/>
  <c r="O1275" i="11"/>
  <c r="O1276" i="11"/>
  <c r="O1277" i="11"/>
  <c r="O1278" i="11"/>
  <c r="O1279" i="11"/>
  <c r="O1280" i="11"/>
  <c r="O1281" i="11"/>
  <c r="O1282" i="11"/>
  <c r="O1283" i="11"/>
  <c r="O1284" i="11"/>
  <c r="O1285" i="11"/>
  <c r="O1286" i="11"/>
  <c r="O1287" i="11"/>
  <c r="O1288" i="11"/>
  <c r="O1289" i="11"/>
  <c r="O1290" i="11"/>
  <c r="O1291" i="11"/>
  <c r="O1292" i="11"/>
  <c r="O1293" i="11"/>
  <c r="O1294" i="11"/>
  <c r="O1295" i="11"/>
  <c r="O1296" i="11"/>
  <c r="O1297" i="11"/>
  <c r="O1298" i="11"/>
  <c r="O1299" i="11"/>
  <c r="O1300" i="11"/>
  <c r="N1266" i="11"/>
  <c r="N1267" i="11"/>
  <c r="N1268" i="11"/>
  <c r="N1269" i="11"/>
  <c r="N1270" i="11"/>
  <c r="N1271" i="11"/>
  <c r="N1272" i="11"/>
  <c r="N1273" i="11"/>
  <c r="N1274" i="11"/>
  <c r="N1275" i="11"/>
  <c r="N1276" i="11"/>
  <c r="N1277" i="11"/>
  <c r="N1278" i="11"/>
  <c r="N1279" i="11"/>
  <c r="N1280" i="11"/>
  <c r="N1281" i="11"/>
  <c r="N1282" i="11"/>
  <c r="N1283" i="11"/>
  <c r="N1284" i="11"/>
  <c r="N1285" i="11"/>
  <c r="N1286" i="11"/>
  <c r="N1287" i="11"/>
  <c r="N1288" i="11"/>
  <c r="N1289" i="11"/>
  <c r="N1290" i="11"/>
  <c r="N1291" i="11"/>
  <c r="N1292" i="11"/>
  <c r="N1293" i="11"/>
  <c r="N1294" i="11"/>
  <c r="N1295" i="11"/>
  <c r="N1296" i="11"/>
  <c r="N1297" i="11"/>
  <c r="N1298" i="11"/>
  <c r="N1299" i="11"/>
  <c r="N1300" i="11"/>
  <c r="M1266" i="11"/>
  <c r="M1267" i="11"/>
  <c r="M1268" i="11"/>
  <c r="M1269" i="11"/>
  <c r="M1270" i="11"/>
  <c r="M1271" i="11"/>
  <c r="M1272" i="11"/>
  <c r="M1273" i="11"/>
  <c r="M1274" i="11"/>
  <c r="M1275" i="11"/>
  <c r="M1276" i="11"/>
  <c r="M1277" i="11"/>
  <c r="M1278" i="11"/>
  <c r="M1279" i="11"/>
  <c r="M1280" i="11"/>
  <c r="M1281" i="11"/>
  <c r="M1282" i="11"/>
  <c r="M1283" i="11"/>
  <c r="M1284" i="11"/>
  <c r="M1285" i="11"/>
  <c r="M1286" i="11"/>
  <c r="M1287" i="11"/>
  <c r="M1288" i="11"/>
  <c r="M1289" i="11"/>
  <c r="M1290" i="11"/>
  <c r="M1291" i="11"/>
  <c r="M1292" i="11"/>
  <c r="M1293" i="11"/>
  <c r="M1294" i="11"/>
  <c r="M1295" i="11"/>
  <c r="M1296" i="11"/>
  <c r="M1297" i="11"/>
  <c r="M1298" i="11"/>
  <c r="M1299" i="11"/>
  <c r="M1300" i="11"/>
  <c r="L1266" i="11"/>
  <c r="L1267" i="11"/>
  <c r="L1268" i="11"/>
  <c r="L1269" i="11"/>
  <c r="L1270" i="11"/>
  <c r="L1271" i="11"/>
  <c r="L1272" i="11"/>
  <c r="L1273" i="11"/>
  <c r="L1274" i="11"/>
  <c r="L1275" i="11"/>
  <c r="L1276" i="11"/>
  <c r="L1277" i="11"/>
  <c r="L1278" i="11"/>
  <c r="L1279" i="11"/>
  <c r="L1280" i="11"/>
  <c r="L1281" i="11"/>
  <c r="L1282" i="11"/>
  <c r="L1283" i="11"/>
  <c r="L1284" i="11"/>
  <c r="L1285" i="11"/>
  <c r="L1286" i="11"/>
  <c r="L1287" i="11"/>
  <c r="L1288" i="11"/>
  <c r="L1289" i="11"/>
  <c r="L1290" i="11"/>
  <c r="L1291" i="11"/>
  <c r="L1292" i="11"/>
  <c r="L1293" i="11"/>
  <c r="L1294" i="11"/>
  <c r="L1295" i="11"/>
  <c r="L1296" i="11"/>
  <c r="L1297" i="11"/>
  <c r="L1298" i="11"/>
  <c r="L1299" i="11"/>
  <c r="L1300" i="11"/>
  <c r="K1266" i="11"/>
  <c r="L1265" i="11" s="1"/>
  <c r="K1267" i="11"/>
  <c r="K1268" i="11"/>
  <c r="K1269" i="11"/>
  <c r="K1270" i="11"/>
  <c r="K1271" i="11"/>
  <c r="K1272" i="11"/>
  <c r="K1273" i="11"/>
  <c r="K1274" i="11"/>
  <c r="K1275" i="11"/>
  <c r="K1276" i="11"/>
  <c r="K1277" i="11"/>
  <c r="K1278" i="11"/>
  <c r="K1279" i="11"/>
  <c r="K1280" i="11"/>
  <c r="K1281" i="11"/>
  <c r="K1282" i="11"/>
  <c r="K1283" i="11"/>
  <c r="K1284" i="11"/>
  <c r="K1285" i="11"/>
  <c r="K1286" i="11"/>
  <c r="K1287" i="11"/>
  <c r="K1288" i="11"/>
  <c r="K1289" i="11"/>
  <c r="K1290" i="11"/>
  <c r="K1291" i="11"/>
  <c r="K1292" i="11"/>
  <c r="K1293" i="11"/>
  <c r="K1294" i="11"/>
  <c r="K1295" i="11"/>
  <c r="K1296" i="11"/>
  <c r="K1297" i="11"/>
  <c r="K1298" i="11"/>
  <c r="K1299" i="11"/>
  <c r="K1300" i="11"/>
  <c r="J1266" i="11"/>
  <c r="J1267" i="11"/>
  <c r="J1268" i="11"/>
  <c r="J1269" i="11"/>
  <c r="J1270" i="11"/>
  <c r="J1271" i="11"/>
  <c r="J1272" i="11"/>
  <c r="J1273" i="11"/>
  <c r="J1274" i="11"/>
  <c r="J1275" i="11"/>
  <c r="J1276" i="11"/>
  <c r="J1277" i="11"/>
  <c r="J1278" i="11"/>
  <c r="J1279" i="11"/>
  <c r="J1280" i="11"/>
  <c r="J1281" i="11"/>
  <c r="J1282" i="11"/>
  <c r="J1283" i="11"/>
  <c r="J1284" i="11"/>
  <c r="J1285" i="11"/>
  <c r="J1286" i="11"/>
  <c r="J1287" i="11"/>
  <c r="J1288" i="11"/>
  <c r="J1289" i="11"/>
  <c r="J1290" i="11"/>
  <c r="J1291" i="11"/>
  <c r="J1292" i="11"/>
  <c r="J1293" i="11"/>
  <c r="J1294" i="11"/>
  <c r="J1295" i="11"/>
  <c r="J1296" i="11"/>
  <c r="J1297" i="11"/>
  <c r="J1298" i="11"/>
  <c r="J1299" i="11"/>
  <c r="J1300" i="11"/>
  <c r="I1266" i="11"/>
  <c r="I1267" i="11" s="1"/>
  <c r="I1268" i="11" s="1"/>
  <c r="I1269" i="11" s="1"/>
  <c r="I1270" i="11" s="1"/>
  <c r="I1271" i="11" s="1"/>
  <c r="I1272" i="11" s="1"/>
  <c r="I1273" i="11" s="1"/>
  <c r="I1274" i="11" s="1"/>
  <c r="I1275" i="11" s="1"/>
  <c r="I1276" i="11" s="1"/>
  <c r="I1277" i="11" s="1"/>
  <c r="I1278" i="11" s="1"/>
  <c r="I1279" i="11" s="1"/>
  <c r="I1280" i="11" s="1"/>
  <c r="I1281" i="11" s="1"/>
  <c r="I1282" i="11" s="1"/>
  <c r="I1283" i="11" s="1"/>
  <c r="I1284" i="11" s="1"/>
  <c r="I1285" i="11" s="1"/>
  <c r="I1286" i="11" s="1"/>
  <c r="I1287" i="11" s="1"/>
  <c r="I1288" i="11" s="1"/>
  <c r="I1289" i="11" s="1"/>
  <c r="I1290" i="11" s="1"/>
  <c r="I1291" i="11" s="1"/>
  <c r="I1292" i="11" s="1"/>
  <c r="I1293" i="11" s="1"/>
  <c r="I1294" i="11" s="1"/>
  <c r="I1295" i="11" s="1"/>
  <c r="I1296" i="11" s="1"/>
  <c r="I1297" i="11" s="1"/>
  <c r="I1298" i="11" s="1"/>
  <c r="I1299" i="11" s="1"/>
  <c r="H1266" i="11"/>
  <c r="H1267" i="11"/>
  <c r="H1268" i="11"/>
  <c r="H1269" i="11"/>
  <c r="H1270" i="11"/>
  <c r="H1271" i="11"/>
  <c r="H1272" i="11"/>
  <c r="H1273" i="11"/>
  <c r="H1274" i="11"/>
  <c r="H1275" i="11"/>
  <c r="H1276" i="11"/>
  <c r="H1277" i="11"/>
  <c r="H1278" i="11"/>
  <c r="H1279" i="11"/>
  <c r="H1280" i="11"/>
  <c r="H1281" i="11"/>
  <c r="H1282" i="11"/>
  <c r="H1283" i="11"/>
  <c r="H1284" i="11"/>
  <c r="H1285" i="11"/>
  <c r="H1286" i="11"/>
  <c r="H1287" i="11"/>
  <c r="H1288" i="11"/>
  <c r="H1289" i="11"/>
  <c r="H1290" i="11"/>
  <c r="H1291" i="11"/>
  <c r="H1292" i="11"/>
  <c r="H1293" i="11"/>
  <c r="H1294" i="11"/>
  <c r="H1295" i="11"/>
  <c r="H1296" i="11"/>
  <c r="H1297" i="11"/>
  <c r="H1298" i="11"/>
  <c r="H1299" i="11"/>
  <c r="H1300" i="11"/>
  <c r="G1266" i="11"/>
  <c r="G1267" i="11"/>
  <c r="G1268" i="11"/>
  <c r="G1269" i="11"/>
  <c r="G1270" i="11"/>
  <c r="G1271" i="11"/>
  <c r="G1272" i="11"/>
  <c r="G1273" i="11"/>
  <c r="G1274" i="11"/>
  <c r="G1275" i="11"/>
  <c r="G1276" i="11"/>
  <c r="G1277" i="11"/>
  <c r="G1278" i="11"/>
  <c r="G1279" i="11"/>
  <c r="G1280" i="11"/>
  <c r="G1281" i="11"/>
  <c r="G1282" i="11"/>
  <c r="G1283" i="11"/>
  <c r="G1284" i="11"/>
  <c r="G1285" i="11"/>
  <c r="G1286" i="11"/>
  <c r="G1287" i="11"/>
  <c r="G1288" i="11"/>
  <c r="G1289" i="11"/>
  <c r="G1290" i="11"/>
  <c r="G1291" i="11"/>
  <c r="G1292" i="11"/>
  <c r="G1293" i="11"/>
  <c r="G1294" i="11"/>
  <c r="G1295" i="11"/>
  <c r="G1296" i="11"/>
  <c r="G1297" i="11"/>
  <c r="G1298" i="11"/>
  <c r="G1299" i="11"/>
  <c r="G1300" i="11"/>
  <c r="F1266" i="11"/>
  <c r="F1267" i="11" s="1"/>
  <c r="F1268" i="11" s="1"/>
  <c r="F1269" i="11" s="1"/>
  <c r="F1270" i="11" s="1"/>
  <c r="F1271" i="11" s="1"/>
  <c r="F1272" i="11" s="1"/>
  <c r="F1273" i="11" s="1"/>
  <c r="F1274" i="11" s="1"/>
  <c r="F1275" i="11" s="1"/>
  <c r="F1276" i="11" s="1"/>
  <c r="F1277" i="11" s="1"/>
  <c r="F1278" i="11" s="1"/>
  <c r="F1279" i="11" s="1"/>
  <c r="F1280" i="11" s="1"/>
  <c r="F1281" i="11" s="1"/>
  <c r="F1282" i="11" s="1"/>
  <c r="F1283" i="11" s="1"/>
  <c r="F1284" i="11" s="1"/>
  <c r="F1285" i="11" s="1"/>
  <c r="F1286" i="11" s="1"/>
  <c r="F1287" i="11" s="1"/>
  <c r="F1288" i="11" s="1"/>
  <c r="F1289" i="11" s="1"/>
  <c r="F1290" i="11" s="1"/>
  <c r="F1291" i="11" s="1"/>
  <c r="F1292" i="11" s="1"/>
  <c r="F1293" i="11" s="1"/>
  <c r="F1294" i="11" s="1"/>
  <c r="F1295" i="11" s="1"/>
  <c r="F1296" i="11" s="1"/>
  <c r="F1297" i="11" s="1"/>
  <c r="F1298" i="11" s="1"/>
  <c r="F1299" i="11" s="1"/>
  <c r="E1266" i="11"/>
  <c r="E1267" i="11"/>
  <c r="E1268" i="11"/>
  <c r="E1269" i="11"/>
  <c r="E1270" i="11"/>
  <c r="E1271" i="11"/>
  <c r="E1272" i="11"/>
  <c r="E1273" i="11"/>
  <c r="E1274" i="11"/>
  <c r="E1275" i="11"/>
  <c r="E1276" i="11"/>
  <c r="E1277" i="11"/>
  <c r="E1278" i="11"/>
  <c r="E1279" i="11"/>
  <c r="E1280" i="11"/>
  <c r="E1281" i="11"/>
  <c r="E1282" i="11"/>
  <c r="E1283" i="11"/>
  <c r="E1284" i="11"/>
  <c r="E1285" i="11"/>
  <c r="E1286" i="11"/>
  <c r="E1287" i="11"/>
  <c r="E1288" i="11"/>
  <c r="E1289" i="11"/>
  <c r="E1290" i="11"/>
  <c r="E1291" i="11"/>
  <c r="E1292" i="11"/>
  <c r="E1293" i="11"/>
  <c r="E1294" i="11"/>
  <c r="E1295" i="11"/>
  <c r="E1296" i="11"/>
  <c r="E1297" i="11"/>
  <c r="E1298" i="11"/>
  <c r="E1299" i="11"/>
  <c r="E1300" i="11"/>
  <c r="D1266" i="11"/>
  <c r="D1267" i="11"/>
  <c r="D1268" i="11"/>
  <c r="D1269" i="11"/>
  <c r="D1270" i="11"/>
  <c r="D1271" i="11"/>
  <c r="D1272" i="11"/>
  <c r="D1273" i="11"/>
  <c r="D1274" i="11"/>
  <c r="D1275" i="11"/>
  <c r="D1276" i="11"/>
  <c r="D1277" i="11"/>
  <c r="D1278" i="11"/>
  <c r="D1279" i="11"/>
  <c r="D1280" i="11"/>
  <c r="D1281" i="11"/>
  <c r="D1282" i="11"/>
  <c r="D1283" i="11"/>
  <c r="D1284" i="11"/>
  <c r="D1285" i="11"/>
  <c r="D1286" i="11"/>
  <c r="D1287" i="11"/>
  <c r="D1288" i="11"/>
  <c r="D1289" i="11"/>
  <c r="D1290" i="11"/>
  <c r="D1291" i="11"/>
  <c r="D1292" i="11"/>
  <c r="D1293" i="11"/>
  <c r="D1294" i="11"/>
  <c r="D1295" i="11"/>
  <c r="D1296" i="11"/>
  <c r="D1297" i="11"/>
  <c r="D1298" i="11"/>
  <c r="D1299" i="11"/>
  <c r="D1300" i="11"/>
  <c r="B1267" i="11"/>
  <c r="B1268" i="11"/>
  <c r="B1269" i="11" s="1"/>
  <c r="B1270" i="11" s="1"/>
  <c r="B1271" i="11" s="1"/>
  <c r="B1272" i="11" s="1"/>
  <c r="B1273" i="11" s="1"/>
  <c r="B1274" i="11" s="1"/>
  <c r="B1275" i="11" s="1"/>
  <c r="B1276" i="11" s="1"/>
  <c r="B1277" i="11" s="1"/>
  <c r="B1278" i="11" s="1"/>
  <c r="B1279" i="11" s="1"/>
  <c r="B1280" i="11" s="1"/>
  <c r="B1281" i="11" s="1"/>
  <c r="B1282" i="11" s="1"/>
  <c r="B1283" i="11" s="1"/>
  <c r="B1284" i="11" s="1"/>
  <c r="B1285" i="11" s="1"/>
  <c r="B1286" i="11" s="1"/>
  <c r="B1287" i="11" s="1"/>
  <c r="B1288" i="11" s="1"/>
  <c r="B1289" i="11" s="1"/>
  <c r="B1290" i="11" s="1"/>
  <c r="B1291" i="11" s="1"/>
  <c r="B1292" i="11" s="1"/>
  <c r="B1293" i="11" s="1"/>
  <c r="B1294" i="11" s="1"/>
  <c r="B1295" i="11" s="1"/>
  <c r="B1296" i="11" s="1"/>
  <c r="B1297" i="11" s="1"/>
  <c r="B1298" i="11" s="1"/>
  <c r="B1299" i="11" s="1"/>
  <c r="C1299" i="11" s="1"/>
  <c r="B1266" i="11"/>
  <c r="C1266" i="11"/>
  <c r="M1238" i="11"/>
  <c r="N1238" i="11"/>
  <c r="O1238" i="11"/>
  <c r="P1238" i="11"/>
  <c r="Q1238" i="11"/>
  <c r="R1238" i="11"/>
  <c r="M1239" i="11"/>
  <c r="N1239" i="11"/>
  <c r="O1239" i="11"/>
  <c r="P1239" i="11"/>
  <c r="Q1239" i="11"/>
  <c r="R1239" i="11"/>
  <c r="M1240" i="11"/>
  <c r="N1240" i="11"/>
  <c r="O1240" i="11"/>
  <c r="Q1240" i="11" s="1"/>
  <c r="P1240" i="11"/>
  <c r="R1240" i="11" s="1"/>
  <c r="M1241" i="11"/>
  <c r="N1241" i="11"/>
  <c r="O1241" i="11"/>
  <c r="P1241" i="11"/>
  <c r="Q1241" i="11"/>
  <c r="R1241" i="11"/>
  <c r="M1242" i="11"/>
  <c r="N1242" i="11"/>
  <c r="O1242" i="11"/>
  <c r="P1242" i="11"/>
  <c r="Q1242" i="11"/>
  <c r="R1242" i="11"/>
  <c r="M1243" i="11"/>
  <c r="N1243" i="11"/>
  <c r="O1243" i="11"/>
  <c r="P1243" i="11"/>
  <c r="R1243" i="11" s="1"/>
  <c r="Q1243" i="11"/>
  <c r="M1244" i="11"/>
  <c r="N1244" i="11"/>
  <c r="O1244" i="11"/>
  <c r="Q1244" i="11" s="1"/>
  <c r="P1244" i="11"/>
  <c r="R1244" i="11" s="1"/>
  <c r="M1245" i="11"/>
  <c r="N1245" i="11"/>
  <c r="O1245" i="11"/>
  <c r="P1245" i="11"/>
  <c r="Q1245" i="11"/>
  <c r="R1245" i="11"/>
  <c r="M1246" i="11"/>
  <c r="N1246" i="11"/>
  <c r="O1246" i="11"/>
  <c r="P1246" i="11"/>
  <c r="Q1246" i="11"/>
  <c r="R1246" i="11"/>
  <c r="M1247" i="11"/>
  <c r="N1247" i="11"/>
  <c r="O1247" i="11"/>
  <c r="P1247" i="11"/>
  <c r="R1247" i="11" s="1"/>
  <c r="Q1247" i="11"/>
  <c r="M1248" i="11"/>
  <c r="N1248" i="11"/>
  <c r="O1248" i="11"/>
  <c r="Q1248" i="11" s="1"/>
  <c r="P1248" i="11"/>
  <c r="R1248" i="11" s="1"/>
  <c r="M1249" i="11"/>
  <c r="N1249" i="11"/>
  <c r="O1249" i="11"/>
  <c r="P1249" i="11"/>
  <c r="Q1249" i="11"/>
  <c r="R1249" i="11"/>
  <c r="M1250" i="11"/>
  <c r="N1250" i="11"/>
  <c r="O1250" i="11"/>
  <c r="P1250" i="11"/>
  <c r="Q1250" i="11"/>
  <c r="R1250" i="11"/>
  <c r="M1251" i="11"/>
  <c r="N1251" i="11"/>
  <c r="O1251" i="11"/>
  <c r="P1251" i="11"/>
  <c r="Q1251" i="11"/>
  <c r="R1251" i="11"/>
  <c r="M1252" i="11"/>
  <c r="N1252" i="11"/>
  <c r="O1252" i="11"/>
  <c r="Q1252" i="11" s="1"/>
  <c r="P1252" i="11"/>
  <c r="R1252" i="11" s="1"/>
  <c r="M1253" i="11"/>
  <c r="N1253" i="11"/>
  <c r="O1253" i="11"/>
  <c r="P1253" i="11"/>
  <c r="Q1253" i="11"/>
  <c r="R1253" i="11"/>
  <c r="M1254" i="11"/>
  <c r="N1254" i="11"/>
  <c r="O1254" i="11"/>
  <c r="P1254" i="11"/>
  <c r="Q1254" i="11"/>
  <c r="R1254" i="11"/>
  <c r="M1255" i="11"/>
  <c r="N1255" i="11"/>
  <c r="O1255" i="11"/>
  <c r="P1255" i="11"/>
  <c r="R1255" i="11" s="1"/>
  <c r="Q1255" i="11"/>
  <c r="M1256" i="11"/>
  <c r="N1256" i="11"/>
  <c r="O1256" i="11"/>
  <c r="Q1256" i="11" s="1"/>
  <c r="P1256" i="11"/>
  <c r="R1256" i="11" s="1"/>
  <c r="M1257" i="11"/>
  <c r="N1257" i="11"/>
  <c r="O1257" i="11"/>
  <c r="P1257" i="11"/>
  <c r="Q1257" i="11"/>
  <c r="R1257" i="11"/>
  <c r="M1258" i="11"/>
  <c r="N1258" i="11"/>
  <c r="O1258" i="11"/>
  <c r="P1258" i="11"/>
  <c r="Q1258" i="11"/>
  <c r="R1258" i="11"/>
  <c r="M1259" i="11"/>
  <c r="N1259" i="11"/>
  <c r="O1259" i="11"/>
  <c r="P1259" i="11"/>
  <c r="Q1259" i="11"/>
  <c r="R1259" i="11"/>
  <c r="M1260" i="11"/>
  <c r="N1260" i="11"/>
  <c r="O1260" i="11"/>
  <c r="Q1260" i="11" s="1"/>
  <c r="P1260" i="11"/>
  <c r="R1260" i="11" s="1"/>
  <c r="M1261" i="11"/>
  <c r="N1261" i="11"/>
  <c r="O1261" i="11"/>
  <c r="P1261" i="11"/>
  <c r="Q1261" i="11"/>
  <c r="R1261" i="11"/>
  <c r="M1262" i="11"/>
  <c r="N1262" i="11"/>
  <c r="O1262" i="11"/>
  <c r="P1262" i="11"/>
  <c r="Q1262" i="11"/>
  <c r="R1262" i="11"/>
  <c r="M1263" i="11"/>
  <c r="P1263" i="11"/>
  <c r="R1263" i="11" s="1"/>
  <c r="M1264" i="11"/>
  <c r="O1264" i="11"/>
  <c r="Q1264" i="11" s="1"/>
  <c r="P1264" i="11"/>
  <c r="R1264" i="11" s="1"/>
  <c r="M1265" i="11"/>
  <c r="P1265" i="11"/>
  <c r="R1265" i="11"/>
  <c r="L1238" i="11"/>
  <c r="L1239" i="11"/>
  <c r="L1240" i="11"/>
  <c r="L1241" i="11"/>
  <c r="L1242" i="11"/>
  <c r="L1243" i="11"/>
  <c r="L1244" i="11"/>
  <c r="L1245" i="11"/>
  <c r="L1246" i="11"/>
  <c r="L1247" i="11"/>
  <c r="L1248" i="11"/>
  <c r="L1249" i="11"/>
  <c r="L1250" i="11"/>
  <c r="L1251" i="11"/>
  <c r="L1252" i="11"/>
  <c r="L1253" i="11"/>
  <c r="L1254" i="11"/>
  <c r="L1255" i="11"/>
  <c r="L1256" i="11"/>
  <c r="L1257" i="11"/>
  <c r="L1258" i="11"/>
  <c r="L1259" i="11"/>
  <c r="L1260" i="11"/>
  <c r="L1261" i="11"/>
  <c r="L1262" i="11"/>
  <c r="L1263" i="11"/>
  <c r="N1263" i="11" s="1"/>
  <c r="L1264" i="11"/>
  <c r="N1264" i="11" s="1"/>
  <c r="K1238" i="11"/>
  <c r="K1239" i="11"/>
  <c r="K1240" i="11"/>
  <c r="K1241" i="11"/>
  <c r="K1242" i="11"/>
  <c r="K1243" i="11"/>
  <c r="K1244" i="11"/>
  <c r="K1245" i="11"/>
  <c r="K1246" i="11"/>
  <c r="K1247" i="11"/>
  <c r="K1248" i="11"/>
  <c r="K1249" i="11"/>
  <c r="K1250" i="11"/>
  <c r="K1251" i="11"/>
  <c r="K1252" i="11"/>
  <c r="K1253" i="11"/>
  <c r="K1254" i="11"/>
  <c r="K1255" i="11"/>
  <c r="K1256" i="11"/>
  <c r="K1257" i="11"/>
  <c r="K1258" i="11"/>
  <c r="K1259" i="11"/>
  <c r="K1260" i="11"/>
  <c r="K1261" i="11"/>
  <c r="K1262" i="11"/>
  <c r="K1263" i="11"/>
  <c r="K1264" i="11"/>
  <c r="K1265" i="11"/>
  <c r="J1238" i="11"/>
  <c r="J1239" i="11"/>
  <c r="J1240" i="11"/>
  <c r="J1241" i="11"/>
  <c r="J1242" i="11"/>
  <c r="J1243" i="11"/>
  <c r="J1244" i="11"/>
  <c r="J1245" i="11"/>
  <c r="J1246" i="11"/>
  <c r="J1247" i="11"/>
  <c r="J1248" i="11"/>
  <c r="J1249" i="11"/>
  <c r="J1250" i="11"/>
  <c r="J1251" i="11"/>
  <c r="J1252" i="11"/>
  <c r="J1253" i="11"/>
  <c r="J1254" i="11"/>
  <c r="J1255" i="11"/>
  <c r="J1256" i="11"/>
  <c r="J1257" i="11"/>
  <c r="J1258" i="11"/>
  <c r="J1259" i="11"/>
  <c r="J1260" i="11"/>
  <c r="J1261" i="11"/>
  <c r="J1262" i="11"/>
  <c r="J1263" i="11"/>
  <c r="J1264" i="11"/>
  <c r="J1265" i="11"/>
  <c r="I1238" i="11"/>
  <c r="I1239" i="11" s="1"/>
  <c r="I1240" i="11" s="1"/>
  <c r="I1241" i="11" s="1"/>
  <c r="I1242" i="11" s="1"/>
  <c r="I1243" i="11" s="1"/>
  <c r="I1244" i="11" s="1"/>
  <c r="I1245" i="11" s="1"/>
  <c r="I1246" i="11" s="1"/>
  <c r="I1247" i="11" s="1"/>
  <c r="I1248" i="11" s="1"/>
  <c r="I1249" i="11" s="1"/>
  <c r="I1250" i="11" s="1"/>
  <c r="I1251" i="11" s="1"/>
  <c r="I1252" i="11" s="1"/>
  <c r="I1253" i="11" s="1"/>
  <c r="I1254" i="11" s="1"/>
  <c r="I1255" i="11" s="1"/>
  <c r="I1256" i="11" s="1"/>
  <c r="I1257" i="11" s="1"/>
  <c r="I1258" i="11" s="1"/>
  <c r="I1259" i="11" s="1"/>
  <c r="I1260" i="11" s="1"/>
  <c r="I1261" i="11" s="1"/>
  <c r="I1262" i="11" s="1"/>
  <c r="I1263" i="11" s="1"/>
  <c r="I1264" i="11" s="1"/>
  <c r="H1238" i="11"/>
  <c r="H1239" i="11"/>
  <c r="H1240" i="11"/>
  <c r="H1241" i="11"/>
  <c r="H1242" i="11"/>
  <c r="H1243" i="11"/>
  <c r="H1244" i="11"/>
  <c r="H1245" i="11"/>
  <c r="H1246" i="11"/>
  <c r="H1247" i="11"/>
  <c r="H1248" i="11"/>
  <c r="H1249" i="11"/>
  <c r="H1250" i="11"/>
  <c r="H1251" i="11"/>
  <c r="H1252" i="11"/>
  <c r="H1253" i="11"/>
  <c r="H1254" i="11"/>
  <c r="H1255" i="11"/>
  <c r="H1256" i="11"/>
  <c r="H1257" i="11"/>
  <c r="H1258" i="11"/>
  <c r="H1259" i="11"/>
  <c r="H1260" i="11"/>
  <c r="H1261" i="11"/>
  <c r="H1262" i="11"/>
  <c r="H1263" i="11"/>
  <c r="H1264" i="11"/>
  <c r="H1265" i="11"/>
  <c r="G1238" i="11"/>
  <c r="G1239" i="11"/>
  <c r="G1240" i="11"/>
  <c r="G1241" i="11"/>
  <c r="G1242" i="11"/>
  <c r="G1243" i="11"/>
  <c r="G1244" i="11"/>
  <c r="G1245" i="11"/>
  <c r="G1246" i="11"/>
  <c r="G1247" i="11"/>
  <c r="G1248" i="11"/>
  <c r="G1249" i="11"/>
  <c r="G1250" i="11"/>
  <c r="G1251" i="11"/>
  <c r="G1252" i="11"/>
  <c r="G1253" i="11"/>
  <c r="G1254" i="11"/>
  <c r="G1255" i="11"/>
  <c r="G1256" i="11"/>
  <c r="G1257" i="11"/>
  <c r="G1258" i="11"/>
  <c r="G1259" i="11"/>
  <c r="G1260" i="11"/>
  <c r="G1261" i="11"/>
  <c r="G1262" i="11"/>
  <c r="G1263" i="11"/>
  <c r="G1264" i="11"/>
  <c r="G1265" i="11"/>
  <c r="F1238" i="11"/>
  <c r="F1239" i="11" s="1"/>
  <c r="F1240" i="11" s="1"/>
  <c r="F1241" i="11" s="1"/>
  <c r="F1242" i="11" s="1"/>
  <c r="F1243" i="11" s="1"/>
  <c r="F1244" i="11" s="1"/>
  <c r="F1245" i="11" s="1"/>
  <c r="F1246" i="11" s="1"/>
  <c r="F1247" i="11" s="1"/>
  <c r="F1248" i="11" s="1"/>
  <c r="F1249" i="11" s="1"/>
  <c r="F1250" i="11" s="1"/>
  <c r="F1251" i="11" s="1"/>
  <c r="F1252" i="11" s="1"/>
  <c r="F1253" i="11" s="1"/>
  <c r="F1254" i="11" s="1"/>
  <c r="F1255" i="11" s="1"/>
  <c r="F1256" i="11" s="1"/>
  <c r="F1257" i="11" s="1"/>
  <c r="F1258" i="11" s="1"/>
  <c r="F1259" i="11" s="1"/>
  <c r="F1260" i="11" s="1"/>
  <c r="F1261" i="11" s="1"/>
  <c r="F1262" i="11" s="1"/>
  <c r="F1263" i="11" s="1"/>
  <c r="F1264" i="11" s="1"/>
  <c r="B1264" i="11"/>
  <c r="B1239" i="11"/>
  <c r="B1240" i="11" s="1"/>
  <c r="B1241" i="11" s="1"/>
  <c r="B1242" i="11" s="1"/>
  <c r="B1243" i="11" s="1"/>
  <c r="B1244" i="11" s="1"/>
  <c r="B1245" i="11" s="1"/>
  <c r="B1246" i="11" s="1"/>
  <c r="B1247" i="11" s="1"/>
  <c r="B1248" i="11" s="1"/>
  <c r="B1249" i="11" s="1"/>
  <c r="B1250" i="11" s="1"/>
  <c r="B1251" i="11" s="1"/>
  <c r="B1252" i="11" s="1"/>
  <c r="B1253" i="11" s="1"/>
  <c r="B1254" i="11" s="1"/>
  <c r="B1255" i="11" s="1"/>
  <c r="B1256" i="11" s="1"/>
  <c r="B1257" i="11" s="1"/>
  <c r="B1258" i="11" s="1"/>
  <c r="B1259" i="11" s="1"/>
  <c r="B1260" i="11" s="1"/>
  <c r="B1261" i="11" s="1"/>
  <c r="B1262" i="11" s="1"/>
  <c r="B1263" i="11" s="1"/>
  <c r="B1238" i="11"/>
  <c r="C1238" i="11"/>
  <c r="L1175" i="11"/>
  <c r="N1175" i="11" s="1"/>
  <c r="M1175" i="11"/>
  <c r="P1175" i="11"/>
  <c r="R1175" i="11"/>
  <c r="L1176" i="11"/>
  <c r="N1176" i="11" s="1"/>
  <c r="M1176" i="11"/>
  <c r="P1176" i="11"/>
  <c r="R1176" i="11" s="1"/>
  <c r="L1177" i="11"/>
  <c r="O1177" i="11" s="1"/>
  <c r="Q1177" i="11" s="1"/>
  <c r="M1177" i="11"/>
  <c r="N1177" i="11"/>
  <c r="P1177" i="11"/>
  <c r="R1177" i="11" s="1"/>
  <c r="L1178" i="11"/>
  <c r="M1178" i="11"/>
  <c r="N1178" i="11"/>
  <c r="O1178" i="11"/>
  <c r="Q1178" i="11" s="1"/>
  <c r="P1178" i="11"/>
  <c r="R1178" i="11"/>
  <c r="L1179" i="11"/>
  <c r="M1179" i="11"/>
  <c r="N1179" i="11"/>
  <c r="O1179" i="11"/>
  <c r="Q1179" i="11" s="1"/>
  <c r="P1179" i="11"/>
  <c r="R1179" i="11" s="1"/>
  <c r="L1180" i="11"/>
  <c r="M1180" i="11"/>
  <c r="N1180" i="11"/>
  <c r="O1180" i="11"/>
  <c r="P1180" i="11"/>
  <c r="R1180" i="11" s="1"/>
  <c r="Q1180" i="11"/>
  <c r="L1181" i="11"/>
  <c r="M1181" i="11"/>
  <c r="N1181" i="11"/>
  <c r="O1181" i="11"/>
  <c r="P1181" i="11"/>
  <c r="Q1181" i="11"/>
  <c r="R1181" i="11"/>
  <c r="L1182" i="11"/>
  <c r="M1182" i="11"/>
  <c r="N1182" i="11"/>
  <c r="P1182" i="11"/>
  <c r="R1182" i="11"/>
  <c r="L1183" i="11"/>
  <c r="N1183" i="11" s="1"/>
  <c r="M1183" i="11"/>
  <c r="P1183" i="11"/>
  <c r="R1183" i="11"/>
  <c r="L1184" i="11"/>
  <c r="N1184" i="11" s="1"/>
  <c r="M1184" i="11"/>
  <c r="P1184" i="11"/>
  <c r="R1184" i="11"/>
  <c r="L1185" i="11"/>
  <c r="O1185" i="11" s="1"/>
  <c r="Q1185" i="11" s="1"/>
  <c r="M1185" i="11"/>
  <c r="N1185" i="11"/>
  <c r="P1185" i="11"/>
  <c r="R1185" i="11"/>
  <c r="L1186" i="11"/>
  <c r="M1186" i="11"/>
  <c r="N1186" i="11"/>
  <c r="O1186" i="11"/>
  <c r="Q1186" i="11" s="1"/>
  <c r="P1186" i="11"/>
  <c r="R1186" i="11"/>
  <c r="L1187" i="11"/>
  <c r="M1187" i="11"/>
  <c r="N1187" i="11"/>
  <c r="O1187" i="11"/>
  <c r="Q1187" i="11" s="1"/>
  <c r="P1187" i="11"/>
  <c r="R1187" i="11" s="1"/>
  <c r="L1188" i="11"/>
  <c r="M1188" i="11"/>
  <c r="N1188" i="11"/>
  <c r="O1188" i="11"/>
  <c r="P1188" i="11"/>
  <c r="R1188" i="11" s="1"/>
  <c r="Q1188" i="11"/>
  <c r="L1189" i="11"/>
  <c r="M1189" i="11"/>
  <c r="N1189" i="11"/>
  <c r="O1189" i="11"/>
  <c r="P1189" i="11"/>
  <c r="Q1189" i="11"/>
  <c r="R1189" i="11"/>
  <c r="L1190" i="11"/>
  <c r="M1190" i="11"/>
  <c r="N1190" i="11"/>
  <c r="P1190" i="11"/>
  <c r="R1190" i="11"/>
  <c r="L1191" i="11"/>
  <c r="N1191" i="11" s="1"/>
  <c r="M1191" i="11"/>
  <c r="P1191" i="11"/>
  <c r="R1191" i="11"/>
  <c r="L1192" i="11"/>
  <c r="N1192" i="11" s="1"/>
  <c r="M1192" i="11"/>
  <c r="P1192" i="11"/>
  <c r="R1192" i="11"/>
  <c r="L1193" i="11"/>
  <c r="O1193" i="11" s="1"/>
  <c r="Q1193" i="11" s="1"/>
  <c r="M1193" i="11"/>
  <c r="N1193" i="11"/>
  <c r="P1193" i="11"/>
  <c r="R1193" i="11"/>
  <c r="L1194" i="11"/>
  <c r="M1194" i="11"/>
  <c r="N1194" i="11"/>
  <c r="O1194" i="11"/>
  <c r="Q1194" i="11" s="1"/>
  <c r="P1194" i="11"/>
  <c r="R1194" i="11"/>
  <c r="L1195" i="11"/>
  <c r="M1195" i="11"/>
  <c r="N1195" i="11"/>
  <c r="O1195" i="11"/>
  <c r="Q1195" i="11" s="1"/>
  <c r="P1195" i="11"/>
  <c r="R1195" i="11" s="1"/>
  <c r="L1196" i="11"/>
  <c r="M1196" i="11"/>
  <c r="N1196" i="11"/>
  <c r="O1196" i="11"/>
  <c r="P1196" i="11"/>
  <c r="R1196" i="11" s="1"/>
  <c r="Q1196" i="11"/>
  <c r="L1197" i="11"/>
  <c r="M1197" i="11"/>
  <c r="N1197" i="11"/>
  <c r="O1197" i="11"/>
  <c r="P1197" i="11"/>
  <c r="Q1197" i="11"/>
  <c r="R1197" i="11"/>
  <c r="L1198" i="11"/>
  <c r="N1198" i="11" s="1"/>
  <c r="M1198" i="11"/>
  <c r="P1198" i="11"/>
  <c r="R1198" i="11"/>
  <c r="L1199" i="11"/>
  <c r="N1199" i="11" s="1"/>
  <c r="M1199" i="11"/>
  <c r="P1199" i="11"/>
  <c r="R1199" i="11"/>
  <c r="L1200" i="11"/>
  <c r="N1200" i="11" s="1"/>
  <c r="M1200" i="11"/>
  <c r="P1200" i="11"/>
  <c r="R1200" i="11"/>
  <c r="L1201" i="11"/>
  <c r="O1201" i="11" s="1"/>
  <c r="Q1201" i="11" s="1"/>
  <c r="M1201" i="11"/>
  <c r="N1201" i="11"/>
  <c r="P1201" i="11"/>
  <c r="R1201" i="11"/>
  <c r="L1202" i="11"/>
  <c r="M1202" i="11"/>
  <c r="N1202" i="11"/>
  <c r="O1202" i="11"/>
  <c r="Q1202" i="11" s="1"/>
  <c r="P1202" i="11"/>
  <c r="R1202" i="11" s="1"/>
  <c r="L1203" i="11"/>
  <c r="M1203" i="11"/>
  <c r="N1203" i="11"/>
  <c r="O1203" i="11"/>
  <c r="Q1203" i="11" s="1"/>
  <c r="P1203" i="11"/>
  <c r="R1203" i="11" s="1"/>
  <c r="L1204" i="11"/>
  <c r="M1204" i="11"/>
  <c r="N1204" i="11"/>
  <c r="O1204" i="11"/>
  <c r="P1204" i="11"/>
  <c r="R1204" i="11" s="1"/>
  <c r="Q1204" i="11"/>
  <c r="L1205" i="11"/>
  <c r="M1205" i="11"/>
  <c r="N1205" i="11"/>
  <c r="O1205" i="11"/>
  <c r="P1205" i="11"/>
  <c r="Q1205" i="11"/>
  <c r="R1205" i="11"/>
  <c r="L1206" i="11"/>
  <c r="N1206" i="11" s="1"/>
  <c r="M1206" i="11"/>
  <c r="P1206" i="11"/>
  <c r="R1206" i="11"/>
  <c r="L1207" i="11"/>
  <c r="N1207" i="11" s="1"/>
  <c r="M1207" i="11"/>
  <c r="P1207" i="11"/>
  <c r="R1207" i="11"/>
  <c r="L1208" i="11"/>
  <c r="N1208" i="11" s="1"/>
  <c r="M1208" i="11"/>
  <c r="P1208" i="11"/>
  <c r="R1208" i="11"/>
  <c r="L1209" i="11"/>
  <c r="O1209" i="11" s="1"/>
  <c r="Q1209" i="11" s="1"/>
  <c r="M1209" i="11"/>
  <c r="N1209" i="11"/>
  <c r="P1209" i="11"/>
  <c r="R1209" i="11"/>
  <c r="L1210" i="11"/>
  <c r="M1210" i="11"/>
  <c r="N1210" i="11"/>
  <c r="O1210" i="11"/>
  <c r="Q1210" i="11" s="1"/>
  <c r="P1210" i="11"/>
  <c r="R1210" i="11" s="1"/>
  <c r="L1211" i="11"/>
  <c r="M1211" i="11"/>
  <c r="N1211" i="11"/>
  <c r="O1211" i="11"/>
  <c r="Q1211" i="11" s="1"/>
  <c r="P1211" i="11"/>
  <c r="R1211" i="11" s="1"/>
  <c r="L1212" i="11"/>
  <c r="M1212" i="11"/>
  <c r="N1212" i="11"/>
  <c r="O1212" i="11"/>
  <c r="P1212" i="11"/>
  <c r="R1212" i="11" s="1"/>
  <c r="Q1212" i="11"/>
  <c r="L1213" i="11"/>
  <c r="M1213" i="11"/>
  <c r="N1213" i="11"/>
  <c r="O1213" i="11"/>
  <c r="P1213" i="11"/>
  <c r="Q1213" i="11"/>
  <c r="R1213" i="11"/>
  <c r="L1214" i="11"/>
  <c r="N1214" i="11" s="1"/>
  <c r="M1214" i="11"/>
  <c r="P1214" i="11"/>
  <c r="R1214" i="11"/>
  <c r="L1215" i="11"/>
  <c r="N1215" i="11" s="1"/>
  <c r="M1215" i="11"/>
  <c r="P1215" i="11"/>
  <c r="R1215" i="11"/>
  <c r="L1216" i="11"/>
  <c r="N1216" i="11" s="1"/>
  <c r="M1216" i="11"/>
  <c r="P1216" i="11"/>
  <c r="R1216" i="11"/>
  <c r="L1217" i="11"/>
  <c r="O1217" i="11" s="1"/>
  <c r="Q1217" i="11" s="1"/>
  <c r="M1217" i="11"/>
  <c r="N1217" i="11"/>
  <c r="P1217" i="11"/>
  <c r="R1217" i="11" s="1"/>
  <c r="L1218" i="11"/>
  <c r="M1218" i="11"/>
  <c r="N1218" i="11"/>
  <c r="O1218" i="11"/>
  <c r="Q1218" i="11" s="1"/>
  <c r="P1218" i="11"/>
  <c r="R1218" i="11" s="1"/>
  <c r="L1219" i="11"/>
  <c r="M1219" i="11"/>
  <c r="N1219" i="11"/>
  <c r="O1219" i="11"/>
  <c r="Q1219" i="11" s="1"/>
  <c r="P1219" i="11"/>
  <c r="R1219" i="11" s="1"/>
  <c r="L1220" i="11"/>
  <c r="M1220" i="11"/>
  <c r="N1220" i="11"/>
  <c r="O1220" i="11"/>
  <c r="P1220" i="11"/>
  <c r="R1220" i="11" s="1"/>
  <c r="Q1220" i="11"/>
  <c r="L1221" i="11"/>
  <c r="M1221" i="11"/>
  <c r="N1221" i="11"/>
  <c r="O1221" i="11"/>
  <c r="P1221" i="11"/>
  <c r="Q1221" i="11"/>
  <c r="R1221" i="11"/>
  <c r="L1222" i="11"/>
  <c r="N1222" i="11" s="1"/>
  <c r="M1222" i="11"/>
  <c r="P1222" i="11"/>
  <c r="R1222" i="11"/>
  <c r="L1223" i="11"/>
  <c r="N1223" i="11" s="1"/>
  <c r="M1223" i="11"/>
  <c r="P1223" i="11"/>
  <c r="R1223" i="11"/>
  <c r="L1224" i="11"/>
  <c r="N1224" i="11" s="1"/>
  <c r="M1224" i="11"/>
  <c r="P1224" i="11"/>
  <c r="R1224" i="11"/>
  <c r="L1225" i="11"/>
  <c r="O1225" i="11" s="1"/>
  <c r="Q1225" i="11" s="1"/>
  <c r="M1225" i="11"/>
  <c r="N1225" i="11"/>
  <c r="P1225" i="11"/>
  <c r="R1225" i="11"/>
  <c r="L1226" i="11"/>
  <c r="M1226" i="11"/>
  <c r="N1226" i="11"/>
  <c r="O1226" i="11"/>
  <c r="Q1226" i="11" s="1"/>
  <c r="P1226" i="11"/>
  <c r="R1226" i="11" s="1"/>
  <c r="L1227" i="11"/>
  <c r="M1227" i="11"/>
  <c r="N1227" i="11"/>
  <c r="O1227" i="11"/>
  <c r="Q1227" i="11" s="1"/>
  <c r="P1227" i="11"/>
  <c r="R1227" i="11" s="1"/>
  <c r="L1228" i="11"/>
  <c r="M1228" i="11"/>
  <c r="N1228" i="11"/>
  <c r="O1228" i="11"/>
  <c r="P1228" i="11"/>
  <c r="R1228" i="11" s="1"/>
  <c r="Q1228" i="11"/>
  <c r="L1229" i="11"/>
  <c r="M1229" i="11"/>
  <c r="N1229" i="11"/>
  <c r="O1229" i="11"/>
  <c r="P1229" i="11"/>
  <c r="Q1229" i="11"/>
  <c r="R1229" i="11"/>
  <c r="L1230" i="11"/>
  <c r="N1230" i="11" s="1"/>
  <c r="M1230" i="11"/>
  <c r="P1230" i="11"/>
  <c r="R1230" i="11"/>
  <c r="L1231" i="11"/>
  <c r="N1231" i="11" s="1"/>
  <c r="M1231" i="11"/>
  <c r="P1231" i="11"/>
  <c r="R1231" i="11"/>
  <c r="L1232" i="11"/>
  <c r="N1232" i="11" s="1"/>
  <c r="M1232" i="11"/>
  <c r="P1232" i="11"/>
  <c r="R1232" i="11"/>
  <c r="L1233" i="11"/>
  <c r="O1233" i="11" s="1"/>
  <c r="Q1233" i="11" s="1"/>
  <c r="M1233" i="11"/>
  <c r="N1233" i="11"/>
  <c r="P1233" i="11"/>
  <c r="R1233" i="11" s="1"/>
  <c r="L1234" i="11"/>
  <c r="M1234" i="11"/>
  <c r="N1234" i="11"/>
  <c r="O1234" i="11"/>
  <c r="Q1234" i="11" s="1"/>
  <c r="P1234" i="11"/>
  <c r="R1234" i="11" s="1"/>
  <c r="L1235" i="11"/>
  <c r="N1235" i="11" s="1"/>
  <c r="M1235" i="11"/>
  <c r="O1235" i="11"/>
  <c r="Q1235" i="11" s="1"/>
  <c r="P1235" i="11"/>
  <c r="R1235" i="11" s="1"/>
  <c r="L1236" i="11"/>
  <c r="N1236" i="11" s="1"/>
  <c r="M1236" i="11"/>
  <c r="P1236" i="11"/>
  <c r="R1236" i="11" s="1"/>
  <c r="L1237" i="11"/>
  <c r="M1237" i="11"/>
  <c r="N1237" i="11"/>
  <c r="O1237" i="11"/>
  <c r="Q1237" i="11" s="1"/>
  <c r="P1237" i="11"/>
  <c r="R1237" i="11"/>
  <c r="K1175" i="11"/>
  <c r="K1176" i="11"/>
  <c r="K1177" i="11"/>
  <c r="K1178" i="11"/>
  <c r="K1179" i="11"/>
  <c r="K1180" i="11"/>
  <c r="K1181" i="11"/>
  <c r="K1182" i="11"/>
  <c r="K1183" i="11"/>
  <c r="K1184" i="11"/>
  <c r="K1185" i="11"/>
  <c r="K1186" i="11"/>
  <c r="K1187" i="11"/>
  <c r="K1188" i="11"/>
  <c r="K1189" i="11"/>
  <c r="K1190" i="11"/>
  <c r="K1191" i="11"/>
  <c r="K1192" i="11"/>
  <c r="K1193" i="11"/>
  <c r="K1194" i="11"/>
  <c r="K1195" i="11"/>
  <c r="K1196" i="11"/>
  <c r="K1197" i="11"/>
  <c r="K1198" i="11"/>
  <c r="K1199" i="11"/>
  <c r="K1200" i="11"/>
  <c r="K1201" i="11"/>
  <c r="K1202" i="11"/>
  <c r="K1203" i="11"/>
  <c r="K1204" i="11"/>
  <c r="K1205" i="11"/>
  <c r="K1206" i="11"/>
  <c r="K1207" i="11"/>
  <c r="K1208" i="11"/>
  <c r="K1209" i="11"/>
  <c r="K1210" i="11"/>
  <c r="K1211" i="11"/>
  <c r="K1212" i="11"/>
  <c r="K1213" i="11"/>
  <c r="K1214" i="11"/>
  <c r="K1215" i="11"/>
  <c r="K1216" i="11"/>
  <c r="K1217" i="11"/>
  <c r="K1218" i="11"/>
  <c r="K1219" i="11"/>
  <c r="K1220" i="11"/>
  <c r="K1221" i="11"/>
  <c r="K1222" i="11"/>
  <c r="K1223" i="11"/>
  <c r="K1224" i="11"/>
  <c r="K1225" i="11"/>
  <c r="K1226" i="11"/>
  <c r="K1227" i="11"/>
  <c r="K1228" i="11"/>
  <c r="K1229" i="11"/>
  <c r="K1230" i="11"/>
  <c r="K1231" i="11"/>
  <c r="K1232" i="11"/>
  <c r="K1233" i="11"/>
  <c r="K1234" i="11"/>
  <c r="K1235" i="11"/>
  <c r="K1236" i="11"/>
  <c r="K1237" i="11"/>
  <c r="J1180" i="11"/>
  <c r="J1181" i="11"/>
  <c r="J1182" i="11"/>
  <c r="J1183" i="11"/>
  <c r="J1184" i="11"/>
  <c r="J1185" i="11"/>
  <c r="J1186" i="11"/>
  <c r="J1187" i="11"/>
  <c r="J1188" i="11"/>
  <c r="J1189" i="11"/>
  <c r="J1190" i="11"/>
  <c r="J1191" i="11"/>
  <c r="J1192" i="11"/>
  <c r="J1193" i="11"/>
  <c r="J1194" i="11"/>
  <c r="J1195" i="11"/>
  <c r="J1196" i="11"/>
  <c r="J1197" i="11"/>
  <c r="J1198" i="11"/>
  <c r="J1199" i="11"/>
  <c r="J1200" i="11"/>
  <c r="J1201" i="11"/>
  <c r="J1202" i="11"/>
  <c r="J1203" i="11"/>
  <c r="J1204" i="11"/>
  <c r="J1205" i="11"/>
  <c r="J1206" i="11"/>
  <c r="J1207" i="11"/>
  <c r="J1208" i="11"/>
  <c r="J1209" i="11"/>
  <c r="J1210" i="11"/>
  <c r="J1211" i="11"/>
  <c r="J1212" i="11"/>
  <c r="J1213" i="11"/>
  <c r="J1214" i="11"/>
  <c r="J1215" i="11"/>
  <c r="J1216" i="11"/>
  <c r="J1217" i="11"/>
  <c r="J1218" i="11"/>
  <c r="J1219" i="11"/>
  <c r="J1220" i="11"/>
  <c r="J1221" i="11"/>
  <c r="J1222" i="11"/>
  <c r="J1223" i="11"/>
  <c r="J1224" i="11"/>
  <c r="J1225" i="11"/>
  <c r="J1226" i="11"/>
  <c r="J1227" i="11"/>
  <c r="J1228" i="11"/>
  <c r="J1229" i="11"/>
  <c r="J1230" i="11"/>
  <c r="J1231" i="11"/>
  <c r="J1232" i="11"/>
  <c r="J1233" i="11"/>
  <c r="J1234" i="11"/>
  <c r="J1235" i="11"/>
  <c r="J1236" i="11"/>
  <c r="J1237" i="11"/>
  <c r="J1175" i="11"/>
  <c r="J1176" i="11"/>
  <c r="J1177" i="11"/>
  <c r="J1178" i="11"/>
  <c r="J1179" i="11"/>
  <c r="I1175" i="11"/>
  <c r="I1176" i="11" s="1"/>
  <c r="I1177" i="11" s="1"/>
  <c r="I1178" i="11" s="1"/>
  <c r="I1179" i="11" s="1"/>
  <c r="I1180" i="11" s="1"/>
  <c r="I1181" i="11" s="1"/>
  <c r="I1182" i="11" s="1"/>
  <c r="I1183" i="11" s="1"/>
  <c r="I1184" i="11" s="1"/>
  <c r="I1185" i="11" s="1"/>
  <c r="I1186" i="11" s="1"/>
  <c r="I1187" i="11" s="1"/>
  <c r="I1188" i="11" s="1"/>
  <c r="I1189" i="11" s="1"/>
  <c r="I1190" i="11" s="1"/>
  <c r="I1191" i="11" s="1"/>
  <c r="I1192" i="11" s="1"/>
  <c r="I1193" i="11" s="1"/>
  <c r="I1194" i="11" s="1"/>
  <c r="I1195" i="11" s="1"/>
  <c r="I1196" i="11" s="1"/>
  <c r="I1197" i="11" s="1"/>
  <c r="I1198" i="11" s="1"/>
  <c r="I1199" i="11" s="1"/>
  <c r="I1200" i="11" s="1"/>
  <c r="I1201" i="11" s="1"/>
  <c r="I1202" i="11" s="1"/>
  <c r="I1203" i="11" s="1"/>
  <c r="I1204" i="11" s="1"/>
  <c r="I1205" i="11" s="1"/>
  <c r="I1206" i="11" s="1"/>
  <c r="I1207" i="11" s="1"/>
  <c r="I1208" i="11" s="1"/>
  <c r="I1209" i="11" s="1"/>
  <c r="I1210" i="11" s="1"/>
  <c r="I1211" i="11" s="1"/>
  <c r="I1212" i="11" s="1"/>
  <c r="I1213" i="11" s="1"/>
  <c r="I1214" i="11" s="1"/>
  <c r="I1215" i="11" s="1"/>
  <c r="I1216" i="11" s="1"/>
  <c r="I1217" i="11" s="1"/>
  <c r="I1218" i="11" s="1"/>
  <c r="I1219" i="11" s="1"/>
  <c r="I1220" i="11" s="1"/>
  <c r="I1221" i="11" s="1"/>
  <c r="I1222" i="11" s="1"/>
  <c r="I1223" i="11" s="1"/>
  <c r="I1224" i="11" s="1"/>
  <c r="I1225" i="11" s="1"/>
  <c r="I1226" i="11" s="1"/>
  <c r="I1227" i="11" s="1"/>
  <c r="I1228" i="11" s="1"/>
  <c r="I1229" i="11" s="1"/>
  <c r="I1230" i="11" s="1"/>
  <c r="I1231" i="11" s="1"/>
  <c r="I1232" i="11" s="1"/>
  <c r="I1233" i="11" s="1"/>
  <c r="I1234" i="11" s="1"/>
  <c r="I1235" i="11" s="1"/>
  <c r="I1236" i="11" s="1"/>
  <c r="H1175" i="11"/>
  <c r="H1176" i="11"/>
  <c r="H1177" i="11"/>
  <c r="H1178" i="11"/>
  <c r="H1179" i="11"/>
  <c r="H1180" i="11"/>
  <c r="H1181" i="11"/>
  <c r="H1182" i="11"/>
  <c r="H1183" i="11"/>
  <c r="H1184" i="11"/>
  <c r="H1185" i="11"/>
  <c r="H1186" i="11"/>
  <c r="H1187" i="11"/>
  <c r="H1188" i="11"/>
  <c r="H1189" i="11"/>
  <c r="H1190" i="11"/>
  <c r="H1191" i="11"/>
  <c r="H1192" i="11"/>
  <c r="H1193" i="11"/>
  <c r="H1194" i="11"/>
  <c r="H1195" i="11"/>
  <c r="H1196" i="11"/>
  <c r="H1197" i="11"/>
  <c r="H1198" i="11"/>
  <c r="H1199" i="11"/>
  <c r="H1200" i="11"/>
  <c r="H1201" i="11"/>
  <c r="H1202" i="11"/>
  <c r="H1203" i="11"/>
  <c r="H1204" i="11"/>
  <c r="H1205" i="11"/>
  <c r="H1206" i="11"/>
  <c r="H1207" i="11"/>
  <c r="H1208" i="11"/>
  <c r="H1209" i="11"/>
  <c r="H1210" i="11"/>
  <c r="H1211" i="11"/>
  <c r="H1212" i="11"/>
  <c r="H1213" i="11"/>
  <c r="H1214" i="11"/>
  <c r="H1215" i="11"/>
  <c r="H1216" i="11"/>
  <c r="H1217" i="11"/>
  <c r="H1218" i="11"/>
  <c r="H1219" i="11"/>
  <c r="H1220" i="11"/>
  <c r="H1221" i="11"/>
  <c r="H1222" i="11"/>
  <c r="H1223" i="11"/>
  <c r="H1224" i="11"/>
  <c r="H1225" i="11"/>
  <c r="H1226" i="11"/>
  <c r="H1227" i="11"/>
  <c r="H1228" i="11"/>
  <c r="H1229" i="11"/>
  <c r="H1230" i="11"/>
  <c r="H1231" i="11"/>
  <c r="H1232" i="11"/>
  <c r="H1233" i="11"/>
  <c r="H1234" i="11"/>
  <c r="H1235" i="11"/>
  <c r="H1236" i="11"/>
  <c r="H1237" i="11"/>
  <c r="G1175" i="11"/>
  <c r="G1176" i="11"/>
  <c r="G1177" i="11"/>
  <c r="G1178" i="11"/>
  <c r="G1179" i="11"/>
  <c r="G1180" i="11"/>
  <c r="G1181" i="11"/>
  <c r="G1182" i="11"/>
  <c r="G1183" i="11"/>
  <c r="G1184" i="11"/>
  <c r="G1185" i="11"/>
  <c r="G1186" i="11"/>
  <c r="G1187" i="11"/>
  <c r="G1188" i="11"/>
  <c r="G1189" i="11"/>
  <c r="G1190" i="11"/>
  <c r="G1191" i="11"/>
  <c r="G1192" i="11"/>
  <c r="G1193" i="11"/>
  <c r="G1194" i="11"/>
  <c r="G1195" i="11"/>
  <c r="G1196" i="11"/>
  <c r="G1197" i="11"/>
  <c r="G1198" i="11"/>
  <c r="G1199" i="11"/>
  <c r="G1200" i="11"/>
  <c r="G1201" i="11"/>
  <c r="G1202" i="11"/>
  <c r="G1203" i="11"/>
  <c r="G1204" i="11"/>
  <c r="G1205" i="11"/>
  <c r="G1206" i="11"/>
  <c r="G1207" i="11"/>
  <c r="G1208" i="11"/>
  <c r="G1209" i="11"/>
  <c r="G1210" i="11"/>
  <c r="G1211" i="11"/>
  <c r="G1212" i="11"/>
  <c r="G1213" i="11"/>
  <c r="G1214" i="11"/>
  <c r="G1215" i="11"/>
  <c r="G1216" i="11"/>
  <c r="G1217" i="11"/>
  <c r="G1218" i="11"/>
  <c r="G1219" i="11"/>
  <c r="G1220" i="11"/>
  <c r="G1221" i="11"/>
  <c r="G1222" i="11"/>
  <c r="G1223" i="11"/>
  <c r="G1224" i="11"/>
  <c r="G1225" i="11"/>
  <c r="G1226" i="11"/>
  <c r="G1227" i="11"/>
  <c r="G1228" i="11"/>
  <c r="G1229" i="11"/>
  <c r="G1230" i="11"/>
  <c r="G1231" i="11"/>
  <c r="G1232" i="11"/>
  <c r="G1233" i="11"/>
  <c r="G1234" i="11"/>
  <c r="G1235" i="11"/>
  <c r="G1236" i="11"/>
  <c r="G1237" i="11"/>
  <c r="F1176" i="11"/>
  <c r="F1177" i="11" s="1"/>
  <c r="F1178" i="11" s="1"/>
  <c r="F1179" i="11" s="1"/>
  <c r="F1180" i="11" s="1"/>
  <c r="F1181" i="11" s="1"/>
  <c r="F1182" i="11" s="1"/>
  <c r="F1183" i="11" s="1"/>
  <c r="F1184" i="11" s="1"/>
  <c r="F1185" i="11" s="1"/>
  <c r="F1186" i="11" s="1"/>
  <c r="F1187" i="11" s="1"/>
  <c r="F1188" i="11" s="1"/>
  <c r="F1189" i="11" s="1"/>
  <c r="F1190" i="11" s="1"/>
  <c r="F1191" i="11" s="1"/>
  <c r="F1192" i="11" s="1"/>
  <c r="F1193" i="11" s="1"/>
  <c r="F1194" i="11" s="1"/>
  <c r="F1195" i="11" s="1"/>
  <c r="F1196" i="11" s="1"/>
  <c r="F1197" i="11" s="1"/>
  <c r="F1198" i="11" s="1"/>
  <c r="F1199" i="11" s="1"/>
  <c r="F1200" i="11" s="1"/>
  <c r="F1201" i="11" s="1"/>
  <c r="F1202" i="11" s="1"/>
  <c r="F1203" i="11" s="1"/>
  <c r="F1204" i="11" s="1"/>
  <c r="F1205" i="11" s="1"/>
  <c r="F1206" i="11" s="1"/>
  <c r="F1207" i="11" s="1"/>
  <c r="F1208" i="11" s="1"/>
  <c r="F1209" i="11" s="1"/>
  <c r="F1210" i="11" s="1"/>
  <c r="F1211" i="11" s="1"/>
  <c r="F1212" i="11" s="1"/>
  <c r="F1213" i="11" s="1"/>
  <c r="F1214" i="11" s="1"/>
  <c r="F1215" i="11" s="1"/>
  <c r="F1216" i="11" s="1"/>
  <c r="F1217" i="11" s="1"/>
  <c r="F1218" i="11" s="1"/>
  <c r="F1219" i="11" s="1"/>
  <c r="F1220" i="11" s="1"/>
  <c r="F1221" i="11" s="1"/>
  <c r="F1222" i="11" s="1"/>
  <c r="F1223" i="11" s="1"/>
  <c r="F1224" i="11" s="1"/>
  <c r="F1225" i="11" s="1"/>
  <c r="F1226" i="11" s="1"/>
  <c r="F1227" i="11" s="1"/>
  <c r="F1228" i="11" s="1"/>
  <c r="F1229" i="11" s="1"/>
  <c r="F1230" i="11" s="1"/>
  <c r="F1231" i="11" s="1"/>
  <c r="F1232" i="11" s="1"/>
  <c r="F1233" i="11" s="1"/>
  <c r="F1234" i="11" s="1"/>
  <c r="F1235" i="11" s="1"/>
  <c r="F1236" i="11" s="1"/>
  <c r="F1175" i="11"/>
  <c r="E1175" i="11"/>
  <c r="E1176" i="11"/>
  <c r="E1177" i="11"/>
  <c r="E1178" i="11"/>
  <c r="E1179" i="11"/>
  <c r="E1180" i="11"/>
  <c r="E1181" i="11"/>
  <c r="E1182" i="11"/>
  <c r="E1183" i="11"/>
  <c r="E1184" i="11"/>
  <c r="E1185" i="11"/>
  <c r="E1186" i="11"/>
  <c r="E1187" i="11"/>
  <c r="E1188" i="11"/>
  <c r="E1189" i="11"/>
  <c r="E1190" i="11"/>
  <c r="E1191" i="11"/>
  <c r="E1192" i="11"/>
  <c r="E1193" i="11"/>
  <c r="E1194" i="11"/>
  <c r="E1195" i="11"/>
  <c r="E1196" i="11"/>
  <c r="E1197" i="11"/>
  <c r="E1198" i="11"/>
  <c r="E1199" i="11"/>
  <c r="E1200" i="11"/>
  <c r="E1201" i="11"/>
  <c r="E1202" i="11"/>
  <c r="E1203" i="11"/>
  <c r="E1204" i="11"/>
  <c r="E1205" i="11"/>
  <c r="E1206" i="11"/>
  <c r="E1207" i="11"/>
  <c r="E1208" i="11"/>
  <c r="E1209" i="11"/>
  <c r="E1210" i="11"/>
  <c r="E1211" i="11"/>
  <c r="E1212" i="11"/>
  <c r="E1213" i="11"/>
  <c r="E1214" i="11"/>
  <c r="E1215" i="11"/>
  <c r="E1216" i="11"/>
  <c r="E1217" i="11"/>
  <c r="E1218" i="11"/>
  <c r="E1219" i="11"/>
  <c r="E1220" i="11"/>
  <c r="E1221" i="11"/>
  <c r="E1222" i="11"/>
  <c r="E1223" i="11"/>
  <c r="E1224" i="11"/>
  <c r="E1225" i="11"/>
  <c r="E1226" i="11"/>
  <c r="E1227" i="11"/>
  <c r="E1228" i="11"/>
  <c r="E1229" i="11"/>
  <c r="E1230" i="11"/>
  <c r="E1231" i="11"/>
  <c r="E1232" i="11"/>
  <c r="E1233" i="11"/>
  <c r="E1234" i="11"/>
  <c r="E1235" i="11"/>
  <c r="E1236" i="11"/>
  <c r="E1237" i="11"/>
  <c r="D1175" i="11"/>
  <c r="D1176" i="11"/>
  <c r="D1177" i="11"/>
  <c r="D1178" i="11"/>
  <c r="D1179" i="11"/>
  <c r="D1180" i="11"/>
  <c r="D1181" i="11"/>
  <c r="D1182" i="11"/>
  <c r="D1183" i="11"/>
  <c r="D1184" i="11"/>
  <c r="D1185" i="11"/>
  <c r="D1186" i="11"/>
  <c r="D1187" i="11"/>
  <c r="D1188" i="11"/>
  <c r="D1189" i="11"/>
  <c r="D1190" i="11"/>
  <c r="D1191" i="11"/>
  <c r="D1192" i="11"/>
  <c r="D1193" i="11"/>
  <c r="D1194" i="11"/>
  <c r="D1195" i="11"/>
  <c r="D1196" i="11"/>
  <c r="D1197" i="11"/>
  <c r="D1198" i="11"/>
  <c r="D1199" i="11"/>
  <c r="D1200" i="11"/>
  <c r="D1201" i="11"/>
  <c r="D1202" i="11"/>
  <c r="D1203" i="11"/>
  <c r="D1204" i="11"/>
  <c r="D1205" i="11"/>
  <c r="D1206" i="11"/>
  <c r="D1207" i="11"/>
  <c r="D1208" i="11"/>
  <c r="D1209" i="11"/>
  <c r="D1210" i="11"/>
  <c r="D1211" i="11"/>
  <c r="D1212" i="11"/>
  <c r="D1213" i="11"/>
  <c r="D1214" i="11"/>
  <c r="D1215" i="11"/>
  <c r="D1216" i="11"/>
  <c r="D1217" i="11"/>
  <c r="D1218" i="11"/>
  <c r="D1219" i="11"/>
  <c r="D1220" i="11"/>
  <c r="D1221" i="11"/>
  <c r="D1222" i="11"/>
  <c r="D1223" i="11"/>
  <c r="D1224" i="11"/>
  <c r="D1225" i="11"/>
  <c r="D1226" i="11"/>
  <c r="D1227" i="11"/>
  <c r="D1228" i="11"/>
  <c r="D1229" i="11"/>
  <c r="D1230" i="11"/>
  <c r="D1231" i="11"/>
  <c r="D1232" i="11"/>
  <c r="D1233" i="11"/>
  <c r="C1176" i="11"/>
  <c r="C1177" i="11"/>
  <c r="C1178" i="11"/>
  <c r="C1179" i="11"/>
  <c r="C1180" i="11"/>
  <c r="C1181" i="11"/>
  <c r="C1182" i="11"/>
  <c r="C1183" i="11"/>
  <c r="C1184" i="11"/>
  <c r="C1185" i="11"/>
  <c r="C1186" i="11"/>
  <c r="C1187" i="11"/>
  <c r="C1188" i="11"/>
  <c r="C1189" i="11"/>
  <c r="C1190" i="11"/>
  <c r="C1191" i="11"/>
  <c r="C1192" i="11"/>
  <c r="C1193" i="11"/>
  <c r="C1194" i="11"/>
  <c r="C1195" i="11"/>
  <c r="C1196" i="11"/>
  <c r="C1197" i="11"/>
  <c r="C1198" i="11"/>
  <c r="C1199" i="11"/>
  <c r="C1200" i="11"/>
  <c r="C1201" i="11"/>
  <c r="C1202" i="11"/>
  <c r="C1203" i="11"/>
  <c r="C1204" i="11"/>
  <c r="C1205" i="11"/>
  <c r="C1206" i="11"/>
  <c r="C1207" i="11"/>
  <c r="C1208" i="11"/>
  <c r="C1209" i="11"/>
  <c r="C1210" i="11"/>
  <c r="C1211" i="11"/>
  <c r="C1212" i="11"/>
  <c r="C1213" i="11"/>
  <c r="C1214" i="11"/>
  <c r="C1215" i="11"/>
  <c r="C1216" i="11"/>
  <c r="C1217" i="11"/>
  <c r="C1218" i="11"/>
  <c r="C1219" i="11"/>
  <c r="C1220" i="11"/>
  <c r="C1221" i="11"/>
  <c r="C1222" i="11"/>
  <c r="C1223" i="11"/>
  <c r="C1224" i="11"/>
  <c r="C1225" i="11"/>
  <c r="C1226" i="11"/>
  <c r="C1227" i="11"/>
  <c r="C1228" i="11"/>
  <c r="C1229" i="11"/>
  <c r="C1230" i="11"/>
  <c r="C1231" i="11"/>
  <c r="C1232" i="11"/>
  <c r="C1233" i="11"/>
  <c r="C1234" i="11"/>
  <c r="C1235" i="11"/>
  <c r="C1236" i="11"/>
  <c r="C1237" i="11"/>
  <c r="C1175" i="11"/>
  <c r="B1176" i="11"/>
  <c r="B1177" i="11" s="1"/>
  <c r="B1178" i="11" s="1"/>
  <c r="B1179" i="11" s="1"/>
  <c r="B1180" i="11" s="1"/>
  <c r="B1181" i="11" s="1"/>
  <c r="B1182" i="11" s="1"/>
  <c r="B1183" i="11" s="1"/>
  <c r="B1184" i="11" s="1"/>
  <c r="B1185" i="11" s="1"/>
  <c r="B1186" i="11" s="1"/>
  <c r="B1187" i="11" s="1"/>
  <c r="B1188" i="11" s="1"/>
  <c r="B1189" i="11" s="1"/>
  <c r="B1190" i="11" s="1"/>
  <c r="B1191" i="11" s="1"/>
  <c r="B1192" i="11" s="1"/>
  <c r="B1193" i="11" s="1"/>
  <c r="B1194" i="11" s="1"/>
  <c r="B1195" i="11" s="1"/>
  <c r="B1196" i="11" s="1"/>
  <c r="B1197" i="11" s="1"/>
  <c r="B1198" i="11" s="1"/>
  <c r="B1199" i="11" s="1"/>
  <c r="B1200" i="11" s="1"/>
  <c r="B1201" i="11" s="1"/>
  <c r="B1202" i="11" s="1"/>
  <c r="B1203" i="11" s="1"/>
  <c r="B1204" i="11" s="1"/>
  <c r="B1205" i="11" s="1"/>
  <c r="B1206" i="11" s="1"/>
  <c r="B1207" i="11" s="1"/>
  <c r="B1208" i="11" s="1"/>
  <c r="B1209" i="11" s="1"/>
  <c r="B1210" i="11" s="1"/>
  <c r="B1211" i="11" s="1"/>
  <c r="B1212" i="11" s="1"/>
  <c r="B1213" i="11" s="1"/>
  <c r="B1214" i="11" s="1"/>
  <c r="B1215" i="11" s="1"/>
  <c r="B1216" i="11" s="1"/>
  <c r="B1217" i="11" s="1"/>
  <c r="B1218" i="11" s="1"/>
  <c r="B1219" i="11" s="1"/>
  <c r="B1220" i="11" s="1"/>
  <c r="B1221" i="11" s="1"/>
  <c r="B1222" i="11" s="1"/>
  <c r="B1223" i="11" s="1"/>
  <c r="B1224" i="11" s="1"/>
  <c r="B1225" i="11" s="1"/>
  <c r="B1226" i="11" s="1"/>
  <c r="B1227" i="11" s="1"/>
  <c r="B1228" i="11" s="1"/>
  <c r="B1229" i="11" s="1"/>
  <c r="B1230" i="11" s="1"/>
  <c r="B1231" i="11" s="1"/>
  <c r="B1232" i="11" s="1"/>
  <c r="B1233" i="11" s="1"/>
  <c r="B1234" i="11" s="1"/>
  <c r="B1235" i="11" s="1"/>
  <c r="B1236" i="11" s="1"/>
  <c r="B1175" i="11"/>
  <c r="L1154" i="11"/>
  <c r="N1154" i="11" s="1"/>
  <c r="M1154" i="11"/>
  <c r="P1154" i="11"/>
  <c r="R1154" i="11"/>
  <c r="L1155" i="11"/>
  <c r="N1155" i="11" s="1"/>
  <c r="M1155" i="11"/>
  <c r="P1155" i="11"/>
  <c r="R1155" i="11"/>
  <c r="L1156" i="11"/>
  <c r="N1156" i="11" s="1"/>
  <c r="M1156" i="11"/>
  <c r="P1156" i="11"/>
  <c r="R1156" i="11" s="1"/>
  <c r="L1157" i="11"/>
  <c r="M1157" i="11"/>
  <c r="N1157" i="11"/>
  <c r="O1157" i="11"/>
  <c r="Q1157" i="11" s="1"/>
  <c r="P1157" i="11"/>
  <c r="R1157" i="11" s="1"/>
  <c r="L1158" i="11"/>
  <c r="M1158" i="11"/>
  <c r="N1158" i="11"/>
  <c r="O1158" i="11"/>
  <c r="Q1158" i="11" s="1"/>
  <c r="P1158" i="11"/>
  <c r="R1158" i="11" s="1"/>
  <c r="L1159" i="11"/>
  <c r="M1159" i="11"/>
  <c r="N1159" i="11"/>
  <c r="O1159" i="11"/>
  <c r="Q1159" i="11" s="1"/>
  <c r="P1159" i="11"/>
  <c r="R1159" i="11" s="1"/>
  <c r="L1160" i="11"/>
  <c r="M1160" i="11"/>
  <c r="N1160" i="11"/>
  <c r="O1160" i="11"/>
  <c r="P1160" i="11"/>
  <c r="R1160" i="11" s="1"/>
  <c r="Q1160" i="11"/>
  <c r="L1161" i="11"/>
  <c r="M1161" i="11"/>
  <c r="N1161" i="11"/>
  <c r="O1161" i="11"/>
  <c r="P1161" i="11"/>
  <c r="Q1161" i="11"/>
  <c r="R1161" i="11"/>
  <c r="L1162" i="11"/>
  <c r="N1162" i="11" s="1"/>
  <c r="M1162" i="11"/>
  <c r="P1162" i="11"/>
  <c r="R1162" i="11"/>
  <c r="L1163" i="11"/>
  <c r="N1163" i="11" s="1"/>
  <c r="M1163" i="11"/>
  <c r="P1163" i="11"/>
  <c r="R1163" i="11" s="1"/>
  <c r="L1164" i="11"/>
  <c r="N1164" i="11" s="1"/>
  <c r="M1164" i="11"/>
  <c r="P1164" i="11"/>
  <c r="R1164" i="11"/>
  <c r="L1165" i="11"/>
  <c r="M1165" i="11"/>
  <c r="N1165" i="11"/>
  <c r="O1165" i="11"/>
  <c r="Q1165" i="11" s="1"/>
  <c r="P1165" i="11"/>
  <c r="R1165" i="11"/>
  <c r="L1166" i="11"/>
  <c r="M1166" i="11"/>
  <c r="N1166" i="11"/>
  <c r="O1166" i="11"/>
  <c r="Q1166" i="11" s="1"/>
  <c r="P1166" i="11"/>
  <c r="R1166" i="11" s="1"/>
  <c r="L1167" i="11"/>
  <c r="N1167" i="11" s="1"/>
  <c r="M1167" i="11"/>
  <c r="O1167" i="11"/>
  <c r="Q1167" i="11" s="1"/>
  <c r="P1167" i="11"/>
  <c r="R1167" i="11" s="1"/>
  <c r="L1168" i="11"/>
  <c r="O1168" i="11" s="1"/>
  <c r="Q1168" i="11" s="1"/>
  <c r="M1168" i="11"/>
  <c r="N1168" i="11"/>
  <c r="P1168" i="11"/>
  <c r="R1168" i="11" s="1"/>
  <c r="L1169" i="11"/>
  <c r="M1169" i="11"/>
  <c r="N1169" i="11"/>
  <c r="O1169" i="11"/>
  <c r="P1169" i="11"/>
  <c r="Q1169" i="11"/>
  <c r="R1169" i="11"/>
  <c r="L1170" i="11"/>
  <c r="N1170" i="11" s="1"/>
  <c r="M1170" i="11"/>
  <c r="P1170" i="11"/>
  <c r="R1170" i="11"/>
  <c r="L1171" i="11"/>
  <c r="N1171" i="11" s="1"/>
  <c r="M1171" i="11"/>
  <c r="P1171" i="11"/>
  <c r="R1171" i="11"/>
  <c r="L1172" i="11"/>
  <c r="N1172" i="11" s="1"/>
  <c r="M1172" i="11"/>
  <c r="P1172" i="11"/>
  <c r="R1172" i="11" s="1"/>
  <c r="L1173" i="11"/>
  <c r="O1173" i="11" s="1"/>
  <c r="Q1173" i="11" s="1"/>
  <c r="M1173" i="11"/>
  <c r="P1173" i="11"/>
  <c r="R1173" i="11"/>
  <c r="L1174" i="11"/>
  <c r="N1174" i="11" s="1"/>
  <c r="M1174" i="11"/>
  <c r="O1174" i="11"/>
  <c r="Q1174" i="11" s="1"/>
  <c r="P1174" i="11"/>
  <c r="R1174" i="11" s="1"/>
  <c r="K1154" i="11"/>
  <c r="L1151" i="11" s="1"/>
  <c r="K1155" i="11"/>
  <c r="K1156" i="11"/>
  <c r="K1157" i="11"/>
  <c r="K1158" i="11"/>
  <c r="K1159" i="11"/>
  <c r="K1160" i="11"/>
  <c r="K1161" i="11"/>
  <c r="K1162" i="11"/>
  <c r="K1163" i="11"/>
  <c r="K1164" i="11"/>
  <c r="K1165" i="11"/>
  <c r="K1166" i="11"/>
  <c r="K1167" i="11"/>
  <c r="K1168" i="11"/>
  <c r="K1169" i="11"/>
  <c r="K1170" i="11"/>
  <c r="K1171" i="11"/>
  <c r="K1172" i="11"/>
  <c r="K1173" i="11"/>
  <c r="K1174" i="11"/>
  <c r="J1154" i="11"/>
  <c r="J1155" i="11"/>
  <c r="J1156" i="11"/>
  <c r="J1157" i="11"/>
  <c r="J1158" i="11"/>
  <c r="J1159" i="11"/>
  <c r="J1160" i="11"/>
  <c r="J1161" i="11"/>
  <c r="J1162" i="11"/>
  <c r="J1163" i="11"/>
  <c r="J1164" i="11"/>
  <c r="J1165" i="11"/>
  <c r="J1166" i="11"/>
  <c r="J1167" i="11"/>
  <c r="J1168" i="11"/>
  <c r="J1169" i="11"/>
  <c r="J1170" i="11"/>
  <c r="J1171" i="11"/>
  <c r="J1172" i="11"/>
  <c r="J1173" i="11"/>
  <c r="J1174" i="11"/>
  <c r="I1154" i="11"/>
  <c r="I1155" i="11" s="1"/>
  <c r="I1156" i="11" s="1"/>
  <c r="I1157" i="11" s="1"/>
  <c r="I1158" i="11" s="1"/>
  <c r="I1159" i="11" s="1"/>
  <c r="I1160" i="11" s="1"/>
  <c r="I1161" i="11" s="1"/>
  <c r="I1162" i="11" s="1"/>
  <c r="I1163" i="11" s="1"/>
  <c r="I1164" i="11" s="1"/>
  <c r="I1165" i="11" s="1"/>
  <c r="I1166" i="11" s="1"/>
  <c r="I1167" i="11" s="1"/>
  <c r="I1168" i="11" s="1"/>
  <c r="I1169" i="11" s="1"/>
  <c r="I1170" i="11" s="1"/>
  <c r="I1171" i="11" s="1"/>
  <c r="I1172" i="11" s="1"/>
  <c r="I1173" i="11" s="1"/>
  <c r="H1154" i="11"/>
  <c r="H1155" i="11"/>
  <c r="H1156" i="11"/>
  <c r="H1157" i="11"/>
  <c r="H1158" i="11"/>
  <c r="H1159" i="11"/>
  <c r="H1160" i="11"/>
  <c r="H1161" i="11"/>
  <c r="H1162" i="11"/>
  <c r="H1163" i="11"/>
  <c r="H1164" i="11"/>
  <c r="H1165" i="11"/>
  <c r="H1166" i="11"/>
  <c r="H1167" i="11"/>
  <c r="H1168" i="11"/>
  <c r="H1169" i="11"/>
  <c r="H1170" i="11"/>
  <c r="H1171" i="11"/>
  <c r="H1172" i="11"/>
  <c r="H1173" i="11"/>
  <c r="H1174" i="11"/>
  <c r="G1154" i="11"/>
  <c r="G1155" i="11"/>
  <c r="G1156" i="11"/>
  <c r="G1157" i="11"/>
  <c r="G1158" i="11"/>
  <c r="G1159" i="11"/>
  <c r="G1160" i="11"/>
  <c r="G1161" i="11"/>
  <c r="G1162" i="11"/>
  <c r="G1163" i="11"/>
  <c r="G1164" i="11"/>
  <c r="G1165" i="11"/>
  <c r="G1166" i="11"/>
  <c r="G1167" i="11"/>
  <c r="G1168" i="11"/>
  <c r="G1169" i="11"/>
  <c r="G1170" i="11"/>
  <c r="G1171" i="11"/>
  <c r="G1172" i="11"/>
  <c r="G1173" i="11"/>
  <c r="G1174" i="11"/>
  <c r="F1154" i="11"/>
  <c r="F1155" i="11" s="1"/>
  <c r="F1156" i="11" s="1"/>
  <c r="F1157" i="11" s="1"/>
  <c r="F1158" i="11" s="1"/>
  <c r="F1159" i="11" s="1"/>
  <c r="F1160" i="11" s="1"/>
  <c r="F1161" i="11" s="1"/>
  <c r="F1162" i="11" s="1"/>
  <c r="F1163" i="11" s="1"/>
  <c r="F1164" i="11" s="1"/>
  <c r="F1165" i="11" s="1"/>
  <c r="F1166" i="11" s="1"/>
  <c r="F1167" i="11" s="1"/>
  <c r="F1168" i="11" s="1"/>
  <c r="F1169" i="11" s="1"/>
  <c r="F1170" i="11" s="1"/>
  <c r="F1171" i="11" s="1"/>
  <c r="F1172" i="11" s="1"/>
  <c r="F1173" i="11" s="1"/>
  <c r="E1154" i="11"/>
  <c r="E1155" i="11"/>
  <c r="E1156" i="11"/>
  <c r="E1157" i="11"/>
  <c r="E1158" i="11"/>
  <c r="E1159" i="11"/>
  <c r="E1160" i="11"/>
  <c r="E1161" i="11"/>
  <c r="E1162" i="11"/>
  <c r="E1163" i="11"/>
  <c r="E1164" i="11"/>
  <c r="E1165" i="11"/>
  <c r="E1166" i="11"/>
  <c r="E1167" i="11"/>
  <c r="E1168" i="11"/>
  <c r="E1169" i="11"/>
  <c r="E1170" i="11"/>
  <c r="E1171" i="11"/>
  <c r="E1172" i="11"/>
  <c r="E1173" i="11"/>
  <c r="E1174" i="11"/>
  <c r="D1154" i="11"/>
  <c r="D1155" i="11"/>
  <c r="D1156" i="11"/>
  <c r="D1157" i="11"/>
  <c r="D1158" i="11"/>
  <c r="D1159" i="11"/>
  <c r="D1160" i="11"/>
  <c r="D1161" i="11"/>
  <c r="D1162" i="11"/>
  <c r="D1163" i="11"/>
  <c r="D1164" i="11"/>
  <c r="D1165" i="11"/>
  <c r="D1166" i="11"/>
  <c r="D1167" i="11"/>
  <c r="D1168" i="11"/>
  <c r="D1169" i="11"/>
  <c r="D1170" i="11"/>
  <c r="D1171" i="11"/>
  <c r="D1172" i="11"/>
  <c r="D1173" i="11"/>
  <c r="D1174" i="11"/>
  <c r="B1155" i="11"/>
  <c r="B1156" i="11" s="1"/>
  <c r="C1155" i="11"/>
  <c r="B1154" i="11"/>
  <c r="C1154" i="11" s="1"/>
  <c r="L1147" i="11"/>
  <c r="N1147" i="11" s="1"/>
  <c r="M1147" i="11"/>
  <c r="P1147" i="11"/>
  <c r="R1147" i="11" s="1"/>
  <c r="L1148" i="11"/>
  <c r="N1148" i="11" s="1"/>
  <c r="M1148" i="11"/>
  <c r="P1148" i="11"/>
  <c r="R1148" i="11"/>
  <c r="L1149" i="11"/>
  <c r="N1149" i="11" s="1"/>
  <c r="M1149" i="11"/>
  <c r="P1149" i="11"/>
  <c r="R1149" i="11"/>
  <c r="L1150" i="11"/>
  <c r="O1150" i="11" s="1"/>
  <c r="Q1150" i="11" s="1"/>
  <c r="M1150" i="11"/>
  <c r="P1150" i="11"/>
  <c r="R1150" i="11" s="1"/>
  <c r="M1151" i="11"/>
  <c r="P1151" i="11"/>
  <c r="R1151" i="11" s="1"/>
  <c r="M1152" i="11"/>
  <c r="P1152" i="11"/>
  <c r="R1152" i="11" s="1"/>
  <c r="M1153" i="11"/>
  <c r="P1153" i="11"/>
  <c r="R1153" i="11" s="1"/>
  <c r="K1147" i="11"/>
  <c r="K1148" i="11"/>
  <c r="K1149" i="11"/>
  <c r="K1150" i="11"/>
  <c r="K1151" i="11"/>
  <c r="K1152" i="11"/>
  <c r="K1153" i="11"/>
  <c r="I1148" i="11"/>
  <c r="I1149" i="11" s="1"/>
  <c r="I1150" i="11" s="1"/>
  <c r="I1151" i="11" s="1"/>
  <c r="I1152" i="11" s="1"/>
  <c r="I1147" i="11"/>
  <c r="J1147" i="11" s="1"/>
  <c r="H1147" i="11"/>
  <c r="H1148" i="11"/>
  <c r="H1149" i="11"/>
  <c r="H1150" i="11"/>
  <c r="H1151" i="11"/>
  <c r="H1152" i="11"/>
  <c r="H1153" i="11"/>
  <c r="G1147" i="11"/>
  <c r="G1148" i="11"/>
  <c r="G1149" i="11"/>
  <c r="G1150" i="11"/>
  <c r="G1151" i="11"/>
  <c r="G1152" i="11"/>
  <c r="G1153" i="11"/>
  <c r="F1147" i="11"/>
  <c r="F1148" i="11" s="1"/>
  <c r="F1149" i="11" s="1"/>
  <c r="F1150" i="11" s="1"/>
  <c r="F1151" i="11" s="1"/>
  <c r="F1152" i="11" s="1"/>
  <c r="E1147" i="11"/>
  <c r="E1148" i="11"/>
  <c r="E1149" i="11"/>
  <c r="E1150" i="11"/>
  <c r="E1151" i="11"/>
  <c r="E1152" i="11"/>
  <c r="E1153" i="11"/>
  <c r="D1147" i="11"/>
  <c r="D1148" i="11"/>
  <c r="D1149" i="11"/>
  <c r="B1148" i="11"/>
  <c r="B1149" i="11" s="1"/>
  <c r="C1148" i="11"/>
  <c r="B1147" i="11"/>
  <c r="L1140" i="11"/>
  <c r="N1140" i="11" s="1"/>
  <c r="M1140" i="11"/>
  <c r="P1140" i="11"/>
  <c r="R1140" i="11" s="1"/>
  <c r="L1141" i="11"/>
  <c r="N1141" i="11" s="1"/>
  <c r="M1141" i="11"/>
  <c r="P1141" i="11"/>
  <c r="R1141" i="11"/>
  <c r="L1142" i="11"/>
  <c r="N1142" i="11" s="1"/>
  <c r="M1142" i="11"/>
  <c r="P1142" i="11"/>
  <c r="R1142" i="11"/>
  <c r="L1143" i="11"/>
  <c r="O1143" i="11" s="1"/>
  <c r="Q1143" i="11" s="1"/>
  <c r="M1143" i="11"/>
  <c r="N1143" i="11"/>
  <c r="P1143" i="11"/>
  <c r="R1143" i="11"/>
  <c r="L1144" i="11"/>
  <c r="N1144" i="11" s="1"/>
  <c r="M1144" i="11"/>
  <c r="P1144" i="11"/>
  <c r="R1144" i="11" s="1"/>
  <c r="L1145" i="11"/>
  <c r="M1145" i="11"/>
  <c r="P1145" i="11"/>
  <c r="R1145" i="11" s="1"/>
  <c r="L1146" i="11"/>
  <c r="O1146" i="11" s="1"/>
  <c r="Q1146" i="11" s="1"/>
  <c r="M1146" i="11"/>
  <c r="P1146" i="11"/>
  <c r="R1146" i="11" s="1"/>
  <c r="K1140" i="11"/>
  <c r="K1141" i="11"/>
  <c r="K1142" i="11"/>
  <c r="K1143" i="11"/>
  <c r="K1144" i="11"/>
  <c r="K1145" i="11"/>
  <c r="K1146" i="11"/>
  <c r="J1140" i="11"/>
  <c r="J1141" i="11"/>
  <c r="J1142" i="11"/>
  <c r="J1143" i="11"/>
  <c r="J1144" i="11"/>
  <c r="J1145" i="11"/>
  <c r="J1146" i="11"/>
  <c r="I1141" i="11"/>
  <c r="I1142" i="11" s="1"/>
  <c r="I1143" i="11" s="1"/>
  <c r="I1144" i="11" s="1"/>
  <c r="I1145" i="11" s="1"/>
  <c r="I1140" i="11"/>
  <c r="H1140" i="11"/>
  <c r="H1141" i="11"/>
  <c r="H1142" i="11"/>
  <c r="H1143" i="11"/>
  <c r="H1144" i="11"/>
  <c r="H1145" i="11"/>
  <c r="H1146" i="11"/>
  <c r="G1140" i="11"/>
  <c r="G1141" i="11"/>
  <c r="G1142" i="11"/>
  <c r="G1143" i="11"/>
  <c r="G1144" i="11"/>
  <c r="G1145" i="11"/>
  <c r="G1146" i="11"/>
  <c r="F1140" i="11"/>
  <c r="F1141" i="11" s="1"/>
  <c r="F1142" i="11" s="1"/>
  <c r="F1143" i="11" s="1"/>
  <c r="F1144" i="11" s="1"/>
  <c r="F1145" i="11" s="1"/>
  <c r="E1140" i="11"/>
  <c r="E1141" i="11"/>
  <c r="E1142" i="11"/>
  <c r="E1143" i="11"/>
  <c r="E1144" i="11"/>
  <c r="E1145" i="11"/>
  <c r="E1146" i="11"/>
  <c r="D1140" i="11"/>
  <c r="D1141" i="11"/>
  <c r="D1142" i="11"/>
  <c r="B1141" i="11"/>
  <c r="B1142" i="11" s="1"/>
  <c r="B1143" i="11" s="1"/>
  <c r="B1144" i="11" s="1"/>
  <c r="B1145" i="11" s="1"/>
  <c r="B1140" i="11"/>
  <c r="L1132" i="11"/>
  <c r="N1132" i="11" s="1"/>
  <c r="M1132" i="11"/>
  <c r="P1132" i="11"/>
  <c r="R1132" i="11"/>
  <c r="L1133" i="11"/>
  <c r="N1133" i="11" s="1"/>
  <c r="M1133" i="11"/>
  <c r="P1133" i="11"/>
  <c r="R1133" i="11"/>
  <c r="L1134" i="11"/>
  <c r="N1134" i="11" s="1"/>
  <c r="M1134" i="11"/>
  <c r="P1134" i="11"/>
  <c r="R1134" i="11"/>
  <c r="L1135" i="11"/>
  <c r="O1135" i="11" s="1"/>
  <c r="Q1135" i="11" s="1"/>
  <c r="M1135" i="11"/>
  <c r="N1135" i="11"/>
  <c r="P1135" i="11"/>
  <c r="R1135" i="11" s="1"/>
  <c r="L1136" i="11"/>
  <c r="M1136" i="11"/>
  <c r="N1136" i="11"/>
  <c r="O1136" i="11"/>
  <c r="Q1136" i="11" s="1"/>
  <c r="P1136" i="11"/>
  <c r="R1136" i="11" s="1"/>
  <c r="L1137" i="11"/>
  <c r="O1137" i="11" s="1"/>
  <c r="Q1137" i="11" s="1"/>
  <c r="M1137" i="11"/>
  <c r="P1137" i="11"/>
  <c r="R1137" i="11" s="1"/>
  <c r="L1138" i="11"/>
  <c r="N1138" i="11" s="1"/>
  <c r="M1138" i="11"/>
  <c r="O1138" i="11"/>
  <c r="Q1138" i="11" s="1"/>
  <c r="P1138" i="11"/>
  <c r="R1138" i="11" s="1"/>
  <c r="L1139" i="11"/>
  <c r="N1139" i="11" s="1"/>
  <c r="M1139" i="11"/>
  <c r="P1139" i="11"/>
  <c r="R1139" i="11"/>
  <c r="K1132" i="11"/>
  <c r="K1133" i="11"/>
  <c r="K1134" i="11"/>
  <c r="K1135" i="11"/>
  <c r="K1136" i="11"/>
  <c r="K1137" i="11"/>
  <c r="K1138" i="11"/>
  <c r="K1139" i="11"/>
  <c r="J1132" i="11"/>
  <c r="J1133" i="11"/>
  <c r="J1134" i="11"/>
  <c r="J1135" i="11"/>
  <c r="J1136" i="11"/>
  <c r="J1137" i="11"/>
  <c r="J1138" i="11"/>
  <c r="J1139" i="11"/>
  <c r="I1132" i="11"/>
  <c r="I1133" i="11" s="1"/>
  <c r="I1134" i="11" s="1"/>
  <c r="I1135" i="11" s="1"/>
  <c r="I1136" i="11" s="1"/>
  <c r="I1137" i="11" s="1"/>
  <c r="I1138" i="11" s="1"/>
  <c r="H1132" i="11"/>
  <c r="H1133" i="11"/>
  <c r="H1134" i="11"/>
  <c r="H1135" i="11"/>
  <c r="H1136" i="11"/>
  <c r="H1137" i="11"/>
  <c r="H1138" i="11"/>
  <c r="H1139" i="11"/>
  <c r="G1132" i="11"/>
  <c r="G1133" i="11"/>
  <c r="G1134" i="11"/>
  <c r="G1135" i="11"/>
  <c r="G1136" i="11"/>
  <c r="G1137" i="11"/>
  <c r="G1138" i="11"/>
  <c r="G1139" i="11"/>
  <c r="F1132" i="11"/>
  <c r="F1133" i="11" s="1"/>
  <c r="F1134" i="11" s="1"/>
  <c r="F1135" i="11" s="1"/>
  <c r="F1136" i="11" s="1"/>
  <c r="F1137" i="11" s="1"/>
  <c r="F1138" i="11" s="1"/>
  <c r="E1132" i="11"/>
  <c r="E1133" i="11"/>
  <c r="E1134" i="11"/>
  <c r="E1135" i="11"/>
  <c r="E1136" i="11"/>
  <c r="E1137" i="11"/>
  <c r="E1138" i="11"/>
  <c r="E1139" i="11"/>
  <c r="D1132" i="11"/>
  <c r="D1133" i="11"/>
  <c r="D1134" i="11"/>
  <c r="D1135" i="11"/>
  <c r="B1133" i="11"/>
  <c r="B1134" i="11" s="1"/>
  <c r="B1135" i="11" s="1"/>
  <c r="B1136" i="11" s="1"/>
  <c r="B1137" i="11" s="1"/>
  <c r="B1138" i="11" s="1"/>
  <c r="B1132" i="11"/>
  <c r="R1131" i="11"/>
  <c r="P1131" i="11"/>
  <c r="M1131" i="11"/>
  <c r="L1131" i="11"/>
  <c r="O1131" i="11" s="1"/>
  <c r="Q1131" i="11" s="1"/>
  <c r="R1130" i="11"/>
  <c r="P1130" i="11"/>
  <c r="M1130" i="11"/>
  <c r="L1130" i="11"/>
  <c r="O1130" i="11" s="1"/>
  <c r="Q1130" i="11" s="1"/>
  <c r="P1129" i="11"/>
  <c r="R1129" i="11" s="1"/>
  <c r="M1129" i="11"/>
  <c r="L1129" i="11"/>
  <c r="O1129" i="11" s="1"/>
  <c r="Q1129" i="11" s="1"/>
  <c r="P1128" i="11"/>
  <c r="R1128" i="11" s="1"/>
  <c r="O1128" i="11"/>
  <c r="Q1128" i="11" s="1"/>
  <c r="M1128" i="11"/>
  <c r="L1128" i="11"/>
  <c r="N1128" i="11" s="1"/>
  <c r="P1127" i="11"/>
  <c r="R1127" i="11" s="1"/>
  <c r="O1127" i="11"/>
  <c r="Q1127" i="11" s="1"/>
  <c r="N1127" i="11"/>
  <c r="M1127" i="11"/>
  <c r="L1127" i="11"/>
  <c r="P1126" i="11"/>
  <c r="R1126" i="11" s="1"/>
  <c r="O1126" i="11"/>
  <c r="Q1126" i="11" s="1"/>
  <c r="N1126" i="11"/>
  <c r="M1126" i="11"/>
  <c r="L1126" i="11"/>
  <c r="K1126" i="11"/>
  <c r="K1127" i="11"/>
  <c r="K1128" i="11"/>
  <c r="K1129" i="11"/>
  <c r="K1130" i="11"/>
  <c r="K1131" i="11"/>
  <c r="J1126" i="11"/>
  <c r="J1130" i="11"/>
  <c r="I1126" i="11"/>
  <c r="I1127" i="11" s="1"/>
  <c r="I1128" i="11" s="1"/>
  <c r="I1129" i="11" s="1"/>
  <c r="I1130" i="11" s="1"/>
  <c r="J1131" i="11" s="1"/>
  <c r="H1126" i="11"/>
  <c r="H1127" i="11"/>
  <c r="H1128" i="11"/>
  <c r="H1129" i="11"/>
  <c r="H1130" i="11"/>
  <c r="H1131" i="11"/>
  <c r="G1126" i="11"/>
  <c r="G1127" i="11"/>
  <c r="G1128" i="11"/>
  <c r="G1129" i="11"/>
  <c r="G1130" i="11"/>
  <c r="G1131" i="11"/>
  <c r="F1126" i="11"/>
  <c r="F1127" i="11" s="1"/>
  <c r="F1128" i="11" s="1"/>
  <c r="F1129" i="11" s="1"/>
  <c r="F1130" i="11" s="1"/>
  <c r="E1126" i="11"/>
  <c r="E1127" i="11"/>
  <c r="E1128" i="11"/>
  <c r="E1129" i="11"/>
  <c r="E1130" i="11"/>
  <c r="E1131" i="11"/>
  <c r="D1126" i="11"/>
  <c r="D1127" i="11"/>
  <c r="C1126" i="11"/>
  <c r="C1127" i="11"/>
  <c r="C1128" i="11"/>
  <c r="C1129" i="11"/>
  <c r="C1130" i="11"/>
  <c r="C1131" i="11"/>
  <c r="B1127" i="11"/>
  <c r="B1128" i="11" s="1"/>
  <c r="B1129" i="11" s="1"/>
  <c r="B1130" i="11" s="1"/>
  <c r="B1126" i="11"/>
  <c r="K1125" i="11"/>
  <c r="J1117" i="11"/>
  <c r="J1118" i="11"/>
  <c r="J1119" i="11"/>
  <c r="J1120" i="11"/>
  <c r="J1121" i="11"/>
  <c r="J1122" i="11"/>
  <c r="J1123" i="11"/>
  <c r="J1124" i="11"/>
  <c r="J1125" i="11"/>
  <c r="I1117" i="11"/>
  <c r="I1118" i="11" s="1"/>
  <c r="I1119" i="11" s="1"/>
  <c r="I1120" i="11" s="1"/>
  <c r="I1121" i="11" s="1"/>
  <c r="I1122" i="11" s="1"/>
  <c r="I1123" i="11" s="1"/>
  <c r="I1124" i="11" s="1"/>
  <c r="F1117" i="11"/>
  <c r="F1118" i="11" s="1"/>
  <c r="F1119" i="11" s="1"/>
  <c r="F1120" i="11" s="1"/>
  <c r="F1121" i="11" s="1"/>
  <c r="F1122" i="11" s="1"/>
  <c r="F1123" i="11" s="1"/>
  <c r="F1124" i="11" s="1"/>
  <c r="G1124" i="11" s="1"/>
  <c r="E1117" i="11"/>
  <c r="E1118" i="11"/>
  <c r="E1119" i="11"/>
  <c r="E1120" i="11"/>
  <c r="E1121" i="11"/>
  <c r="E1122" i="11"/>
  <c r="E1123" i="11"/>
  <c r="E1124" i="11"/>
  <c r="E1125" i="11"/>
  <c r="D1117" i="11"/>
  <c r="D1118" i="11"/>
  <c r="D1119" i="11"/>
  <c r="D1120" i="11"/>
  <c r="D1121" i="11"/>
  <c r="D1122" i="11"/>
  <c r="D1123" i="11"/>
  <c r="D1124" i="11"/>
  <c r="D1125" i="11"/>
  <c r="C1117" i="11"/>
  <c r="C1118" i="11"/>
  <c r="C1119" i="11"/>
  <c r="C1120" i="11"/>
  <c r="C1121" i="11"/>
  <c r="C1122" i="11"/>
  <c r="C1123" i="11"/>
  <c r="C1124" i="11"/>
  <c r="C1125" i="11"/>
  <c r="B1118" i="11"/>
  <c r="B1119" i="11"/>
  <c r="B1120" i="11"/>
  <c r="B1121" i="11"/>
  <c r="B1122" i="11"/>
  <c r="B1123" i="11"/>
  <c r="B1124" i="11" s="1"/>
  <c r="B1117" i="11"/>
  <c r="K1116" i="11"/>
  <c r="I1106" i="11"/>
  <c r="I1107" i="11" s="1"/>
  <c r="I1108" i="11" s="1"/>
  <c r="I1109" i="11" s="1"/>
  <c r="I1110" i="11" s="1"/>
  <c r="I1111" i="11" s="1"/>
  <c r="I1105" i="11"/>
  <c r="J1105" i="11" s="1"/>
  <c r="F1070" i="11"/>
  <c r="F1071" i="11" s="1"/>
  <c r="F1072" i="11" s="1"/>
  <c r="F1073" i="11" s="1"/>
  <c r="F1074" i="11" s="1"/>
  <c r="F1075" i="11" s="1"/>
  <c r="F1076" i="11" s="1"/>
  <c r="F1077" i="11" s="1"/>
  <c r="F1078" i="11" s="1"/>
  <c r="F1079" i="11" s="1"/>
  <c r="F1080" i="11" s="1"/>
  <c r="F1081" i="11" s="1"/>
  <c r="F1082" i="11" s="1"/>
  <c r="F1083" i="11" s="1"/>
  <c r="F1084" i="11" s="1"/>
  <c r="F1085" i="11" s="1"/>
  <c r="F1086" i="11" s="1"/>
  <c r="F1087" i="11" s="1"/>
  <c r="F1088" i="11" s="1"/>
  <c r="F1089" i="11" s="1"/>
  <c r="F1090" i="11" s="1"/>
  <c r="F1091" i="11" s="1"/>
  <c r="F1092" i="11" s="1"/>
  <c r="F1093" i="11" s="1"/>
  <c r="F1094" i="11" s="1"/>
  <c r="F1095" i="11" s="1"/>
  <c r="F1096" i="11" s="1"/>
  <c r="F1097" i="11" s="1"/>
  <c r="F1098" i="11" s="1"/>
  <c r="F1099" i="11" s="1"/>
  <c r="F1100" i="11" s="1"/>
  <c r="F1101" i="11" s="1"/>
  <c r="F1102" i="11" s="1"/>
  <c r="F1103" i="11" s="1"/>
  <c r="F1104" i="11" s="1"/>
  <c r="F1105" i="11" s="1"/>
  <c r="E1105" i="11"/>
  <c r="E1106" i="11"/>
  <c r="E1107" i="11"/>
  <c r="E1108" i="11"/>
  <c r="E1109" i="11"/>
  <c r="E1110" i="11"/>
  <c r="E1111" i="11"/>
  <c r="E1112" i="11"/>
  <c r="E1113" i="11"/>
  <c r="E1114" i="11"/>
  <c r="E1115" i="11"/>
  <c r="E1116" i="11"/>
  <c r="D1105" i="11"/>
  <c r="D1106" i="11"/>
  <c r="D1107" i="11"/>
  <c r="D1108" i="11"/>
  <c r="D1109" i="11"/>
  <c r="D1110" i="11"/>
  <c r="D1111" i="11"/>
  <c r="D1112" i="11"/>
  <c r="D1113" i="11"/>
  <c r="D1114" i="11"/>
  <c r="D1115" i="11"/>
  <c r="D1116" i="11"/>
  <c r="B1106" i="11"/>
  <c r="B1107" i="11" s="1"/>
  <c r="B1108" i="11" s="1"/>
  <c r="B1109" i="11" s="1"/>
  <c r="B1110" i="11" s="1"/>
  <c r="B1111" i="11" s="1"/>
  <c r="B1105" i="11"/>
  <c r="C1105" i="11" s="1"/>
  <c r="C1106" i="11"/>
  <c r="I1099" i="11"/>
  <c r="I1100" i="11" s="1"/>
  <c r="I1101" i="11" s="1"/>
  <c r="I1102" i="11" s="1"/>
  <c r="I1098" i="11"/>
  <c r="J1098" i="11" s="1"/>
  <c r="E1098" i="11"/>
  <c r="E1099" i="11"/>
  <c r="E1100" i="11"/>
  <c r="E1101" i="11"/>
  <c r="E1102" i="11"/>
  <c r="E1103" i="11"/>
  <c r="E1104" i="11"/>
  <c r="D1098" i="11"/>
  <c r="D1099" i="11"/>
  <c r="D1100" i="11"/>
  <c r="C1098" i="11"/>
  <c r="C1099" i="11"/>
  <c r="C1100" i="11"/>
  <c r="C1101" i="11"/>
  <c r="C1102" i="11"/>
  <c r="C1103" i="11"/>
  <c r="C1104" i="11"/>
  <c r="B1099" i="11"/>
  <c r="B1100" i="11" s="1"/>
  <c r="B1101" i="11" s="1"/>
  <c r="B1102" i="11" s="1"/>
  <c r="B1103" i="11" s="1"/>
  <c r="B1098" i="11"/>
  <c r="J1091" i="11"/>
  <c r="J1092" i="11"/>
  <c r="J1093" i="11"/>
  <c r="J1094" i="11"/>
  <c r="J1095" i="11"/>
  <c r="J1096" i="11"/>
  <c r="J1097" i="11"/>
  <c r="I1091" i="11"/>
  <c r="I1092" i="11" s="1"/>
  <c r="I1093" i="11" s="1"/>
  <c r="I1094" i="11" s="1"/>
  <c r="I1095" i="11" s="1"/>
  <c r="I1096" i="11" s="1"/>
  <c r="E1091" i="11"/>
  <c r="E1092" i="11"/>
  <c r="E1093" i="11"/>
  <c r="E1094" i="11"/>
  <c r="E1095" i="11"/>
  <c r="E1096" i="11"/>
  <c r="E1097" i="11"/>
  <c r="D1091" i="11"/>
  <c r="D1092" i="11"/>
  <c r="D1093" i="11"/>
  <c r="D1094" i="11"/>
  <c r="D1095" i="11"/>
  <c r="D1096" i="11"/>
  <c r="D1097" i="11"/>
  <c r="C1091" i="11"/>
  <c r="C1092" i="11"/>
  <c r="C1093" i="11"/>
  <c r="C1094" i="11"/>
  <c r="C1095" i="11"/>
  <c r="C1096" i="11"/>
  <c r="C1097" i="11"/>
  <c r="B1092" i="11"/>
  <c r="B1093" i="11" s="1"/>
  <c r="B1094" i="11" s="1"/>
  <c r="B1095" i="11" s="1"/>
  <c r="B1096" i="11" s="1"/>
  <c r="B1091" i="11"/>
  <c r="J1084" i="11"/>
  <c r="J1085" i="11"/>
  <c r="J1086" i="11"/>
  <c r="J1087" i="11"/>
  <c r="J1088" i="11"/>
  <c r="J1089" i="11"/>
  <c r="J1090" i="11"/>
  <c r="I1084" i="11"/>
  <c r="I1085" i="11" s="1"/>
  <c r="I1086" i="11" s="1"/>
  <c r="I1087" i="11" s="1"/>
  <c r="I1088" i="11" s="1"/>
  <c r="I1089" i="11" s="1"/>
  <c r="E1084" i="11"/>
  <c r="E1085" i="11"/>
  <c r="E1086" i="11"/>
  <c r="E1087" i="11"/>
  <c r="E1088" i="11"/>
  <c r="E1089" i="11"/>
  <c r="E1090" i="11"/>
  <c r="D1084" i="11"/>
  <c r="D1085" i="11"/>
  <c r="D1086" i="11"/>
  <c r="D1087" i="11"/>
  <c r="D1088" i="11"/>
  <c r="D1089" i="11"/>
  <c r="D1090" i="11"/>
  <c r="B1085" i="11"/>
  <c r="B1086" i="11" s="1"/>
  <c r="B1087" i="11" s="1"/>
  <c r="B1088" i="11" s="1"/>
  <c r="B1089" i="11" s="1"/>
  <c r="J1077" i="11"/>
  <c r="J1078" i="11"/>
  <c r="J1079" i="11"/>
  <c r="J1080" i="11"/>
  <c r="J1081" i="11"/>
  <c r="J1082" i="11"/>
  <c r="J1083" i="11"/>
  <c r="I1077" i="11"/>
  <c r="I1078" i="11" s="1"/>
  <c r="I1079" i="11" s="1"/>
  <c r="I1080" i="11" s="1"/>
  <c r="I1081" i="11" s="1"/>
  <c r="I1082" i="11" s="1"/>
  <c r="J1070" i="11"/>
  <c r="J1071" i="11"/>
  <c r="J1072" i="11"/>
  <c r="J1073" i="11"/>
  <c r="J1074" i="11"/>
  <c r="J1075" i="11"/>
  <c r="J1076" i="11"/>
  <c r="I1070" i="11"/>
  <c r="I1071" i="11" s="1"/>
  <c r="I1072" i="11" s="1"/>
  <c r="I1073" i="11" s="1"/>
  <c r="I1074" i="11" s="1"/>
  <c r="I1075" i="11" s="1"/>
  <c r="E1070" i="11"/>
  <c r="E1071" i="11"/>
  <c r="E1072" i="11"/>
  <c r="E1073" i="11"/>
  <c r="E1074" i="11"/>
  <c r="E1075" i="11"/>
  <c r="E1076" i="11"/>
  <c r="E1077" i="11"/>
  <c r="E1078" i="11"/>
  <c r="E1079" i="11"/>
  <c r="E1080" i="11"/>
  <c r="E1081" i="11"/>
  <c r="E1082" i="11"/>
  <c r="E1083" i="11"/>
  <c r="D1070" i="11"/>
  <c r="D1071" i="11"/>
  <c r="D1072" i="11"/>
  <c r="D1073" i="11"/>
  <c r="D1074" i="11"/>
  <c r="D1075" i="11"/>
  <c r="D1076" i="11"/>
  <c r="D1077" i="11"/>
  <c r="D1078" i="11"/>
  <c r="D1079" i="11"/>
  <c r="B1078" i="11"/>
  <c r="B1079" i="11" s="1"/>
  <c r="B1080" i="11" s="1"/>
  <c r="B1081" i="11" s="1"/>
  <c r="B1082" i="11" s="1"/>
  <c r="B1077" i="11"/>
  <c r="B1071" i="11"/>
  <c r="B1072" i="11" s="1"/>
  <c r="B1073" i="11" s="1"/>
  <c r="B1074" i="11" s="1"/>
  <c r="B1075" i="11" s="1"/>
  <c r="B1070" i="11"/>
  <c r="N1265" i="11" l="1"/>
  <c r="O1265" i="11"/>
  <c r="Q1265" i="11" s="1"/>
  <c r="O1263" i="11"/>
  <c r="Q1263" i="11" s="1"/>
  <c r="C1297" i="11"/>
  <c r="C1289" i="11"/>
  <c r="C1281" i="11"/>
  <c r="C1273" i="11"/>
  <c r="C1296" i="11"/>
  <c r="C1288" i="11"/>
  <c r="C1280" i="11"/>
  <c r="C1272" i="11"/>
  <c r="C1295" i="11"/>
  <c r="C1287" i="11"/>
  <c r="C1279" i="11"/>
  <c r="C1271" i="11"/>
  <c r="C1294" i="11"/>
  <c r="C1286" i="11"/>
  <c r="C1278" i="11"/>
  <c r="C1270" i="11"/>
  <c r="C1293" i="11"/>
  <c r="C1285" i="11"/>
  <c r="C1277" i="11"/>
  <c r="C1269" i="11"/>
  <c r="C1300" i="11"/>
  <c r="C1292" i="11"/>
  <c r="C1284" i="11"/>
  <c r="C1276" i="11"/>
  <c r="C1268" i="11"/>
  <c r="C1291" i="11"/>
  <c r="C1283" i="11"/>
  <c r="C1275" i="11"/>
  <c r="C1267" i="11"/>
  <c r="C1298" i="11"/>
  <c r="C1290" i="11"/>
  <c r="C1282" i="11"/>
  <c r="C1274" i="11"/>
  <c r="O1236" i="11"/>
  <c r="Q1236" i="11" s="1"/>
  <c r="E1238" i="11"/>
  <c r="C1240" i="11"/>
  <c r="C1239" i="11"/>
  <c r="E1239" i="11" s="1"/>
  <c r="D1234" i="11"/>
  <c r="O1230" i="11"/>
  <c r="Q1230" i="11" s="1"/>
  <c r="O1222" i="11"/>
  <c r="Q1222" i="11" s="1"/>
  <c r="O1214" i="11"/>
  <c r="Q1214" i="11" s="1"/>
  <c r="O1206" i="11"/>
  <c r="Q1206" i="11" s="1"/>
  <c r="O1198" i="11"/>
  <c r="Q1198" i="11" s="1"/>
  <c r="O1190" i="11"/>
  <c r="Q1190" i="11" s="1"/>
  <c r="O1182" i="11"/>
  <c r="Q1182" i="11" s="1"/>
  <c r="O1231" i="11"/>
  <c r="Q1231" i="11" s="1"/>
  <c r="O1223" i="11"/>
  <c r="Q1223" i="11" s="1"/>
  <c r="O1215" i="11"/>
  <c r="Q1215" i="11" s="1"/>
  <c r="O1207" i="11"/>
  <c r="Q1207" i="11" s="1"/>
  <c r="O1199" i="11"/>
  <c r="Q1199" i="11" s="1"/>
  <c r="O1191" i="11"/>
  <c r="Q1191" i="11" s="1"/>
  <c r="O1183" i="11"/>
  <c r="Q1183" i="11" s="1"/>
  <c r="O1175" i="11"/>
  <c r="Q1175" i="11" s="1"/>
  <c r="O1232" i="11"/>
  <c r="Q1232" i="11" s="1"/>
  <c r="O1224" i="11"/>
  <c r="Q1224" i="11" s="1"/>
  <c r="O1216" i="11"/>
  <c r="Q1216" i="11" s="1"/>
  <c r="O1208" i="11"/>
  <c r="Q1208" i="11" s="1"/>
  <c r="O1200" i="11"/>
  <c r="Q1200" i="11" s="1"/>
  <c r="O1192" i="11"/>
  <c r="Q1192" i="11" s="1"/>
  <c r="O1184" i="11"/>
  <c r="Q1184" i="11" s="1"/>
  <c r="O1176" i="11"/>
  <c r="Q1176" i="11" s="1"/>
  <c r="N1173" i="11"/>
  <c r="O1170" i="11"/>
  <c r="Q1170" i="11" s="1"/>
  <c r="O1162" i="11"/>
  <c r="Q1162" i="11" s="1"/>
  <c r="O1154" i="11"/>
  <c r="Q1154" i="11" s="1"/>
  <c r="O1171" i="11"/>
  <c r="Q1171" i="11" s="1"/>
  <c r="O1163" i="11"/>
  <c r="Q1163" i="11" s="1"/>
  <c r="O1155" i="11"/>
  <c r="Q1155" i="11" s="1"/>
  <c r="O1172" i="11"/>
  <c r="Q1172" i="11" s="1"/>
  <c r="O1164" i="11"/>
  <c r="Q1164" i="11" s="1"/>
  <c r="O1156" i="11"/>
  <c r="Q1156" i="11" s="1"/>
  <c r="N1151" i="11"/>
  <c r="O1151" i="11"/>
  <c r="Q1151" i="11" s="1"/>
  <c r="L1152" i="11"/>
  <c r="L1153" i="11"/>
  <c r="C1156" i="11"/>
  <c r="B1157" i="11"/>
  <c r="D1150" i="11"/>
  <c r="D1151" i="11"/>
  <c r="N1150" i="11"/>
  <c r="O1147" i="11"/>
  <c r="Q1147" i="11" s="1"/>
  <c r="O1148" i="11"/>
  <c r="Q1148" i="11" s="1"/>
  <c r="O1149" i="11"/>
  <c r="Q1149" i="11" s="1"/>
  <c r="N1145" i="11"/>
  <c r="N1146" i="11"/>
  <c r="O1144" i="11"/>
  <c r="Q1144" i="11" s="1"/>
  <c r="O1145" i="11"/>
  <c r="Q1145" i="11" s="1"/>
  <c r="J1152" i="11"/>
  <c r="J1153" i="11"/>
  <c r="J1151" i="11"/>
  <c r="J1150" i="11"/>
  <c r="J1149" i="11"/>
  <c r="J1148" i="11"/>
  <c r="B1150" i="11"/>
  <c r="C1149" i="11"/>
  <c r="C1147" i="11"/>
  <c r="D1144" i="11"/>
  <c r="D1143" i="11"/>
  <c r="O1140" i="11"/>
  <c r="Q1140" i="11" s="1"/>
  <c r="O1141" i="11"/>
  <c r="Q1141" i="11" s="1"/>
  <c r="O1142" i="11"/>
  <c r="Q1142" i="11" s="1"/>
  <c r="N1137" i="11"/>
  <c r="O1139" i="11"/>
  <c r="Q1139" i="11" s="1"/>
  <c r="C1140" i="11"/>
  <c r="C1146" i="11"/>
  <c r="C1142" i="11"/>
  <c r="C1141" i="11"/>
  <c r="C1143" i="11"/>
  <c r="D1139" i="11" s="1"/>
  <c r="C1144" i="11"/>
  <c r="D1136" i="11"/>
  <c r="O1132" i="11"/>
  <c r="Q1132" i="11" s="1"/>
  <c r="O1133" i="11"/>
  <c r="Q1133" i="11" s="1"/>
  <c r="O1134" i="11"/>
  <c r="Q1134" i="11" s="1"/>
  <c r="N1131" i="11"/>
  <c r="C1133" i="11"/>
  <c r="C1135" i="11"/>
  <c r="C1134" i="11"/>
  <c r="N1130" i="11"/>
  <c r="N1129" i="11"/>
  <c r="J1129" i="11"/>
  <c r="J1128" i="11"/>
  <c r="J1127" i="11"/>
  <c r="F1106" i="11"/>
  <c r="K1105" i="11"/>
  <c r="G1120" i="11"/>
  <c r="K1124" i="11"/>
  <c r="G1119" i="11"/>
  <c r="K1123" i="11"/>
  <c r="G1118" i="11"/>
  <c r="K1122" i="11"/>
  <c r="G1125" i="11"/>
  <c r="G1117" i="11"/>
  <c r="K1121" i="11"/>
  <c r="K1120" i="11"/>
  <c r="G1123" i="11"/>
  <c r="K1119" i="11"/>
  <c r="G1122" i="11"/>
  <c r="K1118" i="11"/>
  <c r="G1121" i="11"/>
  <c r="K1117" i="11"/>
  <c r="J1111" i="11"/>
  <c r="I1112" i="11"/>
  <c r="I1113" i="11" s="1"/>
  <c r="I1114" i="11" s="1"/>
  <c r="I1115" i="11" s="1"/>
  <c r="J1115" i="11" s="1"/>
  <c r="J1110" i="11"/>
  <c r="J1109" i="11"/>
  <c r="J1116" i="11"/>
  <c r="J1108" i="11"/>
  <c r="J1107" i="11"/>
  <c r="J1114" i="11"/>
  <c r="J1106" i="11"/>
  <c r="J1113" i="11"/>
  <c r="J1112" i="11"/>
  <c r="G1106" i="11"/>
  <c r="G1105" i="11"/>
  <c r="C1111" i="11"/>
  <c r="B1112" i="11"/>
  <c r="B1113" i="11" s="1"/>
  <c r="B1114" i="11" s="1"/>
  <c r="B1115" i="11" s="1"/>
  <c r="C1115" i="11" s="1"/>
  <c r="D1101" i="11"/>
  <c r="D1102" i="11"/>
  <c r="D1103" i="11"/>
  <c r="C1110" i="11"/>
  <c r="C1109" i="11"/>
  <c r="C1116" i="11"/>
  <c r="C1108" i="11"/>
  <c r="D1104" i="11" s="1"/>
  <c r="C1107" i="11"/>
  <c r="C1114" i="11"/>
  <c r="C1113" i="11"/>
  <c r="C1112" i="11"/>
  <c r="I1103" i="11"/>
  <c r="J1102" i="11"/>
  <c r="J1101" i="11"/>
  <c r="J1100" i="11"/>
  <c r="J1099" i="11"/>
  <c r="C1083" i="11"/>
  <c r="C1070" i="11"/>
  <c r="C1072" i="11"/>
  <c r="C1071" i="11"/>
  <c r="C1076" i="11"/>
  <c r="C1075" i="11"/>
  <c r="C1073" i="11"/>
  <c r="C1081" i="11"/>
  <c r="C1077" i="11"/>
  <c r="C1082" i="11"/>
  <c r="C1080" i="11"/>
  <c r="C1079" i="11"/>
  <c r="C1078" i="11"/>
  <c r="L1063" i="11"/>
  <c r="N1063" i="11" s="1"/>
  <c r="M1063" i="11"/>
  <c r="P1063" i="11"/>
  <c r="R1063" i="11"/>
  <c r="L1064" i="11"/>
  <c r="N1064" i="11" s="1"/>
  <c r="M1064" i="11"/>
  <c r="P1064" i="11"/>
  <c r="R1064" i="11" s="1"/>
  <c r="L1065" i="11"/>
  <c r="N1065" i="11" s="1"/>
  <c r="M1065" i="11"/>
  <c r="P1065" i="11"/>
  <c r="R1065" i="11"/>
  <c r="L1066" i="11"/>
  <c r="M1066" i="11"/>
  <c r="N1066" i="11"/>
  <c r="O1066" i="11"/>
  <c r="Q1066" i="11" s="1"/>
  <c r="P1066" i="11"/>
  <c r="R1066" i="11"/>
  <c r="M1067" i="11"/>
  <c r="P1067" i="11"/>
  <c r="R1067" i="11" s="1"/>
  <c r="M1068" i="11"/>
  <c r="P1068" i="11"/>
  <c r="R1068" i="11" s="1"/>
  <c r="M1069" i="11"/>
  <c r="P1069" i="11"/>
  <c r="R1069" i="11" s="1"/>
  <c r="K1063" i="11"/>
  <c r="K1064" i="11"/>
  <c r="K1065" i="11"/>
  <c r="K1066" i="11"/>
  <c r="K1067" i="11"/>
  <c r="K1068" i="11"/>
  <c r="K1069" i="11"/>
  <c r="I1064" i="11"/>
  <c r="I1065" i="11" s="1"/>
  <c r="I1066" i="11" s="1"/>
  <c r="I1067" i="11" s="1"/>
  <c r="I1068" i="11" s="1"/>
  <c r="I1063" i="11"/>
  <c r="F1064" i="11"/>
  <c r="F1065" i="11" s="1"/>
  <c r="F1066" i="11" s="1"/>
  <c r="F1063" i="11"/>
  <c r="E1063" i="11"/>
  <c r="E1064" i="11"/>
  <c r="E1065" i="11"/>
  <c r="E1066" i="11"/>
  <c r="E1067" i="11"/>
  <c r="E1068" i="11"/>
  <c r="E1069" i="11"/>
  <c r="B1064" i="11"/>
  <c r="B1065" i="11" s="1"/>
  <c r="B1066" i="11" s="1"/>
  <c r="B1067" i="11" s="1"/>
  <c r="B1068" i="11" s="1"/>
  <c r="B1063" i="11"/>
  <c r="C1063" i="11" s="1"/>
  <c r="G1063" i="11"/>
  <c r="H1063" i="11" s="1"/>
  <c r="L1056" i="11"/>
  <c r="N1056" i="11" s="1"/>
  <c r="M1056" i="11"/>
  <c r="P1056" i="11"/>
  <c r="R1056" i="11"/>
  <c r="L1057" i="11"/>
  <c r="N1057" i="11" s="1"/>
  <c r="M1057" i="11"/>
  <c r="P1057" i="11"/>
  <c r="R1057" i="11"/>
  <c r="L1058" i="11"/>
  <c r="N1058" i="11" s="1"/>
  <c r="M1058" i="11"/>
  <c r="P1058" i="11"/>
  <c r="R1058" i="11"/>
  <c r="L1059" i="11"/>
  <c r="O1059" i="11" s="1"/>
  <c r="Q1059" i="11" s="1"/>
  <c r="M1059" i="11"/>
  <c r="N1059" i="11"/>
  <c r="P1059" i="11"/>
  <c r="R1059" i="11"/>
  <c r="L1060" i="11"/>
  <c r="N1060" i="11" s="1"/>
  <c r="M1060" i="11"/>
  <c r="P1060" i="11"/>
  <c r="R1060" i="11" s="1"/>
  <c r="L1061" i="11"/>
  <c r="N1061" i="11" s="1"/>
  <c r="M1061" i="11"/>
  <c r="P1061" i="11"/>
  <c r="R1061" i="11" s="1"/>
  <c r="L1062" i="11"/>
  <c r="N1062" i="11" s="1"/>
  <c r="M1062" i="11"/>
  <c r="P1062" i="11"/>
  <c r="R1062" i="11" s="1"/>
  <c r="K1056" i="11"/>
  <c r="K1057" i="11"/>
  <c r="K1058" i="11"/>
  <c r="K1059" i="11"/>
  <c r="K1060" i="11"/>
  <c r="K1061" i="11"/>
  <c r="K1062" i="11"/>
  <c r="J1056" i="11"/>
  <c r="J1057" i="11"/>
  <c r="J1058" i="11"/>
  <c r="J1059" i="11"/>
  <c r="J1060" i="11"/>
  <c r="J1061" i="11"/>
  <c r="J1062" i="11"/>
  <c r="I1056" i="11"/>
  <c r="I1057" i="11" s="1"/>
  <c r="I1058" i="11" s="1"/>
  <c r="I1059" i="11" s="1"/>
  <c r="I1060" i="11" s="1"/>
  <c r="I1061" i="11" s="1"/>
  <c r="H1056" i="11"/>
  <c r="H1057" i="11"/>
  <c r="H1058" i="11"/>
  <c r="H1059" i="11"/>
  <c r="H1060" i="11"/>
  <c r="H1061" i="11"/>
  <c r="H1062" i="11"/>
  <c r="G1056" i="11"/>
  <c r="G1057" i="11"/>
  <c r="G1058" i="11"/>
  <c r="G1059" i="11"/>
  <c r="G1060" i="11"/>
  <c r="G1061" i="11"/>
  <c r="G1062" i="11"/>
  <c r="F1056" i="11"/>
  <c r="F1057" i="11" s="1"/>
  <c r="F1058" i="11" s="1"/>
  <c r="F1059" i="11" s="1"/>
  <c r="F1060" i="11" s="1"/>
  <c r="F1061" i="11" s="1"/>
  <c r="E1056" i="11"/>
  <c r="E1057" i="11"/>
  <c r="E1058" i="11"/>
  <c r="E1059" i="11"/>
  <c r="E1060" i="11"/>
  <c r="E1061" i="11"/>
  <c r="E1062" i="11"/>
  <c r="D1056" i="11"/>
  <c r="D1057" i="11"/>
  <c r="D1058" i="11"/>
  <c r="C1056" i="11"/>
  <c r="C1057" i="11"/>
  <c r="C1058" i="11"/>
  <c r="C1059" i="11"/>
  <c r="C1060" i="11"/>
  <c r="C1061" i="11"/>
  <c r="C1062" i="11"/>
  <c r="B1057" i="11"/>
  <c r="B1058" i="11"/>
  <c r="B1059" i="11" s="1"/>
  <c r="B1060" i="11" s="1"/>
  <c r="B1061" i="11" s="1"/>
  <c r="B1056" i="11"/>
  <c r="L1049" i="11"/>
  <c r="N1049" i="11" s="1"/>
  <c r="M1049" i="11"/>
  <c r="P1049" i="11"/>
  <c r="R1049" i="11"/>
  <c r="L1050" i="11"/>
  <c r="N1050" i="11" s="1"/>
  <c r="M1050" i="11"/>
  <c r="P1050" i="11"/>
  <c r="R1050" i="11"/>
  <c r="L1051" i="11"/>
  <c r="N1051" i="11" s="1"/>
  <c r="M1051" i="11"/>
  <c r="P1051" i="11"/>
  <c r="R1051" i="11"/>
  <c r="L1052" i="11"/>
  <c r="O1052" i="11" s="1"/>
  <c r="Q1052" i="11" s="1"/>
  <c r="M1052" i="11"/>
  <c r="N1052" i="11"/>
  <c r="P1052" i="11"/>
  <c r="R1052" i="11"/>
  <c r="L1053" i="11"/>
  <c r="N1053" i="11" s="1"/>
  <c r="M1053" i="11"/>
  <c r="P1053" i="11"/>
  <c r="R1053" i="11" s="1"/>
  <c r="L1054" i="11"/>
  <c r="M1054" i="11"/>
  <c r="O1054" i="11"/>
  <c r="Q1054" i="11" s="1"/>
  <c r="P1054" i="11"/>
  <c r="R1054" i="11" s="1"/>
  <c r="L1055" i="11"/>
  <c r="N1055" i="11" s="1"/>
  <c r="M1055" i="11"/>
  <c r="O1055" i="11"/>
  <c r="P1055" i="11"/>
  <c r="R1055" i="11" s="1"/>
  <c r="Q1055" i="11"/>
  <c r="K1049" i="11"/>
  <c r="K1050" i="11"/>
  <c r="K1051" i="11"/>
  <c r="K1052" i="11"/>
  <c r="K1053" i="11"/>
  <c r="K1054" i="11"/>
  <c r="K1055" i="11"/>
  <c r="J1049" i="11"/>
  <c r="J1050" i="11"/>
  <c r="J1051" i="11"/>
  <c r="J1052" i="11"/>
  <c r="J1053" i="11"/>
  <c r="J1054" i="11"/>
  <c r="J1055" i="11"/>
  <c r="I1049" i="11"/>
  <c r="I1050" i="11" s="1"/>
  <c r="I1051" i="11" s="1"/>
  <c r="I1052" i="11" s="1"/>
  <c r="I1053" i="11" s="1"/>
  <c r="I1054" i="11" s="1"/>
  <c r="H1049" i="11"/>
  <c r="H1050" i="11"/>
  <c r="H1051" i="11"/>
  <c r="H1052" i="11"/>
  <c r="H1053" i="11"/>
  <c r="H1054" i="11"/>
  <c r="H1055" i="11"/>
  <c r="G1049" i="11"/>
  <c r="G1050" i="11"/>
  <c r="G1051" i="11"/>
  <c r="G1052" i="11"/>
  <c r="G1053" i="11"/>
  <c r="G1054" i="11"/>
  <c r="G1055" i="11"/>
  <c r="F1049" i="11"/>
  <c r="F1050" i="11" s="1"/>
  <c r="F1051" i="11" s="1"/>
  <c r="F1052" i="11" s="1"/>
  <c r="F1053" i="11" s="1"/>
  <c r="F1054" i="11" s="1"/>
  <c r="E1049" i="11"/>
  <c r="E1050" i="11"/>
  <c r="E1051" i="11"/>
  <c r="E1052" i="11"/>
  <c r="E1053" i="11"/>
  <c r="E1054" i="11"/>
  <c r="E1055" i="11"/>
  <c r="D1049" i="11"/>
  <c r="D1050" i="11"/>
  <c r="D1051" i="11"/>
  <c r="D1052" i="11"/>
  <c r="D1053" i="11"/>
  <c r="D1054" i="11"/>
  <c r="D1055" i="11"/>
  <c r="C1049" i="11"/>
  <c r="D1047" i="11" s="1"/>
  <c r="C1050" i="11"/>
  <c r="C1051" i="11"/>
  <c r="C1052" i="11"/>
  <c r="C1053" i="11"/>
  <c r="C1054" i="11"/>
  <c r="C1055" i="11"/>
  <c r="B1050" i="11"/>
  <c r="B1051" i="11"/>
  <c r="B1052" i="11" s="1"/>
  <c r="B1053" i="11" s="1"/>
  <c r="B1054" i="11" s="1"/>
  <c r="B1049" i="11"/>
  <c r="P1048" i="11"/>
  <c r="R1048" i="11" s="1"/>
  <c r="M1048" i="11"/>
  <c r="L1048" i="11"/>
  <c r="O1048" i="11" s="1"/>
  <c r="Q1048" i="11" s="1"/>
  <c r="R1047" i="11"/>
  <c r="P1047" i="11"/>
  <c r="M1047" i="11"/>
  <c r="L1047" i="11"/>
  <c r="O1047" i="11" s="1"/>
  <c r="Q1047" i="11" s="1"/>
  <c r="R1046" i="11"/>
  <c r="P1046" i="11"/>
  <c r="M1046" i="11"/>
  <c r="L1046" i="11"/>
  <c r="O1046" i="11" s="1"/>
  <c r="Q1046" i="11" s="1"/>
  <c r="P1045" i="11"/>
  <c r="R1045" i="11" s="1"/>
  <c r="M1045" i="11"/>
  <c r="L1045" i="11"/>
  <c r="O1045" i="11" s="1"/>
  <c r="Q1045" i="11" s="1"/>
  <c r="P1044" i="11"/>
  <c r="R1044" i="11" s="1"/>
  <c r="O1044" i="11"/>
  <c r="Q1044" i="11" s="1"/>
  <c r="M1044" i="11"/>
  <c r="L1044" i="11"/>
  <c r="N1044" i="11" s="1"/>
  <c r="P1043" i="11"/>
  <c r="R1043" i="11" s="1"/>
  <c r="O1043" i="11"/>
  <c r="Q1043" i="11" s="1"/>
  <c r="N1043" i="11"/>
  <c r="M1043" i="11"/>
  <c r="L1043" i="11"/>
  <c r="P1042" i="11"/>
  <c r="R1042" i="11" s="1"/>
  <c r="O1042" i="11"/>
  <c r="Q1042" i="11" s="1"/>
  <c r="N1042" i="11"/>
  <c r="M1042" i="11"/>
  <c r="L1042" i="11"/>
  <c r="K1042" i="11"/>
  <c r="K1043" i="11"/>
  <c r="K1044" i="11"/>
  <c r="K1045" i="11"/>
  <c r="K1046" i="11"/>
  <c r="K1047" i="11"/>
  <c r="K1048" i="11"/>
  <c r="J1042" i="11"/>
  <c r="J1043" i="11"/>
  <c r="J1044" i="11"/>
  <c r="J1045" i="11"/>
  <c r="J1046" i="11"/>
  <c r="J1047" i="11"/>
  <c r="J1048" i="11"/>
  <c r="I1042" i="11"/>
  <c r="I1043" i="11" s="1"/>
  <c r="I1044" i="11" s="1"/>
  <c r="I1045" i="11" s="1"/>
  <c r="I1046" i="11" s="1"/>
  <c r="I1047" i="11" s="1"/>
  <c r="H1042" i="11"/>
  <c r="H1043" i="11"/>
  <c r="H1044" i="11"/>
  <c r="H1045" i="11"/>
  <c r="H1046" i="11"/>
  <c r="H1047" i="11"/>
  <c r="H1048" i="11"/>
  <c r="G1042" i="11"/>
  <c r="G1043" i="11"/>
  <c r="G1044" i="11"/>
  <c r="G1045" i="11"/>
  <c r="G1046" i="11"/>
  <c r="G1047" i="11"/>
  <c r="G1048" i="11"/>
  <c r="F1042" i="11"/>
  <c r="F1043" i="11" s="1"/>
  <c r="F1044" i="11" s="1"/>
  <c r="F1045" i="11" s="1"/>
  <c r="F1046" i="11" s="1"/>
  <c r="F1047" i="11" s="1"/>
  <c r="E1042" i="11"/>
  <c r="E1043" i="11"/>
  <c r="E1044" i="11"/>
  <c r="E1045" i="11"/>
  <c r="E1046" i="11"/>
  <c r="E1047" i="11"/>
  <c r="E1048" i="11"/>
  <c r="D1042" i="11"/>
  <c r="D1043" i="11"/>
  <c r="D1044" i="11"/>
  <c r="D1045" i="11"/>
  <c r="D1046" i="11"/>
  <c r="C1042" i="11"/>
  <c r="C1043" i="11"/>
  <c r="C1044" i="11"/>
  <c r="C1045" i="11"/>
  <c r="C1046" i="11"/>
  <c r="C1047" i="11"/>
  <c r="C1048" i="11"/>
  <c r="B1043" i="11"/>
  <c r="B1044" i="11" s="1"/>
  <c r="B1045" i="11" s="1"/>
  <c r="B1046" i="11" s="1"/>
  <c r="B1047" i="11" s="1"/>
  <c r="B1042" i="11"/>
  <c r="P1041" i="11"/>
  <c r="R1041" i="11" s="1"/>
  <c r="M1041" i="11"/>
  <c r="L1041" i="11"/>
  <c r="O1041" i="11" s="1"/>
  <c r="Q1041" i="11" s="1"/>
  <c r="R1040" i="11"/>
  <c r="P1040" i="11"/>
  <c r="M1040" i="11"/>
  <c r="L1040" i="11"/>
  <c r="O1040" i="11" s="1"/>
  <c r="Q1040" i="11" s="1"/>
  <c r="R1039" i="11"/>
  <c r="P1039" i="11"/>
  <c r="M1039" i="11"/>
  <c r="L1039" i="11"/>
  <c r="O1039" i="11" s="1"/>
  <c r="Q1039" i="11" s="1"/>
  <c r="P1038" i="11"/>
  <c r="R1038" i="11" s="1"/>
  <c r="M1038" i="11"/>
  <c r="L1038" i="11"/>
  <c r="O1038" i="11" s="1"/>
  <c r="Q1038" i="11" s="1"/>
  <c r="P1037" i="11"/>
  <c r="R1037" i="11" s="1"/>
  <c r="O1037" i="11"/>
  <c r="Q1037" i="11" s="1"/>
  <c r="M1037" i="11"/>
  <c r="L1037" i="11"/>
  <c r="N1037" i="11" s="1"/>
  <c r="P1036" i="11"/>
  <c r="R1036" i="11" s="1"/>
  <c r="O1036" i="11"/>
  <c r="Q1036" i="11" s="1"/>
  <c r="N1036" i="11"/>
  <c r="M1036" i="11"/>
  <c r="L1036" i="11"/>
  <c r="P1035" i="11"/>
  <c r="R1035" i="11" s="1"/>
  <c r="M1035" i="11"/>
  <c r="L1035" i="11"/>
  <c r="P1034" i="11"/>
  <c r="R1034" i="11" s="1"/>
  <c r="M1034" i="11"/>
  <c r="L1034" i="11"/>
  <c r="N1035" i="11" s="1"/>
  <c r="P1033" i="11"/>
  <c r="R1033" i="11" s="1"/>
  <c r="M1033" i="11"/>
  <c r="L1033" i="11"/>
  <c r="O1033" i="11" s="1"/>
  <c r="Q1033" i="11" s="1"/>
  <c r="R1032" i="11"/>
  <c r="P1032" i="11"/>
  <c r="M1032" i="11"/>
  <c r="L1032" i="11"/>
  <c r="O1032" i="11" s="1"/>
  <c r="Q1032" i="11" s="1"/>
  <c r="R1031" i="11"/>
  <c r="P1031" i="11"/>
  <c r="M1031" i="11"/>
  <c r="L1031" i="11"/>
  <c r="O1031" i="11" s="1"/>
  <c r="Q1031" i="11" s="1"/>
  <c r="P1030" i="11"/>
  <c r="R1030" i="11" s="1"/>
  <c r="M1030" i="11"/>
  <c r="L1030" i="11"/>
  <c r="O1030" i="11" s="1"/>
  <c r="Q1030" i="11" s="1"/>
  <c r="P1029" i="11"/>
  <c r="R1029" i="11" s="1"/>
  <c r="O1029" i="11"/>
  <c r="Q1029" i="11" s="1"/>
  <c r="M1029" i="11"/>
  <c r="L1029" i="11"/>
  <c r="N1029" i="11" s="1"/>
  <c r="P1028" i="11"/>
  <c r="R1028" i="11" s="1"/>
  <c r="O1028" i="11"/>
  <c r="Q1028" i="11" s="1"/>
  <c r="N1028" i="11"/>
  <c r="M1028" i="11"/>
  <c r="L1028" i="11"/>
  <c r="O1035" i="11" s="1"/>
  <c r="Q1035" i="11" s="1"/>
  <c r="K1028" i="11"/>
  <c r="K1029" i="11"/>
  <c r="K1030" i="11"/>
  <c r="K1031" i="11"/>
  <c r="K1032" i="11"/>
  <c r="K1033" i="11"/>
  <c r="K1034" i="11"/>
  <c r="K1035" i="11"/>
  <c r="K1036" i="11"/>
  <c r="K1037" i="11"/>
  <c r="K1038" i="11"/>
  <c r="K1039" i="11"/>
  <c r="K1040" i="11"/>
  <c r="K1041" i="11"/>
  <c r="J1028" i="11"/>
  <c r="J1029" i="11"/>
  <c r="J1030" i="11"/>
  <c r="J1031" i="11"/>
  <c r="J1032" i="11"/>
  <c r="J1033" i="11"/>
  <c r="J1034" i="11"/>
  <c r="J1035" i="11"/>
  <c r="J1036" i="11"/>
  <c r="J1037" i="11"/>
  <c r="J1038" i="11"/>
  <c r="J1039" i="11"/>
  <c r="J1040" i="11"/>
  <c r="J1041" i="11"/>
  <c r="I1028" i="11"/>
  <c r="I1029" i="11" s="1"/>
  <c r="I1030" i="11" s="1"/>
  <c r="I1031" i="11" s="1"/>
  <c r="I1032" i="11" s="1"/>
  <c r="I1033" i="11" s="1"/>
  <c r="I1034" i="11" s="1"/>
  <c r="I1035" i="11" s="1"/>
  <c r="I1036" i="11" s="1"/>
  <c r="I1037" i="11" s="1"/>
  <c r="I1038" i="11" s="1"/>
  <c r="I1039" i="11" s="1"/>
  <c r="I1040" i="11" s="1"/>
  <c r="H1028" i="11"/>
  <c r="H1029" i="11"/>
  <c r="H1030" i="11"/>
  <c r="H1031" i="11"/>
  <c r="H1032" i="11"/>
  <c r="H1033" i="11"/>
  <c r="H1034" i="11"/>
  <c r="H1035" i="11"/>
  <c r="H1036" i="11"/>
  <c r="H1037" i="11"/>
  <c r="H1038" i="11"/>
  <c r="H1039" i="11"/>
  <c r="H1040" i="11"/>
  <c r="H1041" i="11"/>
  <c r="G1028" i="11"/>
  <c r="G1029" i="11"/>
  <c r="G1030" i="11"/>
  <c r="G1031" i="11"/>
  <c r="G1032" i="11"/>
  <c r="G1033" i="11"/>
  <c r="G1034" i="11"/>
  <c r="G1035" i="11"/>
  <c r="G1036" i="11"/>
  <c r="G1037" i="11"/>
  <c r="G1038" i="11"/>
  <c r="G1039" i="11"/>
  <c r="G1040" i="11"/>
  <c r="G1041" i="11"/>
  <c r="F1029" i="11"/>
  <c r="F1030" i="11" s="1"/>
  <c r="F1031" i="11" s="1"/>
  <c r="F1032" i="11" s="1"/>
  <c r="F1033" i="11" s="1"/>
  <c r="F1034" i="11" s="1"/>
  <c r="F1035" i="11" s="1"/>
  <c r="F1036" i="11" s="1"/>
  <c r="F1037" i="11" s="1"/>
  <c r="F1038" i="11" s="1"/>
  <c r="F1039" i="11" s="1"/>
  <c r="F1040" i="11" s="1"/>
  <c r="F1028" i="11"/>
  <c r="E1028" i="11"/>
  <c r="E1029" i="11"/>
  <c r="E1030" i="11"/>
  <c r="E1031" i="11"/>
  <c r="E1032" i="11"/>
  <c r="E1033" i="11"/>
  <c r="E1034" i="11"/>
  <c r="E1035" i="11"/>
  <c r="E1036" i="11"/>
  <c r="E1037" i="11"/>
  <c r="E1038" i="11"/>
  <c r="E1039" i="11"/>
  <c r="E1040" i="11"/>
  <c r="E1041" i="11"/>
  <c r="D1028" i="11"/>
  <c r="D1029" i="11"/>
  <c r="D1030" i="11"/>
  <c r="D1031" i="11"/>
  <c r="D1032" i="11"/>
  <c r="D1033" i="11"/>
  <c r="D1034" i="11"/>
  <c r="D1035" i="11"/>
  <c r="D1036" i="11"/>
  <c r="D1037" i="11"/>
  <c r="D1038" i="11"/>
  <c r="D1039" i="11"/>
  <c r="D1040" i="11"/>
  <c r="D1041" i="11"/>
  <c r="C1028" i="11"/>
  <c r="C1029" i="11"/>
  <c r="C1030" i="11"/>
  <c r="C1031" i="11"/>
  <c r="C1032" i="11"/>
  <c r="C1033" i="11"/>
  <c r="C1034" i="11"/>
  <c r="C1035" i="11"/>
  <c r="C1036" i="11"/>
  <c r="C1037" i="11"/>
  <c r="C1038" i="11"/>
  <c r="C1039" i="11"/>
  <c r="C1040" i="11"/>
  <c r="C1041" i="11"/>
  <c r="B1029" i="11"/>
  <c r="B1030" i="11"/>
  <c r="B1031" i="11"/>
  <c r="B1032" i="11" s="1"/>
  <c r="B1033" i="11" s="1"/>
  <c r="B1034" i="11" s="1"/>
  <c r="B1035" i="11" s="1"/>
  <c r="B1036" i="11" s="1"/>
  <c r="B1037" i="11" s="1"/>
  <c r="B1038" i="11" s="1"/>
  <c r="B1039" i="11" s="1"/>
  <c r="B1040" i="11" s="1"/>
  <c r="B1028" i="11"/>
  <c r="P1027" i="11"/>
  <c r="R1027" i="11" s="1"/>
  <c r="M1027" i="11"/>
  <c r="L1027" i="11"/>
  <c r="O1027" i="11" s="1"/>
  <c r="Q1027" i="11" s="1"/>
  <c r="R1026" i="11"/>
  <c r="P1026" i="11"/>
  <c r="M1026" i="11"/>
  <c r="L1026" i="11"/>
  <c r="O1026" i="11" s="1"/>
  <c r="Q1026" i="11" s="1"/>
  <c r="R1025" i="11"/>
  <c r="P1025" i="11"/>
  <c r="M1025" i="11"/>
  <c r="L1025" i="11"/>
  <c r="O1025" i="11" s="1"/>
  <c r="Q1025" i="11" s="1"/>
  <c r="P1024" i="11"/>
  <c r="R1024" i="11" s="1"/>
  <c r="M1024" i="11"/>
  <c r="L1024" i="11"/>
  <c r="O1024" i="11" s="1"/>
  <c r="Q1024" i="11" s="1"/>
  <c r="P1023" i="11"/>
  <c r="R1023" i="11" s="1"/>
  <c r="O1023" i="11"/>
  <c r="Q1023" i="11" s="1"/>
  <c r="M1023" i="11"/>
  <c r="L1023" i="11"/>
  <c r="N1023" i="11" s="1"/>
  <c r="P1022" i="11"/>
  <c r="R1022" i="11" s="1"/>
  <c r="O1022" i="11"/>
  <c r="Q1022" i="11" s="1"/>
  <c r="N1022" i="11"/>
  <c r="M1022" i="11"/>
  <c r="L1022" i="11"/>
  <c r="R1021" i="11"/>
  <c r="P1021" i="11"/>
  <c r="O1021" i="11"/>
  <c r="Q1021" i="11" s="1"/>
  <c r="M1021" i="11"/>
  <c r="L1021" i="11"/>
  <c r="P1020" i="11"/>
  <c r="R1020" i="11" s="1"/>
  <c r="M1020" i="11"/>
  <c r="L1020" i="11"/>
  <c r="O1020" i="11" s="1"/>
  <c r="Q1020" i="11" s="1"/>
  <c r="K1020" i="11"/>
  <c r="K1021" i="11"/>
  <c r="K1022" i="11"/>
  <c r="K1023" i="11"/>
  <c r="K1024" i="11"/>
  <c r="K1025" i="11"/>
  <c r="K1026" i="11"/>
  <c r="K1027" i="11"/>
  <c r="J1020" i="11"/>
  <c r="J1021" i="11"/>
  <c r="J1022" i="11"/>
  <c r="J1023" i="11"/>
  <c r="J1024" i="11"/>
  <c r="J1025" i="11"/>
  <c r="J1026" i="11"/>
  <c r="J1027" i="11"/>
  <c r="I1020" i="11"/>
  <c r="I1021" i="11" s="1"/>
  <c r="I1022" i="11" s="1"/>
  <c r="I1023" i="11" s="1"/>
  <c r="I1024" i="11" s="1"/>
  <c r="I1025" i="11" s="1"/>
  <c r="I1026" i="11" s="1"/>
  <c r="H1020" i="11"/>
  <c r="H1021" i="11"/>
  <c r="H1022" i="11"/>
  <c r="H1023" i="11"/>
  <c r="H1024" i="11"/>
  <c r="H1025" i="11"/>
  <c r="H1026" i="11"/>
  <c r="H1027" i="11"/>
  <c r="G1020" i="11"/>
  <c r="G1021" i="11"/>
  <c r="G1022" i="11"/>
  <c r="G1023" i="11"/>
  <c r="G1024" i="11"/>
  <c r="G1025" i="11"/>
  <c r="G1026" i="11"/>
  <c r="G1027" i="11"/>
  <c r="F1020" i="11"/>
  <c r="F1021" i="11" s="1"/>
  <c r="F1022" i="11" s="1"/>
  <c r="F1023" i="11" s="1"/>
  <c r="F1024" i="11" s="1"/>
  <c r="F1025" i="11" s="1"/>
  <c r="F1026" i="11" s="1"/>
  <c r="E1020" i="11"/>
  <c r="E1021" i="11"/>
  <c r="E1022" i="11"/>
  <c r="E1023" i="11"/>
  <c r="E1024" i="11"/>
  <c r="E1025" i="11"/>
  <c r="E1026" i="11"/>
  <c r="E1027" i="11"/>
  <c r="D1020" i="11"/>
  <c r="D1021" i="11"/>
  <c r="D1022" i="11"/>
  <c r="D1023" i="11"/>
  <c r="D1024" i="11"/>
  <c r="D1025" i="11"/>
  <c r="D1026" i="11"/>
  <c r="D1027" i="11"/>
  <c r="C1020" i="11"/>
  <c r="C1021" i="11"/>
  <c r="D1018" i="11" s="1"/>
  <c r="C1022" i="11"/>
  <c r="C1023" i="11"/>
  <c r="C1024" i="11"/>
  <c r="C1025" i="11"/>
  <c r="C1026" i="11"/>
  <c r="C1027" i="11"/>
  <c r="B1021" i="11"/>
  <c r="B1022" i="11" s="1"/>
  <c r="B1023" i="11" s="1"/>
  <c r="B1024" i="11" s="1"/>
  <c r="B1025" i="11" s="1"/>
  <c r="B1026" i="11" s="1"/>
  <c r="B1020" i="11"/>
  <c r="P1019" i="11"/>
  <c r="R1019" i="11" s="1"/>
  <c r="M1019" i="11"/>
  <c r="L1019" i="11"/>
  <c r="O1019" i="11" s="1"/>
  <c r="Q1019" i="11" s="1"/>
  <c r="R1018" i="11"/>
  <c r="P1018" i="11"/>
  <c r="M1018" i="11"/>
  <c r="L1018" i="11"/>
  <c r="O1018" i="11" s="1"/>
  <c r="Q1018" i="11" s="1"/>
  <c r="R1017" i="11"/>
  <c r="P1017" i="11"/>
  <c r="M1017" i="11"/>
  <c r="L1017" i="11"/>
  <c r="O1017" i="11" s="1"/>
  <c r="Q1017" i="11" s="1"/>
  <c r="P1016" i="11"/>
  <c r="R1016" i="11" s="1"/>
  <c r="M1016" i="11"/>
  <c r="L1016" i="11"/>
  <c r="O1016" i="11" s="1"/>
  <c r="Q1016" i="11" s="1"/>
  <c r="P1015" i="11"/>
  <c r="R1015" i="11" s="1"/>
  <c r="O1015" i="11"/>
  <c r="Q1015" i="11" s="1"/>
  <c r="M1015" i="11"/>
  <c r="L1015" i="11"/>
  <c r="N1015" i="11" s="1"/>
  <c r="P1014" i="11"/>
  <c r="R1014" i="11" s="1"/>
  <c r="O1014" i="11"/>
  <c r="Q1014" i="11" s="1"/>
  <c r="N1014" i="11"/>
  <c r="M1014" i="11"/>
  <c r="L1014" i="11"/>
  <c r="P1013" i="11"/>
  <c r="R1013" i="11" s="1"/>
  <c r="O1013" i="11"/>
  <c r="Q1013" i="11" s="1"/>
  <c r="N1013" i="11"/>
  <c r="M1013" i="11"/>
  <c r="L1013" i="11"/>
  <c r="K1013" i="11"/>
  <c r="K1014" i="11"/>
  <c r="K1015" i="11"/>
  <c r="K1016" i="11"/>
  <c r="K1017" i="11"/>
  <c r="K1018" i="11"/>
  <c r="K1019" i="11"/>
  <c r="J1013" i="11"/>
  <c r="J1014" i="11"/>
  <c r="J1015" i="11"/>
  <c r="J1016" i="11"/>
  <c r="J1017" i="11"/>
  <c r="J1018" i="11"/>
  <c r="J1019" i="11"/>
  <c r="I1013" i="11"/>
  <c r="I1014" i="11" s="1"/>
  <c r="I1015" i="11" s="1"/>
  <c r="I1016" i="11" s="1"/>
  <c r="I1017" i="11" s="1"/>
  <c r="I1018" i="11" s="1"/>
  <c r="H1013" i="11"/>
  <c r="H1014" i="11"/>
  <c r="H1015" i="11"/>
  <c r="H1016" i="11"/>
  <c r="H1017" i="11"/>
  <c r="H1018" i="11"/>
  <c r="H1019" i="11"/>
  <c r="G1013" i="11"/>
  <c r="G1014" i="11"/>
  <c r="G1015" i="11"/>
  <c r="G1016" i="11"/>
  <c r="G1017" i="11"/>
  <c r="G1018" i="11"/>
  <c r="G1019" i="11"/>
  <c r="F1013" i="11"/>
  <c r="F1014" i="11" s="1"/>
  <c r="F1015" i="11" s="1"/>
  <c r="F1016" i="11" s="1"/>
  <c r="F1017" i="11" s="1"/>
  <c r="F1018" i="11" s="1"/>
  <c r="E1013" i="11"/>
  <c r="E1014" i="11"/>
  <c r="E1015" i="11"/>
  <c r="E1016" i="11"/>
  <c r="E1017" i="11"/>
  <c r="E1018" i="11"/>
  <c r="E1019" i="11"/>
  <c r="D1013" i="11"/>
  <c r="D1014" i="11"/>
  <c r="D1015" i="11"/>
  <c r="D1016" i="11"/>
  <c r="D1017" i="11"/>
  <c r="D1019" i="11"/>
  <c r="C1013" i="11"/>
  <c r="C1014" i="11"/>
  <c r="C1015" i="11"/>
  <c r="C1016" i="11"/>
  <c r="C1017" i="11"/>
  <c r="C1018" i="11"/>
  <c r="C1019" i="11"/>
  <c r="B1014" i="11"/>
  <c r="B1015" i="11" s="1"/>
  <c r="B1016" i="11" s="1"/>
  <c r="B1017" i="11" s="1"/>
  <c r="B1018" i="11" s="1"/>
  <c r="B1013" i="11"/>
  <c r="L1007" i="11"/>
  <c r="O1007" i="11" s="1"/>
  <c r="Q1007" i="11" s="1"/>
  <c r="M1007" i="11"/>
  <c r="N1007" i="11"/>
  <c r="P1007" i="11"/>
  <c r="R1007" i="11"/>
  <c r="L1008" i="11"/>
  <c r="N1008" i="11" s="1"/>
  <c r="M1008" i="11"/>
  <c r="P1008" i="11"/>
  <c r="R1008" i="11"/>
  <c r="L1009" i="11"/>
  <c r="N1009" i="11" s="1"/>
  <c r="M1009" i="11"/>
  <c r="P1009" i="11"/>
  <c r="R1009" i="11" s="1"/>
  <c r="L1010" i="11"/>
  <c r="O1010" i="11" s="1"/>
  <c r="Q1010" i="11" s="1"/>
  <c r="M1010" i="11"/>
  <c r="P1010" i="11"/>
  <c r="R1010" i="11"/>
  <c r="L1011" i="11"/>
  <c r="N1011" i="11" s="1"/>
  <c r="M1011" i="11"/>
  <c r="O1011" i="11"/>
  <c r="Q1011" i="11" s="1"/>
  <c r="P1011" i="11"/>
  <c r="R1011" i="11"/>
  <c r="L1012" i="11"/>
  <c r="M1012" i="11"/>
  <c r="N1012" i="11"/>
  <c r="O1012" i="11"/>
  <c r="Q1012" i="11" s="1"/>
  <c r="P1012" i="11"/>
  <c r="R1012" i="11" s="1"/>
  <c r="I1000" i="11"/>
  <c r="I1001" i="11" s="1"/>
  <c r="F1000" i="11"/>
  <c r="K1000" i="11" s="1"/>
  <c r="L997" i="11" s="1"/>
  <c r="N997" i="11" s="1"/>
  <c r="K1007" i="11"/>
  <c r="K1008" i="11"/>
  <c r="K1009" i="11"/>
  <c r="K1010" i="11"/>
  <c r="K1011" i="11"/>
  <c r="K1012" i="11"/>
  <c r="J1007" i="11"/>
  <c r="J1008" i="11"/>
  <c r="J1009" i="11"/>
  <c r="J1010" i="11"/>
  <c r="J1011" i="11"/>
  <c r="J1012" i="11"/>
  <c r="I1007" i="11"/>
  <c r="I1008" i="11" s="1"/>
  <c r="I1009" i="11" s="1"/>
  <c r="I1010" i="11" s="1"/>
  <c r="I1011" i="11" s="1"/>
  <c r="G1007" i="11"/>
  <c r="G1008" i="11"/>
  <c r="G1009" i="11"/>
  <c r="G1010" i="11"/>
  <c r="G1011" i="11"/>
  <c r="G1012" i="11"/>
  <c r="F1007" i="11"/>
  <c r="F1008" i="11" s="1"/>
  <c r="F1009" i="11" s="1"/>
  <c r="F1010" i="11" s="1"/>
  <c r="F1011" i="11" s="1"/>
  <c r="E1007" i="11"/>
  <c r="E1008" i="11"/>
  <c r="E1009" i="11"/>
  <c r="E1010" i="11"/>
  <c r="E1011" i="11"/>
  <c r="E1012" i="11"/>
  <c r="D1007" i="11"/>
  <c r="D1008" i="11"/>
  <c r="D1009" i="11"/>
  <c r="D1010" i="11"/>
  <c r="D1011" i="11"/>
  <c r="D1012" i="11"/>
  <c r="B1008" i="11"/>
  <c r="B1009" i="11" s="1"/>
  <c r="B1010" i="11" s="1"/>
  <c r="B1011" i="11" s="1"/>
  <c r="B1007" i="11"/>
  <c r="B1001" i="11"/>
  <c r="B1002" i="11" s="1"/>
  <c r="B1003" i="11" s="1"/>
  <c r="B1004" i="11" s="1"/>
  <c r="B1005" i="11" s="1"/>
  <c r="C1006" i="11" s="1"/>
  <c r="B1000" i="11"/>
  <c r="P1006" i="11"/>
  <c r="R1006" i="11" s="1"/>
  <c r="K1006" i="11"/>
  <c r="J1000" i="11"/>
  <c r="C1000" i="11"/>
  <c r="L993" i="11"/>
  <c r="N993" i="11" s="1"/>
  <c r="M993" i="11"/>
  <c r="O993" i="11"/>
  <c r="Q993" i="11" s="1"/>
  <c r="P993" i="11"/>
  <c r="R993" i="11" s="1"/>
  <c r="L994" i="11"/>
  <c r="N994" i="11" s="1"/>
  <c r="M994" i="11"/>
  <c r="P994" i="11"/>
  <c r="R994" i="11" s="1"/>
  <c r="L995" i="11"/>
  <c r="N995" i="11" s="1"/>
  <c r="M995" i="11"/>
  <c r="P995" i="11"/>
  <c r="R995" i="11"/>
  <c r="L996" i="11"/>
  <c r="O996" i="11" s="1"/>
  <c r="Q996" i="11" s="1"/>
  <c r="M996" i="11"/>
  <c r="N996" i="11"/>
  <c r="P996" i="11"/>
  <c r="R996" i="11"/>
  <c r="M997" i="11"/>
  <c r="P997" i="11"/>
  <c r="R997" i="11" s="1"/>
  <c r="M998" i="11"/>
  <c r="P998" i="11"/>
  <c r="R998" i="11" s="1"/>
  <c r="M999" i="11"/>
  <c r="P999" i="11"/>
  <c r="R999" i="11" s="1"/>
  <c r="K993" i="11"/>
  <c r="K994" i="11"/>
  <c r="K995" i="11"/>
  <c r="K996" i="11"/>
  <c r="K997" i="11"/>
  <c r="K998" i="11"/>
  <c r="K999" i="11"/>
  <c r="J993" i="11"/>
  <c r="J994" i="11"/>
  <c r="J995" i="11"/>
  <c r="J996" i="11"/>
  <c r="J997" i="11"/>
  <c r="J998" i="11"/>
  <c r="J999" i="11"/>
  <c r="I993" i="11"/>
  <c r="I994" i="11" s="1"/>
  <c r="I995" i="11" s="1"/>
  <c r="I996" i="11" s="1"/>
  <c r="I997" i="11" s="1"/>
  <c r="I998" i="11" s="1"/>
  <c r="H993" i="11"/>
  <c r="H994" i="11"/>
  <c r="H995" i="11"/>
  <c r="H996" i="11"/>
  <c r="H997" i="11"/>
  <c r="H998" i="11"/>
  <c r="H999" i="11"/>
  <c r="G993" i="11"/>
  <c r="G994" i="11"/>
  <c r="G995" i="11"/>
  <c r="G996" i="11"/>
  <c r="G997" i="11"/>
  <c r="G998" i="11"/>
  <c r="G999" i="11"/>
  <c r="F993" i="11"/>
  <c r="F994" i="11" s="1"/>
  <c r="F995" i="11" s="1"/>
  <c r="F996" i="11" s="1"/>
  <c r="F997" i="11" s="1"/>
  <c r="F998" i="11" s="1"/>
  <c r="E993" i="11"/>
  <c r="E994" i="11"/>
  <c r="E995" i="11"/>
  <c r="E996" i="11"/>
  <c r="E997" i="11"/>
  <c r="E998" i="11"/>
  <c r="E999" i="11"/>
  <c r="D993" i="11"/>
  <c r="D994" i="11"/>
  <c r="D995" i="11"/>
  <c r="D996" i="11"/>
  <c r="C993" i="11"/>
  <c r="C994" i="11"/>
  <c r="C995" i="11"/>
  <c r="C996" i="11"/>
  <c r="C997" i="11"/>
  <c r="C998" i="11"/>
  <c r="C999" i="11"/>
  <c r="B994" i="11"/>
  <c r="B995" i="11"/>
  <c r="B996" i="11" s="1"/>
  <c r="B997" i="11" s="1"/>
  <c r="B998" i="11" s="1"/>
  <c r="B993" i="11"/>
  <c r="B980" i="11"/>
  <c r="B981" i="11" s="1"/>
  <c r="B982" i="11" s="1"/>
  <c r="B983" i="11" s="1"/>
  <c r="B984" i="11" s="1"/>
  <c r="B985" i="11" s="1"/>
  <c r="B986" i="11" s="1"/>
  <c r="B979" i="11"/>
  <c r="I973" i="11"/>
  <c r="I974" i="11" s="1"/>
  <c r="I975" i="11" s="1"/>
  <c r="I976" i="11" s="1"/>
  <c r="I977" i="11" s="1"/>
  <c r="I978" i="11" s="1"/>
  <c r="I972" i="11"/>
  <c r="K992" i="11"/>
  <c r="H986" i="11"/>
  <c r="H987" i="11"/>
  <c r="H988" i="11"/>
  <c r="H989" i="11"/>
  <c r="H990" i="11"/>
  <c r="H991" i="11"/>
  <c r="H992" i="11"/>
  <c r="F987" i="11"/>
  <c r="F988" i="11" s="1"/>
  <c r="F986" i="11"/>
  <c r="G986" i="11"/>
  <c r="G987" i="11"/>
  <c r="H979" i="11"/>
  <c r="H980" i="11"/>
  <c r="H981" i="11"/>
  <c r="H982" i="11"/>
  <c r="H983" i="11"/>
  <c r="H984" i="11"/>
  <c r="H985" i="11"/>
  <c r="G979" i="11"/>
  <c r="G980" i="11"/>
  <c r="G981" i="11"/>
  <c r="G982" i="11"/>
  <c r="G983" i="11"/>
  <c r="G984" i="11"/>
  <c r="G985" i="11"/>
  <c r="F979" i="11"/>
  <c r="F980" i="11" s="1"/>
  <c r="F981" i="11" s="1"/>
  <c r="F982" i="11" s="1"/>
  <c r="F983" i="11" s="1"/>
  <c r="F984" i="11" s="1"/>
  <c r="B937" i="11"/>
  <c r="B938" i="11" s="1"/>
  <c r="B939" i="11" s="1"/>
  <c r="B940" i="11" s="1"/>
  <c r="B941" i="11" s="1"/>
  <c r="B942" i="11" s="1"/>
  <c r="B943" i="11" s="1"/>
  <c r="B944" i="11" s="1"/>
  <c r="B945" i="11" s="1"/>
  <c r="B946" i="11" s="1"/>
  <c r="B947" i="11" s="1"/>
  <c r="B948" i="11" s="1"/>
  <c r="B949" i="11" s="1"/>
  <c r="B950" i="11" s="1"/>
  <c r="B951" i="11" s="1"/>
  <c r="B952" i="11" s="1"/>
  <c r="B953" i="11" s="1"/>
  <c r="B954" i="11" s="1"/>
  <c r="B955" i="11" s="1"/>
  <c r="B956" i="11" s="1"/>
  <c r="B957" i="11" s="1"/>
  <c r="B958" i="11" s="1"/>
  <c r="B959" i="11" s="1"/>
  <c r="B960" i="11" s="1"/>
  <c r="B961" i="11" s="1"/>
  <c r="B962" i="11" s="1"/>
  <c r="B963" i="11" s="1"/>
  <c r="B964" i="11" s="1"/>
  <c r="B965" i="11" s="1"/>
  <c r="B966" i="11" s="1"/>
  <c r="B967" i="11" s="1"/>
  <c r="B968" i="11" s="1"/>
  <c r="B969" i="11" s="1"/>
  <c r="B970" i="11" s="1"/>
  <c r="B972" i="11"/>
  <c r="B973" i="11" s="1"/>
  <c r="B974" i="11" s="1"/>
  <c r="B975" i="11" s="1"/>
  <c r="B976" i="11" s="1"/>
  <c r="B977" i="11" s="1"/>
  <c r="H972" i="11"/>
  <c r="H973" i="11"/>
  <c r="H974" i="11"/>
  <c r="H975" i="11"/>
  <c r="H976" i="11"/>
  <c r="H977" i="11"/>
  <c r="H978" i="11"/>
  <c r="G972" i="11"/>
  <c r="G973" i="11"/>
  <c r="G974" i="11"/>
  <c r="G975" i="11"/>
  <c r="G976" i="11"/>
  <c r="G977" i="11"/>
  <c r="G978" i="11"/>
  <c r="F972" i="11"/>
  <c r="F973" i="11" s="1"/>
  <c r="F974" i="11" s="1"/>
  <c r="F975" i="11" s="1"/>
  <c r="F976" i="11" s="1"/>
  <c r="F977" i="11" s="1"/>
  <c r="J937" i="11"/>
  <c r="J938" i="11"/>
  <c r="J939" i="11"/>
  <c r="J940" i="11"/>
  <c r="J941" i="11"/>
  <c r="J942" i="11"/>
  <c r="J943" i="11"/>
  <c r="J944" i="11"/>
  <c r="J945" i="11"/>
  <c r="J946" i="11"/>
  <c r="J947" i="11"/>
  <c r="J948" i="11"/>
  <c r="J949" i="11"/>
  <c r="J950" i="11"/>
  <c r="J951" i="11"/>
  <c r="J952" i="11"/>
  <c r="J953" i="11"/>
  <c r="J954" i="11"/>
  <c r="J955" i="11"/>
  <c r="J956" i="11"/>
  <c r="J957" i="11"/>
  <c r="J958" i="11"/>
  <c r="J959" i="11"/>
  <c r="J960" i="11"/>
  <c r="J961" i="11"/>
  <c r="J962" i="11"/>
  <c r="J963" i="11"/>
  <c r="J964" i="11"/>
  <c r="J965" i="11"/>
  <c r="J966" i="11"/>
  <c r="J967" i="11"/>
  <c r="J968" i="11"/>
  <c r="J969" i="11"/>
  <c r="J970" i="11"/>
  <c r="J971" i="11"/>
  <c r="I937" i="11"/>
  <c r="I938" i="11" s="1"/>
  <c r="I939" i="11" s="1"/>
  <c r="I940" i="11" s="1"/>
  <c r="I941" i="11" s="1"/>
  <c r="I942" i="11" s="1"/>
  <c r="I943" i="11" s="1"/>
  <c r="I944" i="11" s="1"/>
  <c r="I945" i="11" s="1"/>
  <c r="I946" i="11" s="1"/>
  <c r="I947" i="11" s="1"/>
  <c r="I948" i="11" s="1"/>
  <c r="I949" i="11" s="1"/>
  <c r="I950" i="11" s="1"/>
  <c r="I951" i="11" s="1"/>
  <c r="I952" i="11" s="1"/>
  <c r="I953" i="11" s="1"/>
  <c r="I954" i="11" s="1"/>
  <c r="I955" i="11" s="1"/>
  <c r="I956" i="11" s="1"/>
  <c r="I957" i="11" s="1"/>
  <c r="I958" i="11" s="1"/>
  <c r="I959" i="11" s="1"/>
  <c r="I960" i="11" s="1"/>
  <c r="I961" i="11" s="1"/>
  <c r="I962" i="11" s="1"/>
  <c r="I963" i="11" s="1"/>
  <c r="I964" i="11" s="1"/>
  <c r="I965" i="11" s="1"/>
  <c r="I966" i="11" s="1"/>
  <c r="I967" i="11" s="1"/>
  <c r="I968" i="11" s="1"/>
  <c r="I969" i="11" s="1"/>
  <c r="I970" i="11" s="1"/>
  <c r="H937" i="11"/>
  <c r="H938" i="11"/>
  <c r="H939" i="11"/>
  <c r="H940" i="11"/>
  <c r="H941" i="11"/>
  <c r="H942" i="11"/>
  <c r="H943" i="11"/>
  <c r="H944" i="11"/>
  <c r="H945" i="11"/>
  <c r="H946" i="11"/>
  <c r="H947" i="11"/>
  <c r="H948" i="11"/>
  <c r="H949" i="11"/>
  <c r="H950" i="11"/>
  <c r="H951" i="11"/>
  <c r="H952" i="11"/>
  <c r="H953" i="11"/>
  <c r="H954" i="11"/>
  <c r="H955" i="11"/>
  <c r="H956" i="11"/>
  <c r="H957" i="11"/>
  <c r="H958" i="11"/>
  <c r="H959" i="11"/>
  <c r="H960" i="11"/>
  <c r="H961" i="11"/>
  <c r="H962" i="11"/>
  <c r="H963" i="11"/>
  <c r="H964" i="11"/>
  <c r="H965" i="11"/>
  <c r="H966" i="11"/>
  <c r="H967" i="11"/>
  <c r="H968" i="11"/>
  <c r="H969" i="11"/>
  <c r="H970" i="11"/>
  <c r="H971" i="11"/>
  <c r="G937" i="11"/>
  <c r="G938" i="11"/>
  <c r="G939" i="11"/>
  <c r="G940" i="11"/>
  <c r="G941" i="11"/>
  <c r="G942" i="11"/>
  <c r="G943" i="11"/>
  <c r="G944" i="11"/>
  <c r="G945" i="11"/>
  <c r="G946" i="11"/>
  <c r="G947" i="11"/>
  <c r="G948" i="11"/>
  <c r="G949" i="11"/>
  <c r="G950" i="11"/>
  <c r="G951" i="11"/>
  <c r="G952" i="11"/>
  <c r="G953" i="11"/>
  <c r="G954" i="11"/>
  <c r="G955" i="11"/>
  <c r="G956" i="11"/>
  <c r="G957" i="11"/>
  <c r="G958" i="11"/>
  <c r="G959" i="11"/>
  <c r="G960" i="11"/>
  <c r="G961" i="11"/>
  <c r="G962" i="11"/>
  <c r="G963" i="11"/>
  <c r="G964" i="11"/>
  <c r="G965" i="11"/>
  <c r="G966" i="11"/>
  <c r="G967" i="11"/>
  <c r="G968" i="11"/>
  <c r="G969" i="11"/>
  <c r="G970" i="11"/>
  <c r="G971" i="11"/>
  <c r="F937" i="11"/>
  <c r="F938" i="11" s="1"/>
  <c r="F939" i="11" s="1"/>
  <c r="F940" i="11" s="1"/>
  <c r="F941" i="11" s="1"/>
  <c r="F942" i="11" s="1"/>
  <c r="F943" i="11" s="1"/>
  <c r="F944" i="11" s="1"/>
  <c r="F945" i="11" s="1"/>
  <c r="F946" i="11" s="1"/>
  <c r="F947" i="11" s="1"/>
  <c r="F948" i="11" s="1"/>
  <c r="F949" i="11" s="1"/>
  <c r="F950" i="11" s="1"/>
  <c r="F951" i="11" s="1"/>
  <c r="F952" i="11" s="1"/>
  <c r="F953" i="11" s="1"/>
  <c r="F954" i="11" s="1"/>
  <c r="F955" i="11" s="1"/>
  <c r="F956" i="11" s="1"/>
  <c r="F957" i="11" s="1"/>
  <c r="F958" i="11" s="1"/>
  <c r="F959" i="11" s="1"/>
  <c r="F960" i="11" s="1"/>
  <c r="F961" i="11" s="1"/>
  <c r="F962" i="11" s="1"/>
  <c r="F963" i="11" s="1"/>
  <c r="F964" i="11" s="1"/>
  <c r="F965" i="11" s="1"/>
  <c r="F966" i="11" s="1"/>
  <c r="F967" i="11" s="1"/>
  <c r="F968" i="11" s="1"/>
  <c r="F969" i="11" s="1"/>
  <c r="F970" i="11" s="1"/>
  <c r="C937" i="11"/>
  <c r="E937" i="11" s="1"/>
  <c r="L930" i="11"/>
  <c r="N930" i="11" s="1"/>
  <c r="M930" i="11"/>
  <c r="P930" i="11"/>
  <c r="R930" i="11" s="1"/>
  <c r="L931" i="11"/>
  <c r="N931" i="11" s="1"/>
  <c r="M931" i="11"/>
  <c r="P931" i="11"/>
  <c r="R931" i="11"/>
  <c r="L932" i="11"/>
  <c r="N932" i="11" s="1"/>
  <c r="M932" i="11"/>
  <c r="P932" i="11"/>
  <c r="R932" i="11"/>
  <c r="L933" i="11"/>
  <c r="O933" i="11" s="1"/>
  <c r="Q933" i="11" s="1"/>
  <c r="M933" i="11"/>
  <c r="N933" i="11"/>
  <c r="P933" i="11"/>
  <c r="R933" i="11"/>
  <c r="M934" i="11"/>
  <c r="P934" i="11"/>
  <c r="R934" i="11" s="1"/>
  <c r="M935" i="11"/>
  <c r="P935" i="11"/>
  <c r="R935" i="11" s="1"/>
  <c r="M936" i="11"/>
  <c r="P936" i="11"/>
  <c r="R936" i="11" s="1"/>
  <c r="K930" i="11"/>
  <c r="K931" i="11"/>
  <c r="K932" i="11"/>
  <c r="K933" i="11"/>
  <c r="K934" i="11"/>
  <c r="K935" i="11"/>
  <c r="K936" i="11"/>
  <c r="J930" i="11"/>
  <c r="J931" i="11"/>
  <c r="J932" i="11"/>
  <c r="J933" i="11"/>
  <c r="J934" i="11"/>
  <c r="J935" i="11"/>
  <c r="J936" i="11"/>
  <c r="I930" i="11"/>
  <c r="I931" i="11" s="1"/>
  <c r="I932" i="11" s="1"/>
  <c r="I933" i="11" s="1"/>
  <c r="I934" i="11" s="1"/>
  <c r="I935" i="11" s="1"/>
  <c r="H930" i="11"/>
  <c r="H931" i="11"/>
  <c r="H932" i="11"/>
  <c r="H933" i="11"/>
  <c r="H934" i="11"/>
  <c r="H935" i="11"/>
  <c r="H936" i="11"/>
  <c r="G930" i="11"/>
  <c r="G931" i="11"/>
  <c r="G932" i="11"/>
  <c r="G933" i="11"/>
  <c r="G934" i="11"/>
  <c r="G935" i="11"/>
  <c r="G936" i="11"/>
  <c r="F930" i="11"/>
  <c r="F931" i="11" s="1"/>
  <c r="F932" i="11" s="1"/>
  <c r="F933" i="11" s="1"/>
  <c r="F934" i="11" s="1"/>
  <c r="F935" i="11" s="1"/>
  <c r="E930" i="11"/>
  <c r="E931" i="11"/>
  <c r="E932" i="11"/>
  <c r="E933" i="11"/>
  <c r="E934" i="11"/>
  <c r="E935" i="11"/>
  <c r="E936" i="11"/>
  <c r="D930" i="11"/>
  <c r="D931" i="11"/>
  <c r="D932" i="11"/>
  <c r="C930" i="11"/>
  <c r="C931" i="11"/>
  <c r="C932" i="11"/>
  <c r="C933" i="11"/>
  <c r="C934" i="11"/>
  <c r="C935" i="11"/>
  <c r="C936" i="11"/>
  <c r="B931" i="11"/>
  <c r="B932" i="11" s="1"/>
  <c r="B933" i="11" s="1"/>
  <c r="B934" i="11" s="1"/>
  <c r="B935" i="11" s="1"/>
  <c r="B930" i="11"/>
  <c r="L923" i="11"/>
  <c r="N923" i="11" s="1"/>
  <c r="M923" i="11"/>
  <c r="P923" i="11"/>
  <c r="R923" i="11" s="1"/>
  <c r="L924" i="11"/>
  <c r="N925" i="11" s="1"/>
  <c r="M924" i="11"/>
  <c r="P924" i="11"/>
  <c r="R924" i="11" s="1"/>
  <c r="L925" i="11"/>
  <c r="O925" i="11" s="1"/>
  <c r="Q925" i="11" s="1"/>
  <c r="M925" i="11"/>
  <c r="P925" i="11"/>
  <c r="R925" i="11"/>
  <c r="L926" i="11"/>
  <c r="M926" i="11"/>
  <c r="N926" i="11"/>
  <c r="O926" i="11"/>
  <c r="Q926" i="11" s="1"/>
  <c r="P926" i="11"/>
  <c r="R926" i="11"/>
  <c r="L927" i="11"/>
  <c r="O927" i="11" s="1"/>
  <c r="Q927" i="11" s="1"/>
  <c r="M927" i="11"/>
  <c r="P927" i="11"/>
  <c r="R927" i="11" s="1"/>
  <c r="L928" i="11"/>
  <c r="N928" i="11" s="1"/>
  <c r="M928" i="11"/>
  <c r="P928" i="11"/>
  <c r="R928" i="11" s="1"/>
  <c r="L929" i="11"/>
  <c r="N929" i="11" s="1"/>
  <c r="M929" i="11"/>
  <c r="P929" i="11"/>
  <c r="R929" i="11"/>
  <c r="K923" i="11"/>
  <c r="K924" i="11"/>
  <c r="K925" i="11"/>
  <c r="K926" i="11"/>
  <c r="K927" i="11"/>
  <c r="K928" i="11"/>
  <c r="K929" i="11"/>
  <c r="J923" i="11"/>
  <c r="J924" i="11"/>
  <c r="J925" i="11"/>
  <c r="J926" i="11"/>
  <c r="J927" i="11"/>
  <c r="J928" i="11"/>
  <c r="J929" i="11"/>
  <c r="I923" i="11"/>
  <c r="I924" i="11" s="1"/>
  <c r="I925" i="11" s="1"/>
  <c r="I926" i="11" s="1"/>
  <c r="I927" i="11" s="1"/>
  <c r="I928" i="11" s="1"/>
  <c r="H923" i="11"/>
  <c r="H924" i="11"/>
  <c r="H925" i="11"/>
  <c r="H926" i="11"/>
  <c r="H927" i="11"/>
  <c r="H928" i="11"/>
  <c r="H929" i="11"/>
  <c r="G923" i="11"/>
  <c r="G924" i="11"/>
  <c r="G925" i="11"/>
  <c r="G926" i="11"/>
  <c r="G927" i="11"/>
  <c r="G928" i="11"/>
  <c r="G929" i="11"/>
  <c r="F923" i="11"/>
  <c r="F924" i="11" s="1"/>
  <c r="F925" i="11" s="1"/>
  <c r="F926" i="11" s="1"/>
  <c r="F927" i="11" s="1"/>
  <c r="F928" i="11" s="1"/>
  <c r="E923" i="11"/>
  <c r="E924" i="11"/>
  <c r="E925" i="11"/>
  <c r="E926" i="11"/>
  <c r="E927" i="11"/>
  <c r="E928" i="11"/>
  <c r="E929" i="11"/>
  <c r="D923" i="11"/>
  <c r="D924" i="11"/>
  <c r="D925" i="11"/>
  <c r="D926" i="11"/>
  <c r="D927" i="11"/>
  <c r="D928" i="11"/>
  <c r="D929" i="11"/>
  <c r="B924" i="11"/>
  <c r="B925" i="11"/>
  <c r="B926" i="11" s="1"/>
  <c r="B927" i="11" s="1"/>
  <c r="B928" i="11" s="1"/>
  <c r="B923" i="11"/>
  <c r="C923" i="11" s="1"/>
  <c r="D919" i="11" s="1"/>
  <c r="L916" i="11"/>
  <c r="N916" i="11" s="1"/>
  <c r="M916" i="11"/>
  <c r="P916" i="11"/>
  <c r="R916" i="11"/>
  <c r="L917" i="11"/>
  <c r="N917" i="11" s="1"/>
  <c r="M917" i="11"/>
  <c r="P917" i="11"/>
  <c r="R917" i="11"/>
  <c r="L918" i="11"/>
  <c r="N918" i="11" s="1"/>
  <c r="M918" i="11"/>
  <c r="P918" i="11"/>
  <c r="R918" i="11"/>
  <c r="L919" i="11"/>
  <c r="O919" i="11" s="1"/>
  <c r="Q919" i="11" s="1"/>
  <c r="M919" i="11"/>
  <c r="N919" i="11"/>
  <c r="P919" i="11"/>
  <c r="R919" i="11" s="1"/>
  <c r="L920" i="11"/>
  <c r="N920" i="11" s="1"/>
  <c r="M920" i="11"/>
  <c r="P920" i="11"/>
  <c r="R920" i="11" s="1"/>
  <c r="L921" i="11"/>
  <c r="N921" i="11" s="1"/>
  <c r="M921" i="11"/>
  <c r="P921" i="11"/>
  <c r="R921" i="11" s="1"/>
  <c r="L922" i="11"/>
  <c r="N922" i="11" s="1"/>
  <c r="M922" i="11"/>
  <c r="P922" i="11"/>
  <c r="R922" i="11" s="1"/>
  <c r="K916" i="11"/>
  <c r="K917" i="11"/>
  <c r="K918" i="11"/>
  <c r="K919" i="11"/>
  <c r="K920" i="11"/>
  <c r="K921" i="11"/>
  <c r="K922" i="11"/>
  <c r="J916" i="11"/>
  <c r="J917" i="11"/>
  <c r="J918" i="11"/>
  <c r="J919" i="11"/>
  <c r="J920" i="11"/>
  <c r="J921" i="11"/>
  <c r="J922" i="11"/>
  <c r="I916" i="11"/>
  <c r="I917" i="11" s="1"/>
  <c r="I918" i="11" s="1"/>
  <c r="I919" i="11" s="1"/>
  <c r="I920" i="11" s="1"/>
  <c r="I921" i="11" s="1"/>
  <c r="H916" i="11"/>
  <c r="H917" i="11"/>
  <c r="H918" i="11"/>
  <c r="H919" i="11"/>
  <c r="H920" i="11"/>
  <c r="H921" i="11"/>
  <c r="H922" i="11"/>
  <c r="G916" i="11"/>
  <c r="G917" i="11"/>
  <c r="G918" i="11"/>
  <c r="G919" i="11"/>
  <c r="G920" i="11"/>
  <c r="G921" i="11"/>
  <c r="G922" i="11"/>
  <c r="F916" i="11"/>
  <c r="F917" i="11" s="1"/>
  <c r="F918" i="11" s="1"/>
  <c r="F919" i="11" s="1"/>
  <c r="F920" i="11" s="1"/>
  <c r="F921" i="11" s="1"/>
  <c r="E916" i="11"/>
  <c r="E917" i="11"/>
  <c r="E918" i="11"/>
  <c r="E919" i="11"/>
  <c r="E920" i="11"/>
  <c r="E921" i="11"/>
  <c r="E922" i="11"/>
  <c r="D916" i="11"/>
  <c r="D917" i="11"/>
  <c r="D918" i="11"/>
  <c r="C916" i="11"/>
  <c r="C917" i="11"/>
  <c r="C918" i="11"/>
  <c r="C919" i="11"/>
  <c r="C920" i="11"/>
  <c r="C921" i="11"/>
  <c r="C922" i="11"/>
  <c r="B917" i="11"/>
  <c r="B918" i="11" s="1"/>
  <c r="B919" i="11" s="1"/>
  <c r="B920" i="11" s="1"/>
  <c r="B921" i="11" s="1"/>
  <c r="B916" i="11"/>
  <c r="L909" i="11"/>
  <c r="N909" i="11" s="1"/>
  <c r="M909" i="11"/>
  <c r="P909" i="11"/>
  <c r="R909" i="11" s="1"/>
  <c r="L910" i="11"/>
  <c r="N910" i="11" s="1"/>
  <c r="M910" i="11"/>
  <c r="P910" i="11"/>
  <c r="R910" i="11"/>
  <c r="L911" i="11"/>
  <c r="N911" i="11" s="1"/>
  <c r="M911" i="11"/>
  <c r="P911" i="11"/>
  <c r="R911" i="11"/>
  <c r="L912" i="11"/>
  <c r="O912" i="11" s="1"/>
  <c r="Q912" i="11" s="1"/>
  <c r="M912" i="11"/>
  <c r="N912" i="11"/>
  <c r="P912" i="11"/>
  <c r="R912" i="11" s="1"/>
  <c r="L913" i="11"/>
  <c r="N914" i="11" s="1"/>
  <c r="M913" i="11"/>
  <c r="P913" i="11"/>
  <c r="R913" i="11" s="1"/>
  <c r="L914" i="11"/>
  <c r="O914" i="11" s="1"/>
  <c r="Q914" i="11" s="1"/>
  <c r="M914" i="11"/>
  <c r="P914" i="11"/>
  <c r="R914" i="11" s="1"/>
  <c r="L915" i="11"/>
  <c r="O915" i="11" s="1"/>
  <c r="Q915" i="11" s="1"/>
  <c r="M915" i="11"/>
  <c r="P915" i="11"/>
  <c r="R915" i="11" s="1"/>
  <c r="K909" i="11"/>
  <c r="K910" i="11"/>
  <c r="K911" i="11"/>
  <c r="K912" i="11"/>
  <c r="K913" i="11"/>
  <c r="K914" i="11"/>
  <c r="K915" i="11"/>
  <c r="H909" i="11"/>
  <c r="H910" i="11"/>
  <c r="H911" i="11"/>
  <c r="H912" i="11"/>
  <c r="H913" i="11"/>
  <c r="H914" i="11"/>
  <c r="H915" i="11"/>
  <c r="G909" i="11"/>
  <c r="G910" i="11"/>
  <c r="G911" i="11"/>
  <c r="G912" i="11"/>
  <c r="G913" i="11"/>
  <c r="G914" i="11"/>
  <c r="G915" i="11"/>
  <c r="F909" i="11"/>
  <c r="F910" i="11" s="1"/>
  <c r="F911" i="11" s="1"/>
  <c r="F912" i="11" s="1"/>
  <c r="F913" i="11" s="1"/>
  <c r="F914" i="11" s="1"/>
  <c r="J909" i="11"/>
  <c r="J910" i="11"/>
  <c r="J911" i="11"/>
  <c r="J912" i="11"/>
  <c r="J913" i="11"/>
  <c r="J914" i="11"/>
  <c r="J915" i="11"/>
  <c r="I909" i="11"/>
  <c r="I910" i="11" s="1"/>
  <c r="I911" i="11" s="1"/>
  <c r="I912" i="11" s="1"/>
  <c r="I913" i="11" s="1"/>
  <c r="I914" i="11" s="1"/>
  <c r="E909" i="11"/>
  <c r="E910" i="11"/>
  <c r="E911" i="11"/>
  <c r="E912" i="11"/>
  <c r="E913" i="11"/>
  <c r="E914" i="11"/>
  <c r="E915" i="11"/>
  <c r="D909" i="11"/>
  <c r="D910" i="11"/>
  <c r="D911" i="11"/>
  <c r="D912" i="11"/>
  <c r="D913" i="11"/>
  <c r="D914" i="11"/>
  <c r="D915" i="11"/>
  <c r="C910" i="11"/>
  <c r="C911" i="11"/>
  <c r="C912" i="11"/>
  <c r="C913" i="11"/>
  <c r="C914" i="11"/>
  <c r="C915" i="11"/>
  <c r="B910" i="11"/>
  <c r="B911" i="11"/>
  <c r="B912" i="11" s="1"/>
  <c r="B913" i="11" s="1"/>
  <c r="B914" i="11" s="1"/>
  <c r="C909" i="11"/>
  <c r="B909" i="11"/>
  <c r="P908" i="11"/>
  <c r="R908" i="11" s="1"/>
  <c r="M908" i="11"/>
  <c r="L908" i="11"/>
  <c r="O908" i="11" s="1"/>
  <c r="Q908" i="11" s="1"/>
  <c r="R907" i="11"/>
  <c r="P907" i="11"/>
  <c r="M907" i="11"/>
  <c r="L907" i="11"/>
  <c r="O907" i="11" s="1"/>
  <c r="Q907" i="11" s="1"/>
  <c r="R906" i="11"/>
  <c r="P906" i="11"/>
  <c r="M906" i="11"/>
  <c r="L906" i="11"/>
  <c r="O906" i="11" s="1"/>
  <c r="Q906" i="11" s="1"/>
  <c r="R905" i="11"/>
  <c r="P905" i="11"/>
  <c r="M905" i="11"/>
  <c r="L905" i="11"/>
  <c r="O905" i="11" s="1"/>
  <c r="Q905" i="11" s="1"/>
  <c r="P904" i="11"/>
  <c r="R904" i="11" s="1"/>
  <c r="M904" i="11"/>
  <c r="L904" i="11"/>
  <c r="N904" i="11" s="1"/>
  <c r="P903" i="11"/>
  <c r="R903" i="11" s="1"/>
  <c r="O903" i="11"/>
  <c r="Q903" i="11" s="1"/>
  <c r="M903" i="11"/>
  <c r="L903" i="11"/>
  <c r="N903" i="11" s="1"/>
  <c r="P902" i="11"/>
  <c r="R902" i="11" s="1"/>
  <c r="O902" i="11"/>
  <c r="Q902" i="11" s="1"/>
  <c r="N902" i="11"/>
  <c r="M902" i="11"/>
  <c r="L902" i="11"/>
  <c r="K902" i="11"/>
  <c r="K903" i="11"/>
  <c r="K904" i="11"/>
  <c r="K905" i="11"/>
  <c r="K906" i="11"/>
  <c r="K907" i="11"/>
  <c r="K908" i="11"/>
  <c r="J902" i="11"/>
  <c r="J903" i="11"/>
  <c r="J904" i="11"/>
  <c r="J905" i="11"/>
  <c r="J906" i="11"/>
  <c r="J907" i="11"/>
  <c r="J908" i="11"/>
  <c r="I902" i="11"/>
  <c r="I903" i="11" s="1"/>
  <c r="I904" i="11" s="1"/>
  <c r="I905" i="11" s="1"/>
  <c r="I906" i="11" s="1"/>
  <c r="I907" i="11" s="1"/>
  <c r="H902" i="11"/>
  <c r="H903" i="11"/>
  <c r="H904" i="11"/>
  <c r="H905" i="11"/>
  <c r="H906" i="11"/>
  <c r="H907" i="11"/>
  <c r="H908" i="11"/>
  <c r="G902" i="11"/>
  <c r="G903" i="11"/>
  <c r="G904" i="11"/>
  <c r="G905" i="11"/>
  <c r="G906" i="11"/>
  <c r="G907" i="11"/>
  <c r="G908" i="11"/>
  <c r="F902" i="11"/>
  <c r="F903" i="11" s="1"/>
  <c r="F904" i="11" s="1"/>
  <c r="F905" i="11" s="1"/>
  <c r="F906" i="11" s="1"/>
  <c r="F907" i="11" s="1"/>
  <c r="E902" i="11"/>
  <c r="E903" i="11"/>
  <c r="E904" i="11"/>
  <c r="E905" i="11"/>
  <c r="E906" i="11"/>
  <c r="E907" i="11"/>
  <c r="E908" i="11"/>
  <c r="D902" i="11"/>
  <c r="D903" i="11"/>
  <c r="D904" i="11"/>
  <c r="D905" i="11"/>
  <c r="D906" i="11"/>
  <c r="D907" i="11"/>
  <c r="D908" i="11"/>
  <c r="C902" i="11"/>
  <c r="D898" i="11" s="1"/>
  <c r="C903" i="11"/>
  <c r="C904" i="11"/>
  <c r="C905" i="11"/>
  <c r="C906" i="11"/>
  <c r="C907" i="11"/>
  <c r="C908" i="11"/>
  <c r="B903" i="11"/>
  <c r="B904" i="11" s="1"/>
  <c r="B905" i="11" s="1"/>
  <c r="B906" i="11" s="1"/>
  <c r="B907" i="11" s="1"/>
  <c r="B902" i="11"/>
  <c r="L895" i="11"/>
  <c r="N895" i="11" s="1"/>
  <c r="M895" i="11"/>
  <c r="P895" i="11"/>
  <c r="R895" i="11"/>
  <c r="L896" i="11"/>
  <c r="N896" i="11" s="1"/>
  <c r="M896" i="11"/>
  <c r="P896" i="11"/>
  <c r="R896" i="11"/>
  <c r="L897" i="11"/>
  <c r="N897" i="11" s="1"/>
  <c r="M897" i="11"/>
  <c r="P897" i="11"/>
  <c r="R897" i="11"/>
  <c r="L898" i="11"/>
  <c r="O898" i="11" s="1"/>
  <c r="Q898" i="11" s="1"/>
  <c r="M898" i="11"/>
  <c r="P898" i="11"/>
  <c r="R898" i="11" s="1"/>
  <c r="L899" i="11"/>
  <c r="O899" i="11" s="1"/>
  <c r="Q899" i="11" s="1"/>
  <c r="M899" i="11"/>
  <c r="P899" i="11"/>
  <c r="R899" i="11" s="1"/>
  <c r="L900" i="11"/>
  <c r="N900" i="11" s="1"/>
  <c r="M900" i="11"/>
  <c r="P900" i="11"/>
  <c r="R900" i="11" s="1"/>
  <c r="L901" i="11"/>
  <c r="M901" i="11"/>
  <c r="N901" i="11"/>
  <c r="O901" i="11"/>
  <c r="Q901" i="11" s="1"/>
  <c r="P901" i="11"/>
  <c r="R901" i="11" s="1"/>
  <c r="K895" i="11"/>
  <c r="K896" i="11"/>
  <c r="K897" i="11"/>
  <c r="K898" i="11"/>
  <c r="K899" i="11"/>
  <c r="K900" i="11"/>
  <c r="K901" i="11"/>
  <c r="J895" i="11"/>
  <c r="J896" i="11"/>
  <c r="J897" i="11"/>
  <c r="J898" i="11"/>
  <c r="J899" i="11"/>
  <c r="J900" i="11"/>
  <c r="J901" i="11"/>
  <c r="I895" i="11"/>
  <c r="I896" i="11" s="1"/>
  <c r="I897" i="11" s="1"/>
  <c r="I898" i="11" s="1"/>
  <c r="I899" i="11" s="1"/>
  <c r="I900" i="11" s="1"/>
  <c r="H895" i="11"/>
  <c r="H896" i="11"/>
  <c r="H897" i="11"/>
  <c r="H898" i="11"/>
  <c r="H899" i="11"/>
  <c r="H900" i="11"/>
  <c r="H901" i="11"/>
  <c r="G895" i="11"/>
  <c r="G896" i="11"/>
  <c r="G897" i="11"/>
  <c r="G898" i="11"/>
  <c r="G899" i="11"/>
  <c r="G900" i="11"/>
  <c r="G901" i="11"/>
  <c r="F895" i="11"/>
  <c r="F896" i="11" s="1"/>
  <c r="F897" i="11" s="1"/>
  <c r="F898" i="11" s="1"/>
  <c r="F899" i="11" s="1"/>
  <c r="F900" i="11" s="1"/>
  <c r="E895" i="11"/>
  <c r="E896" i="11"/>
  <c r="E897" i="11"/>
  <c r="E898" i="11"/>
  <c r="E899" i="11"/>
  <c r="E900" i="11"/>
  <c r="E901" i="11"/>
  <c r="D895" i="11"/>
  <c r="D896" i="11"/>
  <c r="D897" i="11"/>
  <c r="D899" i="11"/>
  <c r="D900" i="11"/>
  <c r="D901" i="11"/>
  <c r="C895" i="11"/>
  <c r="C896" i="11"/>
  <c r="C897" i="11"/>
  <c r="C898" i="11"/>
  <c r="C899" i="11"/>
  <c r="C900" i="11"/>
  <c r="C901" i="11"/>
  <c r="B896" i="11"/>
  <c r="B897" i="11"/>
  <c r="B898" i="11"/>
  <c r="B899" i="11" s="1"/>
  <c r="B900" i="11" s="1"/>
  <c r="B895" i="11"/>
  <c r="L888" i="11"/>
  <c r="N888" i="11" s="1"/>
  <c r="M888" i="11"/>
  <c r="O888" i="11"/>
  <c r="P888" i="11"/>
  <c r="Q888" i="11"/>
  <c r="R888" i="11"/>
  <c r="L889" i="11"/>
  <c r="N889" i="11" s="1"/>
  <c r="M889" i="11"/>
  <c r="P889" i="11"/>
  <c r="R889" i="11"/>
  <c r="L890" i="11"/>
  <c r="N890" i="11" s="1"/>
  <c r="M890" i="11"/>
  <c r="P890" i="11"/>
  <c r="R890" i="11"/>
  <c r="L891" i="11"/>
  <c r="O891" i="11" s="1"/>
  <c r="Q891" i="11" s="1"/>
  <c r="M891" i="11"/>
  <c r="P891" i="11"/>
  <c r="R891" i="11"/>
  <c r="L892" i="11"/>
  <c r="O892" i="11" s="1"/>
  <c r="Q892" i="11" s="1"/>
  <c r="M892" i="11"/>
  <c r="P892" i="11"/>
  <c r="R892" i="11" s="1"/>
  <c r="L893" i="11"/>
  <c r="M893" i="11"/>
  <c r="P893" i="11"/>
  <c r="R893" i="11" s="1"/>
  <c r="L894" i="11"/>
  <c r="O894" i="11" s="1"/>
  <c r="Q894" i="11" s="1"/>
  <c r="M894" i="11"/>
  <c r="P894" i="11"/>
  <c r="R894" i="11" s="1"/>
  <c r="I874" i="11"/>
  <c r="J874" i="11" s="1"/>
  <c r="F874" i="11"/>
  <c r="F875" i="11" s="1"/>
  <c r="F876" i="11" s="1"/>
  <c r="F877" i="11" s="1"/>
  <c r="F878" i="11" s="1"/>
  <c r="F879" i="11" s="1"/>
  <c r="F881" i="11"/>
  <c r="F882" i="11" s="1"/>
  <c r="F883" i="11" s="1"/>
  <c r="F884" i="11" s="1"/>
  <c r="F885" i="11" s="1"/>
  <c r="F886" i="11" s="1"/>
  <c r="F888" i="11"/>
  <c r="F889" i="11"/>
  <c r="F890" i="11" s="1"/>
  <c r="F891" i="11" s="1"/>
  <c r="F892" i="11" s="1"/>
  <c r="F893" i="11" s="1"/>
  <c r="B875" i="11"/>
  <c r="B876" i="11" s="1"/>
  <c r="B877" i="11" s="1"/>
  <c r="B878" i="11" s="1"/>
  <c r="B879" i="11" s="1"/>
  <c r="B880" i="11" s="1"/>
  <c r="B881" i="11" s="1"/>
  <c r="B882" i="11" s="1"/>
  <c r="B883" i="11" s="1"/>
  <c r="B884" i="11" s="1"/>
  <c r="B885" i="11" s="1"/>
  <c r="B886" i="11" s="1"/>
  <c r="B887" i="11" s="1"/>
  <c r="B888" i="11" s="1"/>
  <c r="B889" i="11" s="1"/>
  <c r="B890" i="11" s="1"/>
  <c r="B891" i="11" s="1"/>
  <c r="B892" i="11" s="1"/>
  <c r="B893" i="11" s="1"/>
  <c r="B874" i="11"/>
  <c r="K894" i="11"/>
  <c r="G874" i="11"/>
  <c r="E1240" i="11" l="1"/>
  <c r="C1241" i="11"/>
  <c r="E1241" i="11" s="1"/>
  <c r="N1153" i="11"/>
  <c r="O1153" i="11"/>
  <c r="Q1153" i="11" s="1"/>
  <c r="O1152" i="11"/>
  <c r="Q1152" i="11" s="1"/>
  <c r="N1152" i="11"/>
  <c r="B1158" i="11"/>
  <c r="C1157" i="11"/>
  <c r="B1151" i="11"/>
  <c r="C1150" i="11"/>
  <c r="D1145" i="11"/>
  <c r="D1146" i="11"/>
  <c r="C1145" i="11"/>
  <c r="D1138" i="11"/>
  <c r="D1137" i="11"/>
  <c r="C1136" i="11"/>
  <c r="L1119" i="11"/>
  <c r="H1124" i="11"/>
  <c r="M1120" i="11"/>
  <c r="L1123" i="11"/>
  <c r="M1123" i="11"/>
  <c r="P1123" i="11"/>
  <c r="R1123" i="11" s="1"/>
  <c r="H1125" i="11"/>
  <c r="L1120" i="11"/>
  <c r="M1117" i="11"/>
  <c r="L1124" i="11"/>
  <c r="M1121" i="11"/>
  <c r="P1124" i="11"/>
  <c r="R1124" i="11" s="1"/>
  <c r="M1125" i="11"/>
  <c r="M1124" i="11"/>
  <c r="H1123" i="11"/>
  <c r="M1118" i="11"/>
  <c r="L1121" i="11"/>
  <c r="P1125" i="11"/>
  <c r="R1125" i="11" s="1"/>
  <c r="L1122" i="11"/>
  <c r="M1119" i="11"/>
  <c r="M1122" i="11"/>
  <c r="L1125" i="11"/>
  <c r="F1107" i="11"/>
  <c r="K1106" i="11"/>
  <c r="J1104" i="11"/>
  <c r="J1103" i="11"/>
  <c r="C1074" i="11"/>
  <c r="O1063" i="11"/>
  <c r="Q1063" i="11" s="1"/>
  <c r="O1064" i="11"/>
  <c r="Q1064" i="11" s="1"/>
  <c r="O1065" i="11"/>
  <c r="Q1065" i="11" s="1"/>
  <c r="O1061" i="11"/>
  <c r="Q1061" i="11" s="1"/>
  <c r="O1062" i="11"/>
  <c r="Q1062" i="11" s="1"/>
  <c r="O1060" i="11"/>
  <c r="Q1060" i="11" s="1"/>
  <c r="J1064" i="11"/>
  <c r="J1063" i="11"/>
  <c r="G1066" i="11"/>
  <c r="F1067" i="11"/>
  <c r="G1064" i="11"/>
  <c r="G1065" i="11"/>
  <c r="H1066" i="11" s="1"/>
  <c r="H1065" i="11"/>
  <c r="H1064" i="11"/>
  <c r="D1059" i="11"/>
  <c r="O1056" i="11"/>
  <c r="Q1056" i="11" s="1"/>
  <c r="O1057" i="11"/>
  <c r="Q1057" i="11" s="1"/>
  <c r="O1058" i="11"/>
  <c r="Q1058" i="11" s="1"/>
  <c r="N1054" i="11"/>
  <c r="O1053" i="11"/>
  <c r="Q1053" i="11" s="1"/>
  <c r="O1049" i="11"/>
  <c r="Q1049" i="11" s="1"/>
  <c r="O1050" i="11"/>
  <c r="Q1050" i="11" s="1"/>
  <c r="O1051" i="11"/>
  <c r="Q1051" i="11" s="1"/>
  <c r="N1048" i="11"/>
  <c r="D1048" i="11"/>
  <c r="N1047" i="11"/>
  <c r="N1046" i="11"/>
  <c r="N1045" i="11"/>
  <c r="N1034" i="11"/>
  <c r="N1033" i="11"/>
  <c r="O1034" i="11"/>
  <c r="Q1034" i="11" s="1"/>
  <c r="N1041" i="11"/>
  <c r="N1032" i="11"/>
  <c r="N1040" i="11"/>
  <c r="N1031" i="11"/>
  <c r="N1039" i="11"/>
  <c r="N1030" i="11"/>
  <c r="N1038" i="11"/>
  <c r="N1025" i="11"/>
  <c r="N1026" i="11"/>
  <c r="N1021" i="11"/>
  <c r="N1020" i="11"/>
  <c r="N1027" i="11"/>
  <c r="N1024" i="11"/>
  <c r="N1019" i="11"/>
  <c r="N1018" i="11"/>
  <c r="N1017" i="11"/>
  <c r="N1016" i="11"/>
  <c r="N1010" i="11"/>
  <c r="O1008" i="11"/>
  <c r="Q1008" i="11" s="1"/>
  <c r="O1009" i="11"/>
  <c r="Q1009" i="11" s="1"/>
  <c r="J1001" i="11"/>
  <c r="I1002" i="11"/>
  <c r="F1001" i="11"/>
  <c r="G1000" i="11"/>
  <c r="C1007" i="11"/>
  <c r="C1008" i="11"/>
  <c r="C1005" i="11"/>
  <c r="K1001" i="11"/>
  <c r="C1004" i="11"/>
  <c r="C1003" i="11"/>
  <c r="C1002" i="11"/>
  <c r="E1000" i="11"/>
  <c r="C1001" i="11"/>
  <c r="E1001" i="11" s="1"/>
  <c r="P1000" i="11"/>
  <c r="R1000" i="11" s="1"/>
  <c r="M1000" i="11"/>
  <c r="O997" i="11"/>
  <c r="Q997" i="11" s="1"/>
  <c r="O994" i="11"/>
  <c r="Q994" i="11" s="1"/>
  <c r="O995" i="11"/>
  <c r="Q995" i="11" s="1"/>
  <c r="B987" i="11"/>
  <c r="C986" i="11"/>
  <c r="C984" i="11"/>
  <c r="C979" i="11"/>
  <c r="E979" i="11"/>
  <c r="I979" i="11"/>
  <c r="K978" i="11"/>
  <c r="J973" i="11"/>
  <c r="J972" i="11"/>
  <c r="G988" i="11"/>
  <c r="F989" i="11"/>
  <c r="C985" i="11"/>
  <c r="C983" i="11"/>
  <c r="C982" i="11"/>
  <c r="C981" i="11"/>
  <c r="C980" i="11"/>
  <c r="E980" i="11" s="1"/>
  <c r="K937" i="11"/>
  <c r="L934" i="11" s="1"/>
  <c r="K942" i="11"/>
  <c r="K941" i="11"/>
  <c r="M942" i="11" s="1"/>
  <c r="P937" i="11"/>
  <c r="R937" i="11" s="1"/>
  <c r="K948" i="11"/>
  <c r="K940" i="11"/>
  <c r="M937" i="11"/>
  <c r="K939" i="11"/>
  <c r="P942" i="11"/>
  <c r="R942" i="11" s="1"/>
  <c r="K938" i="11"/>
  <c r="K945" i="11"/>
  <c r="K943" i="11"/>
  <c r="O934" i="11"/>
  <c r="Q934" i="11" s="1"/>
  <c r="N934" i="11"/>
  <c r="D933" i="11"/>
  <c r="O930" i="11"/>
  <c r="Q930" i="11" s="1"/>
  <c r="O931" i="11"/>
  <c r="Q931" i="11" s="1"/>
  <c r="O932" i="11"/>
  <c r="Q932" i="11" s="1"/>
  <c r="N927" i="11"/>
  <c r="O928" i="11"/>
  <c r="Q928" i="11" s="1"/>
  <c r="O929" i="11"/>
  <c r="Q929" i="11" s="1"/>
  <c r="O923" i="11"/>
  <c r="Q923" i="11" s="1"/>
  <c r="O924" i="11"/>
  <c r="Q924" i="11" s="1"/>
  <c r="N924" i="11"/>
  <c r="O921" i="11"/>
  <c r="Q921" i="11" s="1"/>
  <c r="O922" i="11"/>
  <c r="Q922" i="11" s="1"/>
  <c r="O920" i="11"/>
  <c r="Q920" i="11" s="1"/>
  <c r="C928" i="11"/>
  <c r="C929" i="11"/>
  <c r="C927" i="11"/>
  <c r="C926" i="11"/>
  <c r="C925" i="11"/>
  <c r="C924" i="11"/>
  <c r="D922" i="11"/>
  <c r="D921" i="11"/>
  <c r="D920" i="11"/>
  <c r="O916" i="11"/>
  <c r="Q916" i="11" s="1"/>
  <c r="O917" i="11"/>
  <c r="Q917" i="11" s="1"/>
  <c r="O918" i="11"/>
  <c r="Q918" i="11" s="1"/>
  <c r="N915" i="11"/>
  <c r="O913" i="11"/>
  <c r="Q913" i="11" s="1"/>
  <c r="N913" i="11"/>
  <c r="O909" i="11"/>
  <c r="Q909" i="11" s="1"/>
  <c r="O910" i="11"/>
  <c r="Q910" i="11" s="1"/>
  <c r="O911" i="11"/>
  <c r="Q911" i="11" s="1"/>
  <c r="O904" i="11"/>
  <c r="Q904" i="11" s="1"/>
  <c r="N908" i="11"/>
  <c r="N907" i="11"/>
  <c r="N906" i="11"/>
  <c r="N905" i="11"/>
  <c r="O900" i="11"/>
  <c r="Q900" i="11" s="1"/>
  <c r="N898" i="11"/>
  <c r="O895" i="11"/>
  <c r="Q895" i="11" s="1"/>
  <c r="O896" i="11"/>
  <c r="Q896" i="11" s="1"/>
  <c r="N899" i="11"/>
  <c r="O897" i="11"/>
  <c r="Q897" i="11" s="1"/>
  <c r="N894" i="11"/>
  <c r="N892" i="11"/>
  <c r="N891" i="11"/>
  <c r="O893" i="11"/>
  <c r="Q893" i="11" s="1"/>
  <c r="N893" i="11"/>
  <c r="O889" i="11"/>
  <c r="Q889" i="11" s="1"/>
  <c r="O890" i="11"/>
  <c r="Q890" i="11" s="1"/>
  <c r="I875" i="11"/>
  <c r="G875" i="11"/>
  <c r="H875" i="11"/>
  <c r="H874" i="11"/>
  <c r="C874" i="11"/>
  <c r="E874" i="11" s="1"/>
  <c r="K874" i="11"/>
  <c r="M874" i="11" s="1"/>
  <c r="C876" i="11"/>
  <c r="C877" i="11"/>
  <c r="C875" i="11"/>
  <c r="E877" i="11" s="1"/>
  <c r="K875" i="11"/>
  <c r="C878" i="11"/>
  <c r="B867" i="11"/>
  <c r="B868" i="11" s="1"/>
  <c r="P873" i="11"/>
  <c r="R873" i="11" s="1"/>
  <c r="I868" i="11"/>
  <c r="I869" i="11" s="1"/>
  <c r="I870" i="11" s="1"/>
  <c r="I871" i="11" s="1"/>
  <c r="I872" i="11" s="1"/>
  <c r="I867" i="11"/>
  <c r="K873" i="11"/>
  <c r="H867" i="11"/>
  <c r="H868" i="11"/>
  <c r="H869" i="11"/>
  <c r="H870" i="11"/>
  <c r="H871" i="11"/>
  <c r="H872" i="11"/>
  <c r="H873" i="11"/>
  <c r="G867" i="11"/>
  <c r="G868" i="11"/>
  <c r="G869" i="11"/>
  <c r="G870" i="11"/>
  <c r="G871" i="11"/>
  <c r="G872" i="11"/>
  <c r="G873" i="11"/>
  <c r="F868" i="11"/>
  <c r="F869" i="11" s="1"/>
  <c r="F870" i="11" s="1"/>
  <c r="F871" i="11" s="1"/>
  <c r="F872" i="11" s="1"/>
  <c r="F867" i="11"/>
  <c r="L860" i="11"/>
  <c r="N860" i="11" s="1"/>
  <c r="M860" i="11"/>
  <c r="P860" i="11"/>
  <c r="R860" i="11"/>
  <c r="L861" i="11"/>
  <c r="N861" i="11" s="1"/>
  <c r="M861" i="11"/>
  <c r="P861" i="11"/>
  <c r="R861" i="11"/>
  <c r="L862" i="11"/>
  <c r="N862" i="11" s="1"/>
  <c r="M862" i="11"/>
  <c r="P862" i="11"/>
  <c r="R862" i="11"/>
  <c r="L863" i="11"/>
  <c r="O863" i="11" s="1"/>
  <c r="Q863" i="11" s="1"/>
  <c r="M863" i="11"/>
  <c r="P863" i="11"/>
  <c r="R863" i="11"/>
  <c r="M864" i="11"/>
  <c r="P864" i="11"/>
  <c r="R864" i="11" s="1"/>
  <c r="M865" i="11"/>
  <c r="P865" i="11"/>
  <c r="R865" i="11" s="1"/>
  <c r="M866" i="11"/>
  <c r="P866" i="11"/>
  <c r="R866" i="11" s="1"/>
  <c r="K860" i="11"/>
  <c r="L859" i="11" s="1"/>
  <c r="K861" i="11"/>
  <c r="K862" i="11"/>
  <c r="K863" i="11"/>
  <c r="K864" i="11"/>
  <c r="K865" i="11"/>
  <c r="K866" i="11"/>
  <c r="J860" i="11"/>
  <c r="J861" i="11"/>
  <c r="J862" i="11"/>
  <c r="J863" i="11"/>
  <c r="J864" i="11"/>
  <c r="J865" i="11"/>
  <c r="J866" i="11"/>
  <c r="I860" i="11"/>
  <c r="I861" i="11" s="1"/>
  <c r="I862" i="11" s="1"/>
  <c r="I863" i="11" s="1"/>
  <c r="I864" i="11" s="1"/>
  <c r="I865" i="11" s="1"/>
  <c r="H860" i="11"/>
  <c r="H861" i="11"/>
  <c r="H862" i="11"/>
  <c r="H863" i="11"/>
  <c r="H864" i="11"/>
  <c r="H865" i="11"/>
  <c r="H866" i="11"/>
  <c r="G860" i="11"/>
  <c r="G861" i="11"/>
  <c r="G862" i="11"/>
  <c r="G863" i="11"/>
  <c r="G864" i="11"/>
  <c r="G865" i="11"/>
  <c r="G866" i="11"/>
  <c r="F860" i="11"/>
  <c r="F861" i="11" s="1"/>
  <c r="F862" i="11" s="1"/>
  <c r="F863" i="11" s="1"/>
  <c r="F864" i="11" s="1"/>
  <c r="F865" i="11" s="1"/>
  <c r="E860" i="11"/>
  <c r="E861" i="11"/>
  <c r="E862" i="11"/>
  <c r="E863" i="11"/>
  <c r="E864" i="11"/>
  <c r="E865" i="11"/>
  <c r="E866" i="11"/>
  <c r="D860" i="11"/>
  <c r="D861" i="11"/>
  <c r="D862" i="11"/>
  <c r="C860" i="11"/>
  <c r="D856" i="11" s="1"/>
  <c r="C861" i="11"/>
  <c r="C862" i="11"/>
  <c r="C863" i="11"/>
  <c r="C864" i="11"/>
  <c r="C865" i="11"/>
  <c r="C866" i="11"/>
  <c r="B861" i="11"/>
  <c r="B862" i="11" s="1"/>
  <c r="B863" i="11" s="1"/>
  <c r="B864" i="11" s="1"/>
  <c r="B865" i="11" s="1"/>
  <c r="B860" i="11"/>
  <c r="L853" i="11"/>
  <c r="O853" i="11" s="1"/>
  <c r="Q853" i="11" s="1"/>
  <c r="M853" i="11"/>
  <c r="N853" i="11"/>
  <c r="P853" i="11"/>
  <c r="R853" i="11"/>
  <c r="L854" i="11"/>
  <c r="N854" i="11" s="1"/>
  <c r="M854" i="11"/>
  <c r="P854" i="11"/>
  <c r="R854" i="11"/>
  <c r="L855" i="11"/>
  <c r="N855" i="11" s="1"/>
  <c r="M855" i="11"/>
  <c r="P855" i="11"/>
  <c r="R855" i="11" s="1"/>
  <c r="L856" i="11"/>
  <c r="O856" i="11" s="1"/>
  <c r="Q856" i="11" s="1"/>
  <c r="M856" i="11"/>
  <c r="N856" i="11"/>
  <c r="P856" i="11"/>
  <c r="R856" i="11"/>
  <c r="M857" i="11"/>
  <c r="P857" i="11"/>
  <c r="R857" i="11"/>
  <c r="L858" i="11"/>
  <c r="O858" i="11" s="1"/>
  <c r="Q858" i="11" s="1"/>
  <c r="M858" i="11"/>
  <c r="P858" i="11"/>
  <c r="R858" i="11" s="1"/>
  <c r="M859" i="11"/>
  <c r="P859" i="11"/>
  <c r="R859" i="11" s="1"/>
  <c r="K853" i="11"/>
  <c r="K854" i="11"/>
  <c r="K855" i="11"/>
  <c r="K856" i="11"/>
  <c r="K857" i="11"/>
  <c r="K858" i="11"/>
  <c r="K859" i="11"/>
  <c r="J853" i="11"/>
  <c r="J854" i="11"/>
  <c r="J855" i="11"/>
  <c r="J856" i="11"/>
  <c r="J857" i="11"/>
  <c r="J858" i="11"/>
  <c r="J859" i="11"/>
  <c r="I853" i="11"/>
  <c r="I854" i="11" s="1"/>
  <c r="I855" i="11" s="1"/>
  <c r="I856" i="11" s="1"/>
  <c r="I857" i="11" s="1"/>
  <c r="I858" i="11" s="1"/>
  <c r="H853" i="11"/>
  <c r="H854" i="11"/>
  <c r="H855" i="11"/>
  <c r="H856" i="11"/>
  <c r="H857" i="11"/>
  <c r="H858" i="11"/>
  <c r="H859" i="11"/>
  <c r="G853" i="11"/>
  <c r="G854" i="11"/>
  <c r="G855" i="11"/>
  <c r="G856" i="11"/>
  <c r="G857" i="11"/>
  <c r="G858" i="11"/>
  <c r="G859" i="11"/>
  <c r="F854" i="11"/>
  <c r="F855" i="11" s="1"/>
  <c r="F856" i="11" s="1"/>
  <c r="F857" i="11" s="1"/>
  <c r="F858" i="11" s="1"/>
  <c r="F853" i="11"/>
  <c r="E853" i="11"/>
  <c r="E854" i="11"/>
  <c r="E855" i="11"/>
  <c r="E856" i="11"/>
  <c r="E857" i="11"/>
  <c r="E858" i="11"/>
  <c r="E859" i="11"/>
  <c r="D853" i="11"/>
  <c r="D854" i="11"/>
  <c r="D855" i="11"/>
  <c r="D857" i="11"/>
  <c r="C853" i="11"/>
  <c r="D849" i="11" s="1"/>
  <c r="C854" i="11"/>
  <c r="D851" i="11" s="1"/>
  <c r="C855" i="11"/>
  <c r="C856" i="11"/>
  <c r="C857" i="11"/>
  <c r="C858" i="11"/>
  <c r="C859" i="11"/>
  <c r="B854" i="11"/>
  <c r="B855" i="11" s="1"/>
  <c r="B856" i="11" s="1"/>
  <c r="B857" i="11" s="1"/>
  <c r="B858" i="11" s="1"/>
  <c r="B853" i="11"/>
  <c r="I847" i="11"/>
  <c r="I848" i="11" s="1"/>
  <c r="I849" i="11" s="1"/>
  <c r="I850" i="11" s="1"/>
  <c r="I851" i="11" s="1"/>
  <c r="I846" i="11"/>
  <c r="K846" i="11" s="1"/>
  <c r="P852" i="11"/>
  <c r="R852" i="11" s="1"/>
  <c r="K852" i="11"/>
  <c r="H846" i="11"/>
  <c r="H847" i="11"/>
  <c r="H848" i="11"/>
  <c r="H849" i="11"/>
  <c r="H850" i="11"/>
  <c r="H851" i="11"/>
  <c r="H852" i="11"/>
  <c r="G846" i="11"/>
  <c r="G847" i="11"/>
  <c r="G848" i="11"/>
  <c r="G849" i="11"/>
  <c r="G850" i="11"/>
  <c r="G851" i="11"/>
  <c r="G852" i="11"/>
  <c r="F846" i="11"/>
  <c r="F847" i="11" s="1"/>
  <c r="F848" i="11" s="1"/>
  <c r="F849" i="11" s="1"/>
  <c r="F850" i="11" s="1"/>
  <c r="F851" i="11" s="1"/>
  <c r="E846" i="11"/>
  <c r="E847" i="11"/>
  <c r="E848" i="11"/>
  <c r="E849" i="11"/>
  <c r="E850" i="11"/>
  <c r="E851" i="11"/>
  <c r="E852" i="11"/>
  <c r="D846" i="11"/>
  <c r="D847" i="11"/>
  <c r="D848" i="11"/>
  <c r="D850" i="11"/>
  <c r="D852" i="11"/>
  <c r="C846" i="11"/>
  <c r="C847" i="11"/>
  <c r="C848" i="11"/>
  <c r="C849" i="11"/>
  <c r="C850" i="11"/>
  <c r="C851" i="11"/>
  <c r="C852" i="11"/>
  <c r="B847" i="11"/>
  <c r="B848" i="11" s="1"/>
  <c r="B849" i="11" s="1"/>
  <c r="B850" i="11" s="1"/>
  <c r="B851" i="11" s="1"/>
  <c r="B846" i="11"/>
  <c r="M839" i="11"/>
  <c r="N839" i="11"/>
  <c r="O839" i="11"/>
  <c r="P839" i="11"/>
  <c r="Q839" i="11"/>
  <c r="R839" i="11"/>
  <c r="M840" i="11"/>
  <c r="N840" i="11"/>
  <c r="O840" i="11"/>
  <c r="P840" i="11"/>
  <c r="Q840" i="11"/>
  <c r="R840" i="11"/>
  <c r="M841" i="11"/>
  <c r="N841" i="11"/>
  <c r="O841" i="11"/>
  <c r="Q841" i="11" s="1"/>
  <c r="P841" i="11"/>
  <c r="R841" i="11" s="1"/>
  <c r="M842" i="11"/>
  <c r="N842" i="11"/>
  <c r="O842" i="11"/>
  <c r="P842" i="11"/>
  <c r="Q842" i="11"/>
  <c r="R842" i="11"/>
  <c r="M843" i="11"/>
  <c r="P843" i="11"/>
  <c r="R843" i="11"/>
  <c r="M844" i="11"/>
  <c r="P844" i="11"/>
  <c r="R844" i="11" s="1"/>
  <c r="M845" i="11"/>
  <c r="P845" i="11"/>
  <c r="R845" i="11" s="1"/>
  <c r="L839" i="11"/>
  <c r="L840" i="11"/>
  <c r="L841" i="11"/>
  <c r="L842" i="11"/>
  <c r="K839" i="11"/>
  <c r="K840" i="11"/>
  <c r="K841" i="11"/>
  <c r="K842" i="11"/>
  <c r="K843" i="11"/>
  <c r="K844" i="11"/>
  <c r="K845" i="11"/>
  <c r="I840" i="11"/>
  <c r="I841" i="11" s="1"/>
  <c r="I842" i="11" s="1"/>
  <c r="I843" i="11" s="1"/>
  <c r="I844" i="11" s="1"/>
  <c r="I839" i="11"/>
  <c r="J839" i="11" s="1"/>
  <c r="H839" i="11"/>
  <c r="H840" i="11"/>
  <c r="H841" i="11"/>
  <c r="H842" i="11"/>
  <c r="H843" i="11"/>
  <c r="H844" i="11"/>
  <c r="H845" i="11"/>
  <c r="I832" i="11"/>
  <c r="I833" i="11" s="1"/>
  <c r="B833" i="11"/>
  <c r="B834" i="11" s="1"/>
  <c r="B835" i="11" s="1"/>
  <c r="B836" i="11" s="1"/>
  <c r="B837" i="11" s="1"/>
  <c r="B832" i="11"/>
  <c r="F837" i="11"/>
  <c r="F833" i="11"/>
  <c r="F834" i="11" s="1"/>
  <c r="F835" i="11" s="1"/>
  <c r="F836" i="11" s="1"/>
  <c r="F832" i="11"/>
  <c r="G839" i="11"/>
  <c r="G840" i="11"/>
  <c r="G841" i="11"/>
  <c r="G842" i="11"/>
  <c r="G843" i="11"/>
  <c r="G844" i="11"/>
  <c r="G845" i="11"/>
  <c r="F839" i="11"/>
  <c r="F840" i="11" s="1"/>
  <c r="F841" i="11" s="1"/>
  <c r="F842" i="11" s="1"/>
  <c r="F843" i="11" s="1"/>
  <c r="F844" i="11" s="1"/>
  <c r="D842" i="11"/>
  <c r="D843" i="11"/>
  <c r="D844" i="11"/>
  <c r="D845" i="11"/>
  <c r="B840" i="11"/>
  <c r="B841" i="11" s="1"/>
  <c r="B842" i="11" s="1"/>
  <c r="B843" i="11" s="1"/>
  <c r="B844" i="11" s="1"/>
  <c r="C844" i="11" s="1"/>
  <c r="B839" i="11"/>
  <c r="C839" i="11"/>
  <c r="P838" i="11"/>
  <c r="R838" i="11" s="1"/>
  <c r="K838" i="11"/>
  <c r="G832" i="11"/>
  <c r="H832" i="11" s="1"/>
  <c r="C832" i="11"/>
  <c r="M823" i="11"/>
  <c r="N823" i="11"/>
  <c r="O823" i="11"/>
  <c r="P823" i="11"/>
  <c r="R823" i="11" s="1"/>
  <c r="Q823" i="11"/>
  <c r="M824" i="11"/>
  <c r="N824" i="11"/>
  <c r="O824" i="11"/>
  <c r="P824" i="11"/>
  <c r="Q824" i="11"/>
  <c r="R824" i="11"/>
  <c r="M825" i="11"/>
  <c r="N825" i="11"/>
  <c r="O825" i="11"/>
  <c r="Q825" i="11" s="1"/>
  <c r="P825" i="11"/>
  <c r="R825" i="11" s="1"/>
  <c r="M826" i="11"/>
  <c r="N826" i="11"/>
  <c r="O826" i="11"/>
  <c r="Q826" i="11" s="1"/>
  <c r="P826" i="11"/>
  <c r="R826" i="11"/>
  <c r="M827" i="11"/>
  <c r="N827" i="11"/>
  <c r="O827" i="11"/>
  <c r="P827" i="11"/>
  <c r="R827" i="11" s="1"/>
  <c r="Q827" i="11"/>
  <c r="M828" i="11"/>
  <c r="N828" i="11"/>
  <c r="O828" i="11"/>
  <c r="Q828" i="11" s="1"/>
  <c r="P828" i="11"/>
  <c r="R828" i="11"/>
  <c r="M829" i="11"/>
  <c r="P829" i="11"/>
  <c r="R829" i="11" s="1"/>
  <c r="M830" i="11"/>
  <c r="P830" i="11"/>
  <c r="R830" i="11"/>
  <c r="M831" i="11"/>
  <c r="P831" i="11"/>
  <c r="R831" i="11" s="1"/>
  <c r="L823" i="11"/>
  <c r="L824" i="11"/>
  <c r="L825" i="11"/>
  <c r="L826" i="11"/>
  <c r="L827" i="11"/>
  <c r="L828" i="11"/>
  <c r="K823" i="11"/>
  <c r="K824" i="11"/>
  <c r="K825" i="11"/>
  <c r="K826" i="11"/>
  <c r="K827" i="11"/>
  <c r="K828" i="11"/>
  <c r="K829" i="11"/>
  <c r="K830" i="11"/>
  <c r="K831" i="11"/>
  <c r="J823" i="11"/>
  <c r="J824" i="11"/>
  <c r="J825" i="11"/>
  <c r="J826" i="11"/>
  <c r="J827" i="11"/>
  <c r="J828" i="11"/>
  <c r="J829" i="11"/>
  <c r="J830" i="11"/>
  <c r="J831" i="11"/>
  <c r="I823" i="11"/>
  <c r="I824" i="11" s="1"/>
  <c r="I825" i="11" s="1"/>
  <c r="I826" i="11" s="1"/>
  <c r="I827" i="11" s="1"/>
  <c r="I828" i="11" s="1"/>
  <c r="I829" i="11" s="1"/>
  <c r="I830" i="11" s="1"/>
  <c r="H823" i="11"/>
  <c r="H824" i="11"/>
  <c r="H825" i="11"/>
  <c r="H826" i="11"/>
  <c r="H827" i="11"/>
  <c r="H828" i="11"/>
  <c r="H829" i="11"/>
  <c r="H830" i="11"/>
  <c r="H831" i="11"/>
  <c r="G823" i="11"/>
  <c r="G824" i="11"/>
  <c r="G825" i="11"/>
  <c r="G826" i="11"/>
  <c r="G827" i="11"/>
  <c r="G828" i="11"/>
  <c r="G829" i="11"/>
  <c r="G830" i="11"/>
  <c r="G831" i="11"/>
  <c r="F823" i="11"/>
  <c r="F824" i="11" s="1"/>
  <c r="F825" i="11" s="1"/>
  <c r="F826" i="11" s="1"/>
  <c r="F827" i="11" s="1"/>
  <c r="F828" i="11" s="1"/>
  <c r="F829" i="11" s="1"/>
  <c r="F830" i="11" s="1"/>
  <c r="E823" i="11"/>
  <c r="E824" i="11"/>
  <c r="E825" i="11"/>
  <c r="E826" i="11"/>
  <c r="E827" i="11"/>
  <c r="E828" i="11"/>
  <c r="E829" i="11"/>
  <c r="E830" i="11"/>
  <c r="E831" i="11"/>
  <c r="D823" i="11"/>
  <c r="D824" i="11"/>
  <c r="D825" i="11"/>
  <c r="D826" i="11"/>
  <c r="D827" i="11"/>
  <c r="C823" i="11"/>
  <c r="D819" i="11" s="1"/>
  <c r="C824" i="11"/>
  <c r="D822" i="11" s="1"/>
  <c r="C825" i="11"/>
  <c r="C826" i="11"/>
  <c r="C827" i="11"/>
  <c r="C828" i="11"/>
  <c r="C829" i="11"/>
  <c r="C830" i="11"/>
  <c r="C831" i="11"/>
  <c r="B824" i="11"/>
  <c r="B825" i="11"/>
  <c r="B826" i="11" s="1"/>
  <c r="B827" i="11" s="1"/>
  <c r="B828" i="11" s="1"/>
  <c r="B829" i="11" s="1"/>
  <c r="B830" i="11" s="1"/>
  <c r="B823" i="11"/>
  <c r="L818" i="11"/>
  <c r="N818" i="11" s="1"/>
  <c r="M818" i="11"/>
  <c r="P818" i="11"/>
  <c r="R818" i="11"/>
  <c r="L819" i="11"/>
  <c r="N819" i="11" s="1"/>
  <c r="M819" i="11"/>
  <c r="P819" i="11"/>
  <c r="R819" i="11"/>
  <c r="L820" i="11"/>
  <c r="N820" i="11" s="1"/>
  <c r="M820" i="11"/>
  <c r="P820" i="11"/>
  <c r="R820" i="11"/>
  <c r="L821" i="11"/>
  <c r="O821" i="11" s="1"/>
  <c r="Q821" i="11" s="1"/>
  <c r="M821" i="11"/>
  <c r="P821" i="11"/>
  <c r="R821" i="11" s="1"/>
  <c r="L822" i="11"/>
  <c r="O822" i="11" s="1"/>
  <c r="Q822" i="11" s="1"/>
  <c r="M822" i="11"/>
  <c r="P822" i="11"/>
  <c r="R822" i="11" s="1"/>
  <c r="K818" i="11"/>
  <c r="K819" i="11"/>
  <c r="K820" i="11"/>
  <c r="K821" i="11"/>
  <c r="K822" i="11"/>
  <c r="J818" i="11"/>
  <c r="J819" i="11"/>
  <c r="J820" i="11"/>
  <c r="J821" i="11"/>
  <c r="J822" i="11"/>
  <c r="I818" i="11"/>
  <c r="I819" i="11" s="1"/>
  <c r="I820" i="11" s="1"/>
  <c r="I821" i="11" s="1"/>
  <c r="H818" i="11"/>
  <c r="H819" i="11"/>
  <c r="H820" i="11"/>
  <c r="H821" i="11"/>
  <c r="H822" i="11"/>
  <c r="G818" i="11"/>
  <c r="G819" i="11"/>
  <c r="G820" i="11"/>
  <c r="G821" i="11"/>
  <c r="G822" i="11"/>
  <c r="F818" i="11"/>
  <c r="F819" i="11" s="1"/>
  <c r="F820" i="11" s="1"/>
  <c r="F821" i="11" s="1"/>
  <c r="E818" i="11"/>
  <c r="E819" i="11"/>
  <c r="E820" i="11"/>
  <c r="E821" i="11"/>
  <c r="E822" i="11"/>
  <c r="D818" i="11"/>
  <c r="C818" i="11"/>
  <c r="C819" i="11"/>
  <c r="C820" i="11"/>
  <c r="C821" i="11"/>
  <c r="C822" i="11"/>
  <c r="B819" i="11"/>
  <c r="B820" i="11" s="1"/>
  <c r="B821" i="11" s="1"/>
  <c r="B818" i="11"/>
  <c r="K817" i="11"/>
  <c r="J815" i="11"/>
  <c r="J816" i="11"/>
  <c r="I811" i="11"/>
  <c r="I812" i="11" s="1"/>
  <c r="I813" i="11" s="1"/>
  <c r="I814" i="11" s="1"/>
  <c r="I815" i="11" s="1"/>
  <c r="I816" i="11" s="1"/>
  <c r="J817" i="11" s="1"/>
  <c r="F811" i="11"/>
  <c r="F812" i="11" s="1"/>
  <c r="B811" i="11"/>
  <c r="C811" i="11" s="1"/>
  <c r="K810" i="11"/>
  <c r="J806" i="11"/>
  <c r="J807" i="11"/>
  <c r="I804" i="11"/>
  <c r="I805" i="11" s="1"/>
  <c r="I806" i="11" s="1"/>
  <c r="I807" i="11" s="1"/>
  <c r="I808" i="11" s="1"/>
  <c r="I809" i="11" s="1"/>
  <c r="J810" i="11" s="1"/>
  <c r="G805" i="11"/>
  <c r="F804" i="11"/>
  <c r="F805" i="11" s="1"/>
  <c r="F806" i="11" s="1"/>
  <c r="B804" i="11"/>
  <c r="K803" i="11"/>
  <c r="P803" i="11" s="1"/>
  <c r="R803" i="11" s="1"/>
  <c r="J797" i="11"/>
  <c r="I797" i="11"/>
  <c r="I798" i="11" s="1"/>
  <c r="I799" i="11" s="1"/>
  <c r="I800" i="11" s="1"/>
  <c r="I801" i="11" s="1"/>
  <c r="I802" i="11" s="1"/>
  <c r="J803" i="11" s="1"/>
  <c r="G803" i="11"/>
  <c r="F797" i="11"/>
  <c r="F798" i="11" s="1"/>
  <c r="F799" i="11" s="1"/>
  <c r="F800" i="11" s="1"/>
  <c r="F801" i="11" s="1"/>
  <c r="F802" i="11" s="1"/>
  <c r="G802" i="11" s="1"/>
  <c r="B797" i="11"/>
  <c r="C797" i="11" s="1"/>
  <c r="K796" i="11"/>
  <c r="I790" i="11"/>
  <c r="I791" i="11" s="1"/>
  <c r="I792" i="11" s="1"/>
  <c r="G790" i="11"/>
  <c r="G791" i="11"/>
  <c r="G792" i="11"/>
  <c r="G793" i="11"/>
  <c r="G795" i="11"/>
  <c r="F790" i="11"/>
  <c r="F791" i="11" s="1"/>
  <c r="F792" i="11" s="1"/>
  <c r="F793" i="11" s="1"/>
  <c r="F794" i="11" s="1"/>
  <c r="F795" i="11" s="1"/>
  <c r="G796" i="11" s="1"/>
  <c r="B790" i="11"/>
  <c r="C790" i="11" s="1"/>
  <c r="K789" i="11"/>
  <c r="P796" i="11" s="1"/>
  <c r="R796" i="11" s="1"/>
  <c r="J783" i="11"/>
  <c r="J784" i="11"/>
  <c r="J785" i="11"/>
  <c r="J786" i="11"/>
  <c r="J789" i="11"/>
  <c r="I783" i="11"/>
  <c r="I784" i="11" s="1"/>
  <c r="I785" i="11" s="1"/>
  <c r="I786" i="11" s="1"/>
  <c r="I787" i="11" s="1"/>
  <c r="I788" i="11" s="1"/>
  <c r="J788" i="11" s="1"/>
  <c r="F783" i="11"/>
  <c r="F784" i="11" s="1"/>
  <c r="F785" i="11" s="1"/>
  <c r="F786" i="11" s="1"/>
  <c r="F787" i="11" s="1"/>
  <c r="F788" i="11" s="1"/>
  <c r="G788" i="11" s="1"/>
  <c r="C784" i="11"/>
  <c r="B783" i="11"/>
  <c r="B784" i="11" s="1"/>
  <c r="B785" i="11" s="1"/>
  <c r="K782" i="11"/>
  <c r="J776" i="11"/>
  <c r="I776" i="11"/>
  <c r="I777" i="11" s="1"/>
  <c r="I778" i="11" s="1"/>
  <c r="I779" i="11" s="1"/>
  <c r="I780" i="11" s="1"/>
  <c r="I781" i="11" s="1"/>
  <c r="J781" i="11" s="1"/>
  <c r="F776" i="11"/>
  <c r="B776" i="11"/>
  <c r="B777" i="11" s="1"/>
  <c r="B778" i="11" s="1"/>
  <c r="B779" i="11" s="1"/>
  <c r="B780" i="11" s="1"/>
  <c r="B781" i="11" s="1"/>
  <c r="K775" i="11"/>
  <c r="I767" i="11"/>
  <c r="I768" i="11" s="1"/>
  <c r="I769" i="11" s="1"/>
  <c r="I770" i="11" s="1"/>
  <c r="I771" i="11" s="1"/>
  <c r="I772" i="11" s="1"/>
  <c r="I773" i="11" s="1"/>
  <c r="I774" i="11" s="1"/>
  <c r="J774" i="11" s="1"/>
  <c r="G767" i="11"/>
  <c r="G769" i="11"/>
  <c r="G770" i="11"/>
  <c r="G772" i="11"/>
  <c r="F767" i="11"/>
  <c r="F768" i="11" s="1"/>
  <c r="F769" i="11" s="1"/>
  <c r="F770" i="11" s="1"/>
  <c r="F771" i="11" s="1"/>
  <c r="F772" i="11" s="1"/>
  <c r="F773" i="11" s="1"/>
  <c r="F774" i="11" s="1"/>
  <c r="G774" i="11" s="1"/>
  <c r="B767" i="11"/>
  <c r="B768" i="11" s="1"/>
  <c r="K766" i="11"/>
  <c r="P766" i="11" s="1"/>
  <c r="R766" i="11" s="1"/>
  <c r="I760" i="11"/>
  <c r="G760" i="11"/>
  <c r="G765" i="11"/>
  <c r="F760" i="11"/>
  <c r="F761" i="11" s="1"/>
  <c r="F762" i="11" s="1"/>
  <c r="F763" i="11" s="1"/>
  <c r="F764" i="11" s="1"/>
  <c r="F765" i="11" s="1"/>
  <c r="G766" i="11" s="1"/>
  <c r="C765" i="11"/>
  <c r="B761" i="11"/>
  <c r="B762" i="11" s="1"/>
  <c r="B763" i="11" s="1"/>
  <c r="B764" i="11" s="1"/>
  <c r="B765" i="11" s="1"/>
  <c r="C766" i="11" s="1"/>
  <c r="B760" i="11"/>
  <c r="C760" i="11" s="1"/>
  <c r="K759" i="11"/>
  <c r="I755" i="11"/>
  <c r="F755" i="11"/>
  <c r="F756" i="11" s="1"/>
  <c r="F757" i="11" s="1"/>
  <c r="F758" i="11" s="1"/>
  <c r="G758" i="11" s="1"/>
  <c r="B755" i="11"/>
  <c r="C755" i="11" s="1"/>
  <c r="K754" i="11"/>
  <c r="I752" i="11"/>
  <c r="F752" i="11"/>
  <c r="B752" i="11"/>
  <c r="K750" i="11"/>
  <c r="K751" i="11"/>
  <c r="J748" i="11"/>
  <c r="J751" i="11"/>
  <c r="I748" i="11"/>
  <c r="I749" i="11" s="1"/>
  <c r="G751" i="11"/>
  <c r="G748" i="11"/>
  <c r="F748" i="11"/>
  <c r="F749" i="11" s="1"/>
  <c r="G749" i="11" s="1"/>
  <c r="C751" i="11"/>
  <c r="J747" i="11"/>
  <c r="K747" i="11"/>
  <c r="G747" i="11"/>
  <c r="C747" i="11"/>
  <c r="K746" i="11"/>
  <c r="G746" i="11"/>
  <c r="J746" i="11"/>
  <c r="C746" i="11"/>
  <c r="K745" i="11"/>
  <c r="G745" i="11"/>
  <c r="J745" i="11"/>
  <c r="C745" i="11"/>
  <c r="K744" i="11"/>
  <c r="G744" i="11"/>
  <c r="J744" i="11"/>
  <c r="C744" i="11"/>
  <c r="K743" i="11"/>
  <c r="I740" i="11"/>
  <c r="G741" i="11"/>
  <c r="F742" i="11"/>
  <c r="G743" i="11" s="1"/>
  <c r="F741" i="11"/>
  <c r="B741" i="11"/>
  <c r="B742" i="11" s="1"/>
  <c r="G740" i="11"/>
  <c r="C740" i="11"/>
  <c r="K739" i="11"/>
  <c r="J739" i="11"/>
  <c r="G739" i="11"/>
  <c r="C739" i="11"/>
  <c r="K738" i="11"/>
  <c r="G738" i="11"/>
  <c r="J738" i="11"/>
  <c r="C738" i="11"/>
  <c r="K737" i="11"/>
  <c r="J737" i="11"/>
  <c r="G737" i="11"/>
  <c r="C737" i="11"/>
  <c r="K736" i="11"/>
  <c r="P743" i="11" s="1"/>
  <c r="R743" i="11" s="1"/>
  <c r="I734" i="11"/>
  <c r="G734" i="11"/>
  <c r="G735" i="11"/>
  <c r="G736" i="11"/>
  <c r="B734" i="11"/>
  <c r="K733" i="11"/>
  <c r="J733" i="11"/>
  <c r="G733" i="11"/>
  <c r="C733" i="11"/>
  <c r="K732" i="11"/>
  <c r="M733" i="11" s="1"/>
  <c r="J732" i="11"/>
  <c r="G732" i="11"/>
  <c r="C732" i="11"/>
  <c r="K731" i="11"/>
  <c r="J731" i="11"/>
  <c r="G731" i="11"/>
  <c r="H737" i="11" s="1"/>
  <c r="C731" i="11"/>
  <c r="K730" i="11"/>
  <c r="P737" i="11" s="1"/>
  <c r="R737" i="11" s="1"/>
  <c r="I713" i="11"/>
  <c r="G730" i="11"/>
  <c r="B713" i="11"/>
  <c r="K713" i="11" s="1"/>
  <c r="F727" i="11"/>
  <c r="G726" i="11"/>
  <c r="G725" i="11"/>
  <c r="G724" i="11"/>
  <c r="F720" i="11"/>
  <c r="F721" i="11" s="1"/>
  <c r="F722" i="11" s="1"/>
  <c r="G722" i="11" s="1"/>
  <c r="G719" i="11"/>
  <c r="F713" i="11"/>
  <c r="F714" i="11" s="1"/>
  <c r="K712" i="11"/>
  <c r="J712" i="11"/>
  <c r="G712" i="11"/>
  <c r="C712" i="11"/>
  <c r="K711" i="11"/>
  <c r="J711" i="11"/>
  <c r="G711" i="11"/>
  <c r="C711" i="11"/>
  <c r="F706" i="11"/>
  <c r="G706" i="11" s="1"/>
  <c r="K710" i="11"/>
  <c r="J706" i="11"/>
  <c r="J708" i="11"/>
  <c r="I706" i="11"/>
  <c r="I707" i="11" s="1"/>
  <c r="I708" i="11" s="1"/>
  <c r="I709" i="11" s="1"/>
  <c r="J709" i="11" s="1"/>
  <c r="B707" i="11"/>
  <c r="B706" i="11"/>
  <c r="C706" i="11" s="1"/>
  <c r="K705" i="11"/>
  <c r="J703" i="11"/>
  <c r="J704" i="11"/>
  <c r="J705" i="11"/>
  <c r="G703" i="11"/>
  <c r="G704" i="11"/>
  <c r="G705" i="11"/>
  <c r="B703" i="11"/>
  <c r="J702" i="11"/>
  <c r="K702" i="11"/>
  <c r="G702" i="11"/>
  <c r="C702" i="11"/>
  <c r="K701" i="11"/>
  <c r="I699" i="11"/>
  <c r="I700" i="11" s="1"/>
  <c r="J701" i="11" s="1"/>
  <c r="G701" i="11"/>
  <c r="F699" i="11"/>
  <c r="F700" i="11" s="1"/>
  <c r="G700" i="11" s="1"/>
  <c r="C699" i="11"/>
  <c r="B699" i="11"/>
  <c r="B700" i="11" s="1"/>
  <c r="J698" i="11"/>
  <c r="K698" i="11"/>
  <c r="G698" i="11"/>
  <c r="C698" i="11"/>
  <c r="K697" i="11"/>
  <c r="G697" i="11"/>
  <c r="J697" i="11"/>
  <c r="C697" i="11"/>
  <c r="K696" i="11"/>
  <c r="P696" i="11" s="1"/>
  <c r="R696" i="11" s="1"/>
  <c r="J696" i="11"/>
  <c r="G696" i="11"/>
  <c r="C696" i="11"/>
  <c r="K695" i="11"/>
  <c r="P695" i="11" s="1"/>
  <c r="R695" i="11" s="1"/>
  <c r="I692" i="11"/>
  <c r="I693" i="11" s="1"/>
  <c r="I694" i="11" s="1"/>
  <c r="J694" i="11" s="1"/>
  <c r="F692" i="11"/>
  <c r="B692" i="11"/>
  <c r="K691" i="11"/>
  <c r="I690" i="11"/>
  <c r="J690" i="11" s="1"/>
  <c r="F690" i="11"/>
  <c r="G691" i="11" s="1"/>
  <c r="B690" i="11"/>
  <c r="C690" i="11" s="1"/>
  <c r="K689" i="11"/>
  <c r="J689" i="11"/>
  <c r="G689" i="11"/>
  <c r="C689" i="11"/>
  <c r="M688" i="11"/>
  <c r="K688" i="11"/>
  <c r="J688" i="11"/>
  <c r="G688" i="11"/>
  <c r="C688" i="11"/>
  <c r="K687" i="11"/>
  <c r="P687" i="11" s="1"/>
  <c r="R687" i="11" s="1"/>
  <c r="J687" i="11"/>
  <c r="I683" i="11"/>
  <c r="I684" i="11" s="1"/>
  <c r="I685" i="11" s="1"/>
  <c r="I686" i="11" s="1"/>
  <c r="J686" i="11" s="1"/>
  <c r="G684" i="11"/>
  <c r="F683" i="11"/>
  <c r="F684" i="11" s="1"/>
  <c r="F685" i="11" s="1"/>
  <c r="F686" i="11" s="1"/>
  <c r="G686" i="11" s="1"/>
  <c r="B683" i="11"/>
  <c r="C683" i="11" s="1"/>
  <c r="K682" i="11"/>
  <c r="P689" i="11" s="1"/>
  <c r="R689" i="11" s="1"/>
  <c r="I681" i="11"/>
  <c r="J681" i="11" s="1"/>
  <c r="G681" i="11"/>
  <c r="F681" i="11"/>
  <c r="G682" i="11" s="1"/>
  <c r="C681" i="11"/>
  <c r="B681" i="11"/>
  <c r="K680" i="11"/>
  <c r="I678" i="11"/>
  <c r="I679" i="11" s="1"/>
  <c r="J680" i="11" s="1"/>
  <c r="F678" i="11"/>
  <c r="B678" i="11"/>
  <c r="B679" i="11" s="1"/>
  <c r="C680" i="11" s="1"/>
  <c r="K677" i="11"/>
  <c r="I671" i="11"/>
  <c r="J671" i="11" s="1"/>
  <c r="F672" i="11"/>
  <c r="G672" i="11" s="1"/>
  <c r="F671" i="11"/>
  <c r="B671" i="11"/>
  <c r="C671" i="11" s="1"/>
  <c r="G671" i="11"/>
  <c r="J670" i="11"/>
  <c r="K670" i="11"/>
  <c r="P677" i="11" s="1"/>
  <c r="R677" i="11" s="1"/>
  <c r="G670" i="11"/>
  <c r="C670" i="11"/>
  <c r="K669" i="11"/>
  <c r="I667" i="11"/>
  <c r="G667" i="11"/>
  <c r="G668" i="11"/>
  <c r="G669" i="11"/>
  <c r="C667" i="11"/>
  <c r="C669" i="11"/>
  <c r="B668" i="11"/>
  <c r="B667" i="11"/>
  <c r="K666" i="11"/>
  <c r="I664" i="11"/>
  <c r="I665" i="11" s="1"/>
  <c r="J665" i="11" s="1"/>
  <c r="F664" i="11"/>
  <c r="B664" i="11"/>
  <c r="B665" i="11" s="1"/>
  <c r="K663" i="11"/>
  <c r="I662" i="11"/>
  <c r="J663" i="11" s="1"/>
  <c r="G662" i="11"/>
  <c r="G663" i="11"/>
  <c r="C662" i="11"/>
  <c r="C663" i="11"/>
  <c r="B662" i="11"/>
  <c r="K662" i="11" s="1"/>
  <c r="J661" i="11"/>
  <c r="K661" i="11"/>
  <c r="G661" i="11"/>
  <c r="C661" i="11"/>
  <c r="B655" i="11"/>
  <c r="C655" i="11" s="1"/>
  <c r="K660" i="11"/>
  <c r="J660" i="11"/>
  <c r="G660" i="11"/>
  <c r="I655" i="11"/>
  <c r="I656" i="11" s="1"/>
  <c r="I657" i="11" s="1"/>
  <c r="I658" i="11" s="1"/>
  <c r="J659" i="11" s="1"/>
  <c r="G659" i="11"/>
  <c r="G655" i="11"/>
  <c r="G656" i="11"/>
  <c r="H662" i="11" s="1"/>
  <c r="G657" i="11"/>
  <c r="H663" i="11" s="1"/>
  <c r="G658" i="11"/>
  <c r="B636" i="11"/>
  <c r="B637" i="11" s="1"/>
  <c r="B638" i="11" s="1"/>
  <c r="B639" i="11" s="1"/>
  <c r="B640" i="11" s="1"/>
  <c r="B641" i="11" s="1"/>
  <c r="B642" i="11" s="1"/>
  <c r="B643" i="11" s="1"/>
  <c r="B644" i="11" s="1"/>
  <c r="B645" i="11" s="1"/>
  <c r="B646" i="11" s="1"/>
  <c r="B647" i="11" s="1"/>
  <c r="B648" i="11" s="1"/>
  <c r="B649" i="11" s="1"/>
  <c r="B650" i="11" s="1"/>
  <c r="B651" i="11" s="1"/>
  <c r="B652" i="11" s="1"/>
  <c r="K654" i="11"/>
  <c r="J654" i="11"/>
  <c r="G654" i="11"/>
  <c r="J653" i="11"/>
  <c r="G653" i="11"/>
  <c r="J651" i="11"/>
  <c r="J652" i="11"/>
  <c r="I650" i="11"/>
  <c r="I651" i="11" s="1"/>
  <c r="I649" i="11"/>
  <c r="J649" i="11" s="1"/>
  <c r="G649" i="11"/>
  <c r="G650" i="11"/>
  <c r="G651" i="11"/>
  <c r="G652" i="11"/>
  <c r="G648" i="11"/>
  <c r="J648" i="11"/>
  <c r="J647" i="11"/>
  <c r="G647" i="11"/>
  <c r="J646" i="11"/>
  <c r="I643" i="11"/>
  <c r="I644" i="11" s="1"/>
  <c r="H644" i="11"/>
  <c r="G643" i="11"/>
  <c r="H649" i="11" s="1"/>
  <c r="G644" i="11"/>
  <c r="G645" i="11"/>
  <c r="G646" i="11"/>
  <c r="J642" i="11"/>
  <c r="G642" i="11"/>
  <c r="I636" i="11"/>
  <c r="I637" i="11" s="1"/>
  <c r="I638" i="11" s="1"/>
  <c r="I639" i="11" s="1"/>
  <c r="I640" i="11" s="1"/>
  <c r="J640" i="11" s="1"/>
  <c r="G636" i="11"/>
  <c r="G637" i="11"/>
  <c r="H643" i="11" s="1"/>
  <c r="G638" i="11"/>
  <c r="G639" i="11"/>
  <c r="G640" i="11"/>
  <c r="G641" i="11"/>
  <c r="K635" i="11"/>
  <c r="J633" i="11"/>
  <c r="J635" i="11"/>
  <c r="I633" i="11"/>
  <c r="I634" i="11" s="1"/>
  <c r="J634" i="11" s="1"/>
  <c r="G633" i="11"/>
  <c r="G634" i="11"/>
  <c r="G635" i="11"/>
  <c r="B633" i="11"/>
  <c r="B634" i="11" s="1"/>
  <c r="K632" i="11"/>
  <c r="I630" i="11"/>
  <c r="I631" i="11" s="1"/>
  <c r="J631" i="11" s="1"/>
  <c r="G630" i="11"/>
  <c r="F630" i="11"/>
  <c r="F631" i="11" s="1"/>
  <c r="G632" i="11" s="1"/>
  <c r="B630" i="11"/>
  <c r="B631" i="11" s="1"/>
  <c r="K627" i="11"/>
  <c r="M627" i="11" s="1"/>
  <c r="K628" i="11"/>
  <c r="M628" i="11" s="1"/>
  <c r="K629" i="11"/>
  <c r="J627" i="11"/>
  <c r="J628" i="11"/>
  <c r="J629" i="11"/>
  <c r="G627" i="11"/>
  <c r="G628" i="11"/>
  <c r="G629" i="11"/>
  <c r="C627" i="11"/>
  <c r="C628" i="11"/>
  <c r="C629" i="11"/>
  <c r="K626" i="11"/>
  <c r="I601" i="11"/>
  <c r="J601" i="11" s="1"/>
  <c r="J600" i="11"/>
  <c r="J599" i="11"/>
  <c r="J594" i="11"/>
  <c r="J592" i="11"/>
  <c r="J587" i="11"/>
  <c r="J586" i="11"/>
  <c r="J585" i="11"/>
  <c r="J584" i="11"/>
  <c r="J583" i="11"/>
  <c r="J580" i="11"/>
  <c r="J579" i="11"/>
  <c r="J576" i="11"/>
  <c r="J573" i="11"/>
  <c r="J572" i="11"/>
  <c r="J569" i="11"/>
  <c r="J566" i="11"/>
  <c r="J565" i="11"/>
  <c r="J560" i="11"/>
  <c r="J558" i="11"/>
  <c r="J557" i="11"/>
  <c r="J556" i="11"/>
  <c r="J555" i="11"/>
  <c r="J551" i="11"/>
  <c r="J550" i="11"/>
  <c r="J549" i="11"/>
  <c r="J548" i="11"/>
  <c r="J545" i="11"/>
  <c r="J544" i="11"/>
  <c r="J543" i="11"/>
  <c r="J528" i="11"/>
  <c r="J527" i="11"/>
  <c r="J524" i="11"/>
  <c r="J523" i="11"/>
  <c r="J522" i="11"/>
  <c r="J521" i="11"/>
  <c r="J520" i="11"/>
  <c r="J517" i="11"/>
  <c r="J516" i="11"/>
  <c r="J515" i="11"/>
  <c r="J514" i="11"/>
  <c r="J513" i="11"/>
  <c r="J510" i="11"/>
  <c r="J509" i="11"/>
  <c r="J508" i="11"/>
  <c r="J507" i="11"/>
  <c r="J506" i="11"/>
  <c r="J504" i="11"/>
  <c r="J503" i="11"/>
  <c r="J502" i="11"/>
  <c r="J501" i="11"/>
  <c r="J496" i="11"/>
  <c r="J495" i="11"/>
  <c r="J494" i="11"/>
  <c r="J493" i="11"/>
  <c r="J492" i="11"/>
  <c r="J489" i="11"/>
  <c r="J488" i="11"/>
  <c r="J487" i="11"/>
  <c r="J486" i="11"/>
  <c r="J485" i="11"/>
  <c r="J480" i="11"/>
  <c r="J479" i="11"/>
  <c r="J478" i="11"/>
  <c r="J475" i="11"/>
  <c r="J474" i="11"/>
  <c r="J473" i="11"/>
  <c r="J472" i="11"/>
  <c r="J471" i="11"/>
  <c r="J468" i="11"/>
  <c r="J467" i="11"/>
  <c r="J466" i="11"/>
  <c r="J465" i="11"/>
  <c r="J464" i="11"/>
  <c r="J461" i="11"/>
  <c r="J460" i="11"/>
  <c r="J459" i="11"/>
  <c r="J458" i="11"/>
  <c r="J457" i="11"/>
  <c r="J454" i="11"/>
  <c r="J453" i="11"/>
  <c r="J452" i="11"/>
  <c r="J451" i="11"/>
  <c r="J450" i="11"/>
  <c r="J447" i="11"/>
  <c r="J444" i="11"/>
  <c r="J443" i="11"/>
  <c r="J440" i="11"/>
  <c r="J439" i="11"/>
  <c r="J438" i="11"/>
  <c r="J437" i="11"/>
  <c r="J436" i="11"/>
  <c r="J433" i="11"/>
  <c r="J432" i="11"/>
  <c r="J431" i="11"/>
  <c r="J430" i="11"/>
  <c r="J429" i="11"/>
  <c r="J426" i="11"/>
  <c r="J425" i="11"/>
  <c r="J424" i="11"/>
  <c r="J423" i="11"/>
  <c r="J422" i="11"/>
  <c r="J419" i="11"/>
  <c r="J418" i="11"/>
  <c r="J415" i="11"/>
  <c r="J411" i="11"/>
  <c r="J410" i="11"/>
  <c r="J409" i="11"/>
  <c r="J408" i="11"/>
  <c r="J405" i="11"/>
  <c r="J404" i="11"/>
  <c r="J401" i="11"/>
  <c r="J398" i="11"/>
  <c r="J397" i="11"/>
  <c r="J396" i="11"/>
  <c r="J395" i="11"/>
  <c r="J394" i="11"/>
  <c r="J391" i="11"/>
  <c r="J390" i="11"/>
  <c r="J389" i="11"/>
  <c r="J388" i="11"/>
  <c r="J387" i="11"/>
  <c r="J382" i="11"/>
  <c r="J381" i="11"/>
  <c r="J380" i="11"/>
  <c r="J377" i="11"/>
  <c r="J376" i="11"/>
  <c r="J375" i="11"/>
  <c r="J374" i="11"/>
  <c r="J373" i="11"/>
  <c r="J370" i="11"/>
  <c r="J367" i="11"/>
  <c r="J366" i="11"/>
  <c r="J363" i="11"/>
  <c r="J362" i="11"/>
  <c r="J361" i="11"/>
  <c r="J360" i="11"/>
  <c r="J359" i="11"/>
  <c r="J356" i="11"/>
  <c r="J355" i="11"/>
  <c r="J354" i="11"/>
  <c r="J353" i="11"/>
  <c r="J352" i="11"/>
  <c r="J349" i="11"/>
  <c r="J348" i="11"/>
  <c r="J347" i="11"/>
  <c r="J346" i="11"/>
  <c r="J345" i="11"/>
  <c r="J342" i="11"/>
  <c r="J341" i="11"/>
  <c r="J340" i="11"/>
  <c r="J339" i="11"/>
  <c r="J338" i="11"/>
  <c r="J335" i="11"/>
  <c r="J334" i="11"/>
  <c r="J333" i="11"/>
  <c r="J332" i="11"/>
  <c r="J331" i="11"/>
  <c r="J328" i="11"/>
  <c r="J327" i="11"/>
  <c r="J326" i="11"/>
  <c r="J325" i="11"/>
  <c r="J324" i="11"/>
  <c r="J321" i="11"/>
  <c r="J320" i="11"/>
  <c r="J319" i="11"/>
  <c r="J318" i="11"/>
  <c r="J317" i="11"/>
  <c r="J314" i="11"/>
  <c r="J313" i="11"/>
  <c r="J312" i="11"/>
  <c r="J311" i="11"/>
  <c r="J310" i="11"/>
  <c r="J307" i="11"/>
  <c r="J306" i="11"/>
  <c r="J305" i="11"/>
  <c r="J304" i="11"/>
  <c r="J303" i="11"/>
  <c r="J300" i="11"/>
  <c r="J299" i="11"/>
  <c r="J298" i="11"/>
  <c r="J297" i="11"/>
  <c r="J296" i="11"/>
  <c r="J291" i="11"/>
  <c r="J290" i="11"/>
  <c r="J289" i="11"/>
  <c r="J284" i="11"/>
  <c r="J283" i="11"/>
  <c r="J282" i="11"/>
  <c r="J279" i="11"/>
  <c r="J278" i="11"/>
  <c r="J277" i="11"/>
  <c r="J276" i="11"/>
  <c r="J275" i="11"/>
  <c r="J272" i="11"/>
  <c r="J271" i="11"/>
  <c r="J270" i="11"/>
  <c r="J269" i="11"/>
  <c r="J268" i="11"/>
  <c r="J265" i="11"/>
  <c r="J264" i="11"/>
  <c r="J263" i="11"/>
  <c r="J262" i="11"/>
  <c r="J261" i="11"/>
  <c r="J258" i="11"/>
  <c r="J257" i="11"/>
  <c r="J256" i="11"/>
  <c r="J255" i="11"/>
  <c r="J254" i="11"/>
  <c r="J251" i="11"/>
  <c r="J250" i="11"/>
  <c r="J249" i="11"/>
  <c r="J248" i="11"/>
  <c r="J247" i="11"/>
  <c r="J244" i="11"/>
  <c r="J243" i="11"/>
  <c r="J242" i="11"/>
  <c r="J241" i="11"/>
  <c r="J240" i="11"/>
  <c r="J237" i="11"/>
  <c r="J236" i="11"/>
  <c r="J235" i="11"/>
  <c r="J234" i="11"/>
  <c r="J230" i="11"/>
  <c r="J229" i="11"/>
  <c r="J228" i="11"/>
  <c r="J227" i="11"/>
  <c r="J226" i="11"/>
  <c r="J222" i="11"/>
  <c r="J221" i="11"/>
  <c r="J220" i="11"/>
  <c r="J219" i="11"/>
  <c r="J216" i="11"/>
  <c r="J215" i="11"/>
  <c r="J214" i="11"/>
  <c r="J213" i="11"/>
  <c r="J209" i="11"/>
  <c r="J208" i="11"/>
  <c r="J207" i="11"/>
  <c r="J206" i="11"/>
  <c r="J205" i="11"/>
  <c r="J202" i="11"/>
  <c r="J201" i="11"/>
  <c r="J200" i="11"/>
  <c r="J199" i="11"/>
  <c r="J198" i="11"/>
  <c r="J197" i="11"/>
  <c r="J196" i="11"/>
  <c r="J195" i="11"/>
  <c r="J194" i="11"/>
  <c r="J193" i="11"/>
  <c r="J192" i="11"/>
  <c r="J191" i="11"/>
  <c r="J190" i="11"/>
  <c r="J189" i="11"/>
  <c r="J188" i="11"/>
  <c r="J187" i="11"/>
  <c r="J186" i="11"/>
  <c r="J185" i="11"/>
  <c r="J184" i="11"/>
  <c r="J183" i="11"/>
  <c r="J182" i="11"/>
  <c r="J181" i="11"/>
  <c r="J180" i="11"/>
  <c r="J179" i="11"/>
  <c r="J178" i="11"/>
  <c r="J177" i="11"/>
  <c r="J176" i="11"/>
  <c r="J175" i="11"/>
  <c r="J174" i="11"/>
  <c r="J173" i="11"/>
  <c r="J172" i="11"/>
  <c r="J171" i="11"/>
  <c r="J170" i="11"/>
  <c r="J169" i="11"/>
  <c r="J168" i="11"/>
  <c r="J167" i="11"/>
  <c r="J166" i="11"/>
  <c r="J165" i="11"/>
  <c r="J164" i="11"/>
  <c r="J163" i="11"/>
  <c r="J162" i="11"/>
  <c r="J161" i="11"/>
  <c r="J160" i="11"/>
  <c r="J159" i="11"/>
  <c r="J158" i="11"/>
  <c r="J157" i="11"/>
  <c r="J156" i="11"/>
  <c r="J155" i="11"/>
  <c r="J154" i="11"/>
  <c r="J153" i="11"/>
  <c r="J152" i="11"/>
  <c r="J151" i="11"/>
  <c r="J150" i="11"/>
  <c r="J149" i="11"/>
  <c r="J148" i="11"/>
  <c r="J147" i="11"/>
  <c r="J146" i="11"/>
  <c r="J145" i="11"/>
  <c r="J144" i="11"/>
  <c r="J143" i="11"/>
  <c r="J142" i="11"/>
  <c r="J141" i="11"/>
  <c r="J140" i="11"/>
  <c r="J139" i="11"/>
  <c r="J138" i="11"/>
  <c r="J137" i="11"/>
  <c r="J136" i="11"/>
  <c r="J135" i="11"/>
  <c r="J134" i="11"/>
  <c r="J133" i="11"/>
  <c r="J132" i="11"/>
  <c r="J131" i="11"/>
  <c r="J130" i="11"/>
  <c r="J129" i="11"/>
  <c r="J128" i="11"/>
  <c r="J127" i="11"/>
  <c r="J126" i="11"/>
  <c r="J125" i="11"/>
  <c r="J124" i="11"/>
  <c r="J123" i="11"/>
  <c r="J122" i="11"/>
  <c r="J121" i="11"/>
  <c r="J118" i="11"/>
  <c r="J114" i="11"/>
  <c r="J111" i="11"/>
  <c r="J110" i="11"/>
  <c r="J109" i="11"/>
  <c r="J108" i="11"/>
  <c r="J107" i="11"/>
  <c r="J104" i="11"/>
  <c r="J103" i="11"/>
  <c r="J102" i="11"/>
  <c r="J101" i="11"/>
  <c r="J100" i="11"/>
  <c r="J97" i="11"/>
  <c r="J96" i="11"/>
  <c r="J95" i="11"/>
  <c r="J94" i="11"/>
  <c r="J93" i="11"/>
  <c r="J90" i="11"/>
  <c r="J89" i="11"/>
  <c r="J88" i="11"/>
  <c r="J87" i="11"/>
  <c r="J86" i="11"/>
  <c r="J83" i="11"/>
  <c r="J82" i="11"/>
  <c r="J81" i="11"/>
  <c r="J80" i="11"/>
  <c r="J79" i="11"/>
  <c r="J78" i="11"/>
  <c r="J77" i="11"/>
  <c r="J76" i="11"/>
  <c r="J75" i="11"/>
  <c r="J74" i="11"/>
  <c r="J73" i="11"/>
  <c r="J69" i="11"/>
  <c r="J68" i="11"/>
  <c r="J67" i="11"/>
  <c r="J66" i="11"/>
  <c r="J63" i="11"/>
  <c r="J62" i="11"/>
  <c r="J61" i="11"/>
  <c r="J58" i="11"/>
  <c r="J55" i="11"/>
  <c r="J54" i="11"/>
  <c r="J53" i="11"/>
  <c r="J52" i="11"/>
  <c r="J51" i="11"/>
  <c r="J48" i="11"/>
  <c r="J47" i="11"/>
  <c r="J46" i="11"/>
  <c r="J45" i="11"/>
  <c r="J44" i="11"/>
  <c r="J41" i="11"/>
  <c r="J40" i="11"/>
  <c r="J39" i="11"/>
  <c r="J36" i="11"/>
  <c r="J35" i="11"/>
  <c r="J34" i="11"/>
  <c r="J33" i="11"/>
  <c r="J32" i="11"/>
  <c r="J31" i="11"/>
  <c r="J30" i="11"/>
  <c r="J24" i="11"/>
  <c r="J23" i="11"/>
  <c r="J22" i="11"/>
  <c r="J21" i="11"/>
  <c r="J20" i="11"/>
  <c r="J19" i="11"/>
  <c r="J18" i="11"/>
  <c r="J17" i="11"/>
  <c r="J16" i="11"/>
  <c r="J15" i="11"/>
  <c r="J14" i="11"/>
  <c r="J13" i="11"/>
  <c r="J12" i="11"/>
  <c r="J11" i="11"/>
  <c r="J10" i="11"/>
  <c r="J9" i="11"/>
  <c r="J8" i="11"/>
  <c r="J7" i="11"/>
  <c r="J6" i="11"/>
  <c r="J5" i="11"/>
  <c r="J4" i="11"/>
  <c r="J3" i="11"/>
  <c r="B601" i="11"/>
  <c r="B602" i="11" s="1"/>
  <c r="B603" i="11" s="1"/>
  <c r="B604" i="11" s="1"/>
  <c r="B605" i="11" s="1"/>
  <c r="B606" i="11" s="1"/>
  <c r="B607" i="11" s="1"/>
  <c r="B608" i="11" s="1"/>
  <c r="B609" i="11" s="1"/>
  <c r="B610" i="11" s="1"/>
  <c r="B611" i="11" s="1"/>
  <c r="F625" i="11"/>
  <c r="G625" i="11" s="1"/>
  <c r="F623" i="11"/>
  <c r="G623" i="11" s="1"/>
  <c r="G622" i="11"/>
  <c r="F620" i="11"/>
  <c r="G620" i="11" s="1"/>
  <c r="G619" i="11"/>
  <c r="G618" i="11"/>
  <c r="G615" i="11"/>
  <c r="G616" i="11"/>
  <c r="G617" i="11"/>
  <c r="G614" i="11"/>
  <c r="G613" i="11"/>
  <c r="G612" i="11"/>
  <c r="F606" i="11"/>
  <c r="F607" i="11" s="1"/>
  <c r="G601" i="11"/>
  <c r="G602" i="11"/>
  <c r="G603" i="11"/>
  <c r="G604" i="11"/>
  <c r="G605" i="11"/>
  <c r="G609" i="11"/>
  <c r="G610" i="11"/>
  <c r="G611" i="11"/>
  <c r="K600" i="11"/>
  <c r="G600" i="11"/>
  <c r="C600" i="11"/>
  <c r="I595" i="11"/>
  <c r="I596" i="11" s="1"/>
  <c r="I597" i="11" s="1"/>
  <c r="J598" i="11" s="1"/>
  <c r="K599" i="11"/>
  <c r="G595" i="11"/>
  <c r="G596" i="11"/>
  <c r="G597" i="11"/>
  <c r="G598" i="11"/>
  <c r="G599" i="11"/>
  <c r="K594" i="11"/>
  <c r="G591" i="11"/>
  <c r="G592" i="11"/>
  <c r="G593" i="11"/>
  <c r="G594" i="11"/>
  <c r="C594" i="11"/>
  <c r="K593" i="11"/>
  <c r="I591" i="11"/>
  <c r="I592" i="11" s="1"/>
  <c r="J593" i="11" s="1"/>
  <c r="B591" i="11"/>
  <c r="C591" i="11" s="1"/>
  <c r="K590" i="11"/>
  <c r="I588" i="11"/>
  <c r="I589" i="11" s="1"/>
  <c r="J590" i="11" s="1"/>
  <c r="G588" i="11"/>
  <c r="G589" i="11"/>
  <c r="G590" i="11"/>
  <c r="B588" i="11"/>
  <c r="C588" i="11" s="1"/>
  <c r="K586" i="11"/>
  <c r="K587" i="11"/>
  <c r="M587" i="11" s="1"/>
  <c r="G586" i="11"/>
  <c r="G587" i="11"/>
  <c r="C586" i="11"/>
  <c r="C587" i="11"/>
  <c r="K585" i="11"/>
  <c r="G585" i="11"/>
  <c r="C585" i="11"/>
  <c r="K584" i="11"/>
  <c r="G584" i="11"/>
  <c r="C584" i="11"/>
  <c r="K583" i="11"/>
  <c r="I581" i="11"/>
  <c r="J582" i="11" s="1"/>
  <c r="G579" i="11"/>
  <c r="G580" i="11"/>
  <c r="G581" i="11"/>
  <c r="G582" i="11"/>
  <c r="G583" i="11"/>
  <c r="B580" i="11"/>
  <c r="B581" i="11" s="1"/>
  <c r="B582" i="11" s="1"/>
  <c r="K582" i="11" s="1"/>
  <c r="B579" i="11"/>
  <c r="K579" i="11" s="1"/>
  <c r="K578" i="11"/>
  <c r="I574" i="11"/>
  <c r="I575" i="11" s="1"/>
  <c r="I576" i="11" s="1"/>
  <c r="I577" i="11" s="1"/>
  <c r="J578" i="11" s="1"/>
  <c r="F574" i="11"/>
  <c r="F575" i="11" s="1"/>
  <c r="F576" i="11" s="1"/>
  <c r="F577" i="11" s="1"/>
  <c r="G577" i="11" s="1"/>
  <c r="B572" i="11"/>
  <c r="K572" i="11" s="1"/>
  <c r="G572" i="11"/>
  <c r="G573" i="11"/>
  <c r="K571" i="11"/>
  <c r="G570" i="11"/>
  <c r="G571" i="11"/>
  <c r="B570" i="11"/>
  <c r="I570" i="11"/>
  <c r="J571" i="11" s="1"/>
  <c r="K565" i="11"/>
  <c r="K568" i="11"/>
  <c r="K569" i="11"/>
  <c r="I563" i="11"/>
  <c r="J564" i="11" s="1"/>
  <c r="I567" i="11"/>
  <c r="J567" i="11" s="1"/>
  <c r="G563" i="11"/>
  <c r="G564" i="11"/>
  <c r="G565" i="11"/>
  <c r="G566" i="11"/>
  <c r="G569" i="11"/>
  <c r="F567" i="11"/>
  <c r="G567" i="11" s="1"/>
  <c r="C569" i="11"/>
  <c r="B566" i="11"/>
  <c r="B567" i="11" s="1"/>
  <c r="B563" i="11"/>
  <c r="C563" i="11" s="1"/>
  <c r="K562" i="11"/>
  <c r="I559" i="11"/>
  <c r="I560" i="11" s="1"/>
  <c r="I561" i="11" s="1"/>
  <c r="J562" i="11" s="1"/>
  <c r="G556" i="11"/>
  <c r="G557" i="11"/>
  <c r="G558" i="11"/>
  <c r="G562" i="11"/>
  <c r="F559" i="11"/>
  <c r="F560" i="11" s="1"/>
  <c r="B556" i="11"/>
  <c r="C556" i="11" s="1"/>
  <c r="K555" i="11"/>
  <c r="G555" i="11"/>
  <c r="C555" i="11"/>
  <c r="I552" i="11"/>
  <c r="J552" i="11" s="1"/>
  <c r="K554" i="11"/>
  <c r="G551" i="11"/>
  <c r="G552" i="11"/>
  <c r="G553" i="11"/>
  <c r="G554" i="11"/>
  <c r="B551" i="11"/>
  <c r="B552" i="11" s="1"/>
  <c r="B553" i="11" s="1"/>
  <c r="C553" i="11" s="1"/>
  <c r="K550" i="11"/>
  <c r="G550" i="11"/>
  <c r="C550" i="11"/>
  <c r="K548" i="11"/>
  <c r="K549" i="11"/>
  <c r="G548" i="11"/>
  <c r="G549" i="11"/>
  <c r="B543" i="11"/>
  <c r="B544" i="11" s="1"/>
  <c r="B545" i="11" s="1"/>
  <c r="C549" i="11"/>
  <c r="I546" i="11"/>
  <c r="J547" i="11" s="1"/>
  <c r="G547" i="11"/>
  <c r="G546" i="11"/>
  <c r="G545" i="11"/>
  <c r="G544" i="11"/>
  <c r="G543" i="11"/>
  <c r="I529" i="11"/>
  <c r="I530" i="11" s="1"/>
  <c r="I531" i="11" s="1"/>
  <c r="I532" i="11" s="1"/>
  <c r="I533" i="11" s="1"/>
  <c r="I534" i="11" s="1"/>
  <c r="I535" i="11" s="1"/>
  <c r="I536" i="11" s="1"/>
  <c r="I537" i="11" s="1"/>
  <c r="I538" i="11" s="1"/>
  <c r="I539" i="11" s="1"/>
  <c r="I540" i="11" s="1"/>
  <c r="I541" i="11" s="1"/>
  <c r="J542" i="11" s="1"/>
  <c r="K542" i="11"/>
  <c r="F538" i="11"/>
  <c r="F539" i="11" s="1"/>
  <c r="F540" i="11" s="1"/>
  <c r="F541" i="11" s="1"/>
  <c r="G542" i="11" s="1"/>
  <c r="G530" i="11"/>
  <c r="G531" i="11"/>
  <c r="G534" i="11"/>
  <c r="G535" i="11"/>
  <c r="G536" i="11"/>
  <c r="G537" i="11"/>
  <c r="F532" i="11"/>
  <c r="G533" i="11" s="1"/>
  <c r="B529" i="11"/>
  <c r="B530" i="11" s="1"/>
  <c r="B531" i="11" s="1"/>
  <c r="B532" i="11" s="1"/>
  <c r="B533" i="11" s="1"/>
  <c r="B534" i="11" s="1"/>
  <c r="B535" i="11" s="1"/>
  <c r="B536" i="11" s="1"/>
  <c r="G529" i="11"/>
  <c r="K528" i="11"/>
  <c r="G528" i="11"/>
  <c r="C528" i="11"/>
  <c r="K527" i="11"/>
  <c r="G527" i="11"/>
  <c r="C527" i="11"/>
  <c r="K526" i="11"/>
  <c r="I525" i="11"/>
  <c r="J526" i="11" s="1"/>
  <c r="K524" i="11"/>
  <c r="G524" i="11"/>
  <c r="F525" i="11"/>
  <c r="G526" i="11" s="1"/>
  <c r="C524" i="11"/>
  <c r="B525" i="11"/>
  <c r="C526" i="11" s="1"/>
  <c r="K523" i="11"/>
  <c r="G523" i="11"/>
  <c r="C523" i="11"/>
  <c r="K522" i="11"/>
  <c r="G522" i="11"/>
  <c r="C522" i="11"/>
  <c r="G521" i="11"/>
  <c r="C521" i="11"/>
  <c r="K521" i="11"/>
  <c r="K520" i="11"/>
  <c r="G520" i="11"/>
  <c r="C520" i="11"/>
  <c r="K519" i="11"/>
  <c r="I518" i="11"/>
  <c r="J518" i="11" s="1"/>
  <c r="F518" i="11"/>
  <c r="G519" i="11" s="1"/>
  <c r="B518" i="11"/>
  <c r="C519" i="11" s="1"/>
  <c r="K517" i="11"/>
  <c r="G517" i="11"/>
  <c r="C517" i="11"/>
  <c r="K516" i="11"/>
  <c r="G516" i="11"/>
  <c r="C516" i="11"/>
  <c r="G514" i="11"/>
  <c r="G515" i="11"/>
  <c r="K515" i="11"/>
  <c r="K514" i="11"/>
  <c r="C514" i="11"/>
  <c r="C515" i="11"/>
  <c r="K513" i="11"/>
  <c r="G513" i="11"/>
  <c r="C513" i="11"/>
  <c r="K512" i="11"/>
  <c r="I511" i="11"/>
  <c r="J511" i="11" s="1"/>
  <c r="F511" i="11"/>
  <c r="G511" i="11" s="1"/>
  <c r="B511" i="11"/>
  <c r="C512" i="11" s="1"/>
  <c r="K510" i="11"/>
  <c r="G510" i="11"/>
  <c r="C510" i="11"/>
  <c r="K509" i="11"/>
  <c r="G509" i="11"/>
  <c r="C509" i="11"/>
  <c r="G508" i="11"/>
  <c r="C508" i="11"/>
  <c r="K508" i="11"/>
  <c r="K507" i="11"/>
  <c r="G507" i="11"/>
  <c r="C507" i="11"/>
  <c r="K506" i="11"/>
  <c r="G506" i="11"/>
  <c r="C506" i="11"/>
  <c r="K505" i="11"/>
  <c r="I504" i="11"/>
  <c r="J505" i="11" s="1"/>
  <c r="K503" i="11"/>
  <c r="G503" i="11"/>
  <c r="F504" i="11"/>
  <c r="G504" i="11" s="1"/>
  <c r="C503" i="11"/>
  <c r="B504" i="11"/>
  <c r="C504" i="11" s="1"/>
  <c r="K502" i="11"/>
  <c r="G502" i="11"/>
  <c r="C502" i="11"/>
  <c r="K501" i="11"/>
  <c r="G501" i="11"/>
  <c r="C501" i="11"/>
  <c r="K500" i="11"/>
  <c r="I499" i="11"/>
  <c r="J500" i="11" s="1"/>
  <c r="F499" i="11"/>
  <c r="G500" i="11" s="1"/>
  <c r="B499" i="11"/>
  <c r="C500" i="11" s="1"/>
  <c r="K498" i="11"/>
  <c r="I497" i="11"/>
  <c r="J498" i="11" s="1"/>
  <c r="F497" i="11"/>
  <c r="G498" i="11" s="1"/>
  <c r="B497" i="11"/>
  <c r="G496" i="11"/>
  <c r="K496" i="11"/>
  <c r="C496" i="11"/>
  <c r="K495" i="11"/>
  <c r="K494" i="11"/>
  <c r="G494" i="11"/>
  <c r="G495" i="11"/>
  <c r="C494" i="11"/>
  <c r="C495" i="11"/>
  <c r="K493" i="11"/>
  <c r="G493" i="11"/>
  <c r="C493" i="11"/>
  <c r="K492" i="11"/>
  <c r="G492" i="11"/>
  <c r="C492" i="11"/>
  <c r="K491" i="11"/>
  <c r="I490" i="11"/>
  <c r="J491" i="11" s="1"/>
  <c r="F490" i="11"/>
  <c r="G491" i="11" s="1"/>
  <c r="B490" i="11"/>
  <c r="C490" i="11" s="1"/>
  <c r="K489" i="11"/>
  <c r="G489" i="11"/>
  <c r="C489" i="11"/>
  <c r="G488" i="11"/>
  <c r="K488" i="11"/>
  <c r="C488" i="11"/>
  <c r="K487" i="11"/>
  <c r="G487" i="11"/>
  <c r="G486" i="11"/>
  <c r="C487" i="11"/>
  <c r="K486" i="11"/>
  <c r="C486" i="11"/>
  <c r="G485" i="11"/>
  <c r="K485" i="11"/>
  <c r="C485" i="11"/>
  <c r="K484" i="11"/>
  <c r="I483" i="11"/>
  <c r="J484" i="11" s="1"/>
  <c r="F483" i="11"/>
  <c r="G484" i="11" s="1"/>
  <c r="B483" i="11"/>
  <c r="C484" i="11" s="1"/>
  <c r="K482" i="11"/>
  <c r="I481" i="11"/>
  <c r="J482" i="11" s="1"/>
  <c r="F481" i="11"/>
  <c r="G481" i="11" s="1"/>
  <c r="B481" i="11"/>
  <c r="C482" i="11" s="1"/>
  <c r="G480" i="11"/>
  <c r="K480" i="11"/>
  <c r="C480" i="11"/>
  <c r="C479" i="11"/>
  <c r="G479" i="11"/>
  <c r="K479" i="11"/>
  <c r="G478" i="11"/>
  <c r="K478" i="11"/>
  <c r="C478" i="11"/>
  <c r="K477" i="11"/>
  <c r="I476" i="11"/>
  <c r="J477" i="11" s="1"/>
  <c r="K475" i="11"/>
  <c r="G475" i="11"/>
  <c r="F476" i="11"/>
  <c r="G477" i="11" s="1"/>
  <c r="C475" i="11"/>
  <c r="B476" i="11"/>
  <c r="C476" i="11" s="1"/>
  <c r="K474" i="11"/>
  <c r="G474" i="11"/>
  <c r="C474" i="11"/>
  <c r="G473" i="11"/>
  <c r="K473" i="11"/>
  <c r="C473" i="11"/>
  <c r="G472" i="11"/>
  <c r="K472" i="11"/>
  <c r="C472" i="11"/>
  <c r="K471" i="11"/>
  <c r="G471" i="11"/>
  <c r="C471" i="11"/>
  <c r="K470" i="11"/>
  <c r="I469" i="11"/>
  <c r="J470" i="11" s="1"/>
  <c r="F469" i="11"/>
  <c r="G469" i="11" s="1"/>
  <c r="B469" i="11"/>
  <c r="G468" i="11"/>
  <c r="K468" i="11"/>
  <c r="C468" i="11"/>
  <c r="G467" i="11"/>
  <c r="K467" i="11"/>
  <c r="C467" i="11"/>
  <c r="G466" i="11"/>
  <c r="K466" i="11"/>
  <c r="C466" i="11"/>
  <c r="K465" i="11"/>
  <c r="G465" i="11"/>
  <c r="C465" i="11"/>
  <c r="K464" i="11"/>
  <c r="G464" i="11"/>
  <c r="C464" i="11"/>
  <c r="K463" i="11"/>
  <c r="I462" i="11"/>
  <c r="J462" i="11" s="1"/>
  <c r="F462" i="11"/>
  <c r="G463" i="11" s="1"/>
  <c r="B462" i="11"/>
  <c r="K453" i="11"/>
  <c r="K454" i="11"/>
  <c r="K456" i="11"/>
  <c r="K457" i="11"/>
  <c r="K458" i="11"/>
  <c r="K459" i="11"/>
  <c r="K460" i="11"/>
  <c r="K461" i="11"/>
  <c r="G453" i="11"/>
  <c r="G454" i="11"/>
  <c r="G457" i="11"/>
  <c r="G458" i="11"/>
  <c r="G459" i="11"/>
  <c r="G460" i="11"/>
  <c r="G461" i="11"/>
  <c r="C453" i="11"/>
  <c r="C454" i="11"/>
  <c r="C457" i="11"/>
  <c r="C458" i="11"/>
  <c r="C459" i="11"/>
  <c r="C460" i="11"/>
  <c r="C461" i="11"/>
  <c r="I455" i="11"/>
  <c r="J455" i="11" s="1"/>
  <c r="F455" i="11"/>
  <c r="G455" i="11" s="1"/>
  <c r="B455" i="11"/>
  <c r="G452" i="11"/>
  <c r="K452" i="11"/>
  <c r="C452" i="11"/>
  <c r="G451" i="11"/>
  <c r="K451" i="11"/>
  <c r="C451" i="11"/>
  <c r="K450" i="11"/>
  <c r="G450" i="11"/>
  <c r="C450" i="11"/>
  <c r="K449" i="11"/>
  <c r="I448" i="11"/>
  <c r="J449" i="11" s="1"/>
  <c r="F448" i="11"/>
  <c r="G448" i="11" s="1"/>
  <c r="B448" i="11"/>
  <c r="K447" i="11"/>
  <c r="G447" i="11"/>
  <c r="C447" i="11"/>
  <c r="K446" i="11"/>
  <c r="I445" i="11"/>
  <c r="J446" i="11" s="1"/>
  <c r="F445" i="11"/>
  <c r="G446" i="11" s="1"/>
  <c r="B445" i="11"/>
  <c r="C445" i="11" s="1"/>
  <c r="K444" i="11"/>
  <c r="G444" i="11"/>
  <c r="C444" i="11"/>
  <c r="K443" i="11"/>
  <c r="G443" i="11"/>
  <c r="C443" i="11"/>
  <c r="K442" i="11"/>
  <c r="I441" i="11"/>
  <c r="J442" i="11" s="1"/>
  <c r="F441" i="11"/>
  <c r="G441" i="11" s="1"/>
  <c r="B441" i="11"/>
  <c r="C441" i="11" s="1"/>
  <c r="K440" i="11"/>
  <c r="G439" i="11"/>
  <c r="G440" i="11"/>
  <c r="K439" i="11"/>
  <c r="C439" i="11"/>
  <c r="C440" i="11"/>
  <c r="K438" i="11"/>
  <c r="K437" i="11"/>
  <c r="K436" i="11"/>
  <c r="G436" i="11"/>
  <c r="G437" i="11"/>
  <c r="G438" i="11"/>
  <c r="C438" i="11"/>
  <c r="C437" i="11"/>
  <c r="C436" i="11"/>
  <c r="K435" i="11"/>
  <c r="I434" i="11"/>
  <c r="J435" i="11" s="1"/>
  <c r="F434" i="11"/>
  <c r="G434" i="11" s="1"/>
  <c r="B434" i="11"/>
  <c r="K433" i="11"/>
  <c r="K432" i="11"/>
  <c r="K431" i="11"/>
  <c r="K430" i="11"/>
  <c r="K429" i="11"/>
  <c r="G429" i="11"/>
  <c r="G430" i="11"/>
  <c r="G431" i="11"/>
  <c r="G432" i="11"/>
  <c r="G433" i="11"/>
  <c r="C429" i="11"/>
  <c r="C430" i="11"/>
  <c r="C431" i="11"/>
  <c r="C432" i="11"/>
  <c r="C433" i="11"/>
  <c r="F427" i="11"/>
  <c r="K428" i="11"/>
  <c r="I427" i="11"/>
  <c r="J428" i="11" s="1"/>
  <c r="B427" i="11"/>
  <c r="C428" i="11" s="1"/>
  <c r="K426" i="11"/>
  <c r="G426" i="11"/>
  <c r="C426" i="11"/>
  <c r="G425" i="11"/>
  <c r="K425" i="11"/>
  <c r="C425" i="11"/>
  <c r="K424" i="11"/>
  <c r="G424" i="11"/>
  <c r="C424" i="11"/>
  <c r="K423" i="11"/>
  <c r="G423" i="11"/>
  <c r="C423" i="11"/>
  <c r="G422" i="11"/>
  <c r="K422" i="11"/>
  <c r="C422" i="11"/>
  <c r="K421" i="11"/>
  <c r="I420" i="11"/>
  <c r="J421" i="11" s="1"/>
  <c r="F420" i="11"/>
  <c r="G420" i="11" s="1"/>
  <c r="B420" i="11"/>
  <c r="C420" i="11" s="1"/>
  <c r="K419" i="11"/>
  <c r="K418" i="11"/>
  <c r="G418" i="11"/>
  <c r="G419" i="11"/>
  <c r="C418" i="11"/>
  <c r="C419" i="11"/>
  <c r="I416" i="11"/>
  <c r="J416" i="11" s="1"/>
  <c r="G416" i="11"/>
  <c r="G417" i="11"/>
  <c r="K417" i="11"/>
  <c r="B416" i="11"/>
  <c r="C416" i="11" s="1"/>
  <c r="G415" i="11"/>
  <c r="K415" i="11"/>
  <c r="C415" i="11"/>
  <c r="C1242" i="11" l="1"/>
  <c r="D1236" i="11"/>
  <c r="D1235" i="11"/>
  <c r="B1159" i="11"/>
  <c r="C1158" i="11"/>
  <c r="D1152" i="11"/>
  <c r="D1153" i="11"/>
  <c r="C1151" i="11"/>
  <c r="B1152" i="11"/>
  <c r="C1137" i="11"/>
  <c r="N1124" i="11"/>
  <c r="N1123" i="11"/>
  <c r="N1122" i="11"/>
  <c r="N1121" i="11"/>
  <c r="M1106" i="11"/>
  <c r="F1108" i="11"/>
  <c r="K1107" i="11"/>
  <c r="G1107" i="11"/>
  <c r="N1120" i="11"/>
  <c r="N1125" i="11"/>
  <c r="J1065" i="11"/>
  <c r="F1068" i="11"/>
  <c r="G1067" i="11"/>
  <c r="H1067" i="11"/>
  <c r="C1064" i="11"/>
  <c r="I1003" i="11"/>
  <c r="J1002" i="11"/>
  <c r="H1000" i="11"/>
  <c r="H1001" i="11"/>
  <c r="F1002" i="11"/>
  <c r="G1001" i="11"/>
  <c r="C1009" i="11"/>
  <c r="E1006" i="11"/>
  <c r="D999" i="11"/>
  <c r="D1000" i="11"/>
  <c r="D1001" i="11"/>
  <c r="D997" i="11"/>
  <c r="D1002" i="11"/>
  <c r="D998" i="11"/>
  <c r="E1002" i="11"/>
  <c r="D1003" i="11"/>
  <c r="E1003" i="11"/>
  <c r="D1004" i="11"/>
  <c r="M1001" i="11"/>
  <c r="L998" i="11"/>
  <c r="P1001" i="11"/>
  <c r="R1001" i="11" s="1"/>
  <c r="E1005" i="11"/>
  <c r="E1004" i="11"/>
  <c r="E984" i="11"/>
  <c r="B988" i="11"/>
  <c r="C987" i="11"/>
  <c r="E987" i="11" s="1"/>
  <c r="D980" i="11"/>
  <c r="E986" i="11"/>
  <c r="D981" i="11"/>
  <c r="E985" i="11"/>
  <c r="E982" i="11"/>
  <c r="E981" i="11"/>
  <c r="D979" i="11"/>
  <c r="D982" i="11"/>
  <c r="E983" i="11"/>
  <c r="J979" i="11"/>
  <c r="K979" i="11"/>
  <c r="I980" i="11"/>
  <c r="J974" i="11"/>
  <c r="F990" i="11"/>
  <c r="G989" i="11"/>
  <c r="K944" i="11"/>
  <c r="K947" i="11"/>
  <c r="M948" i="11" s="1"/>
  <c r="K946" i="11"/>
  <c r="K950" i="11"/>
  <c r="K949" i="11"/>
  <c r="M949" i="11" s="1"/>
  <c r="P943" i="11"/>
  <c r="R943" i="11" s="1"/>
  <c r="M943" i="11"/>
  <c r="P948" i="11"/>
  <c r="R948" i="11" s="1"/>
  <c r="L944" i="11"/>
  <c r="P941" i="11"/>
  <c r="R941" i="11" s="1"/>
  <c r="M941" i="11"/>
  <c r="L936" i="11"/>
  <c r="M938" i="11"/>
  <c r="P938" i="11"/>
  <c r="R938" i="11" s="1"/>
  <c r="L941" i="11"/>
  <c r="L935" i="11"/>
  <c r="M940" i="11"/>
  <c r="P940" i="11"/>
  <c r="R940" i="11" s="1"/>
  <c r="L943" i="11"/>
  <c r="M946" i="11"/>
  <c r="P946" i="11"/>
  <c r="R946" i="11" s="1"/>
  <c r="L942" i="11"/>
  <c r="M939" i="11"/>
  <c r="P939" i="11"/>
  <c r="R939" i="11" s="1"/>
  <c r="M945" i="11"/>
  <c r="P945" i="11"/>
  <c r="R945" i="11" s="1"/>
  <c r="L937" i="11"/>
  <c r="M947" i="11"/>
  <c r="P947" i="11"/>
  <c r="R947" i="11" s="1"/>
  <c r="M944" i="11"/>
  <c r="P944" i="11"/>
  <c r="R944" i="11" s="1"/>
  <c r="L939" i="11"/>
  <c r="L938" i="11"/>
  <c r="L940" i="11"/>
  <c r="L945" i="11"/>
  <c r="C938" i="11"/>
  <c r="I876" i="11"/>
  <c r="J875" i="11"/>
  <c r="P874" i="11"/>
  <c r="R874" i="11" s="1"/>
  <c r="G876" i="11"/>
  <c r="C879" i="11"/>
  <c r="E876" i="11"/>
  <c r="E878" i="11"/>
  <c r="D875" i="11"/>
  <c r="D874" i="11"/>
  <c r="E875" i="11"/>
  <c r="M875" i="11"/>
  <c r="P875" i="11"/>
  <c r="R875" i="11" s="1"/>
  <c r="C868" i="11"/>
  <c r="B869" i="11"/>
  <c r="C867" i="11"/>
  <c r="K867" i="11"/>
  <c r="L864" i="11" s="1"/>
  <c r="N864" i="11" s="1"/>
  <c r="J870" i="11"/>
  <c r="K869" i="11"/>
  <c r="K868" i="11"/>
  <c r="J867" i="11"/>
  <c r="J869" i="11"/>
  <c r="J868" i="11"/>
  <c r="D864" i="11"/>
  <c r="N863" i="11"/>
  <c r="O860" i="11"/>
  <c r="Q860" i="11" s="1"/>
  <c r="O861" i="11"/>
  <c r="Q861" i="11" s="1"/>
  <c r="O862" i="11"/>
  <c r="Q862" i="11" s="1"/>
  <c r="N859" i="11"/>
  <c r="O859" i="11"/>
  <c r="Q859" i="11" s="1"/>
  <c r="L857" i="11"/>
  <c r="D859" i="11"/>
  <c r="D858" i="11"/>
  <c r="O854" i="11"/>
  <c r="Q854" i="11" s="1"/>
  <c r="O855" i="11"/>
  <c r="Q855" i="11" s="1"/>
  <c r="M846" i="11"/>
  <c r="P846" i="11"/>
  <c r="R846" i="11" s="1"/>
  <c r="L843" i="11"/>
  <c r="N843" i="11" s="1"/>
  <c r="J846" i="11"/>
  <c r="J845" i="11"/>
  <c r="J844" i="11"/>
  <c r="J840" i="11"/>
  <c r="J843" i="11"/>
  <c r="J842" i="11"/>
  <c r="J841" i="11"/>
  <c r="I834" i="11"/>
  <c r="J833" i="11"/>
  <c r="J832" i="11"/>
  <c r="E832" i="11"/>
  <c r="K832" i="11"/>
  <c r="L829" i="11" s="1"/>
  <c r="N829" i="11" s="1"/>
  <c r="G837" i="11"/>
  <c r="G838" i="11"/>
  <c r="G836" i="11"/>
  <c r="K834" i="11"/>
  <c r="G835" i="11"/>
  <c r="K833" i="11"/>
  <c r="G834" i="11"/>
  <c r="G833" i="11"/>
  <c r="H836" i="11" s="1"/>
  <c r="C845" i="11"/>
  <c r="C843" i="11"/>
  <c r="C842" i="11"/>
  <c r="C841" i="11"/>
  <c r="C840" i="11"/>
  <c r="O829" i="11"/>
  <c r="Q829" i="11" s="1"/>
  <c r="D828" i="11"/>
  <c r="C835" i="11"/>
  <c r="C834" i="11"/>
  <c r="C833" i="11"/>
  <c r="D829" i="11" s="1"/>
  <c r="N822" i="11"/>
  <c r="N821" i="11"/>
  <c r="D821" i="11"/>
  <c r="D820" i="11"/>
  <c r="O818" i="11"/>
  <c r="Q818" i="11" s="1"/>
  <c r="O819" i="11"/>
  <c r="Q819" i="11" s="1"/>
  <c r="O820" i="11"/>
  <c r="Q820" i="11" s="1"/>
  <c r="C743" i="11"/>
  <c r="C742" i="11"/>
  <c r="C630" i="11"/>
  <c r="H640" i="11"/>
  <c r="H651" i="11"/>
  <c r="J658" i="11"/>
  <c r="P670" i="11"/>
  <c r="R670" i="11" s="1"/>
  <c r="J700" i="11"/>
  <c r="C741" i="11"/>
  <c r="G750" i="11"/>
  <c r="G756" i="11"/>
  <c r="G775" i="11"/>
  <c r="J772" i="11"/>
  <c r="J787" i="11"/>
  <c r="K790" i="11"/>
  <c r="G798" i="11"/>
  <c r="J812" i="11"/>
  <c r="K811" i="11"/>
  <c r="M549" i="11"/>
  <c r="H638" i="11"/>
  <c r="H639" i="11"/>
  <c r="H650" i="11"/>
  <c r="M696" i="11"/>
  <c r="M711" i="11"/>
  <c r="M747" i="11"/>
  <c r="J770" i="11"/>
  <c r="G797" i="11"/>
  <c r="J811" i="11"/>
  <c r="P817" i="11"/>
  <c r="R817" i="11" s="1"/>
  <c r="J512" i="11"/>
  <c r="J692" i="11"/>
  <c r="J769" i="11"/>
  <c r="P782" i="11"/>
  <c r="R782" i="11" s="1"/>
  <c r="J767" i="11"/>
  <c r="B798" i="11"/>
  <c r="B799" i="11" s="1"/>
  <c r="B800" i="11" s="1"/>
  <c r="B801" i="11" s="1"/>
  <c r="J802" i="11"/>
  <c r="J666" i="11"/>
  <c r="J685" i="11"/>
  <c r="M702" i="11"/>
  <c r="H739" i="11"/>
  <c r="H750" i="11"/>
  <c r="H656" i="11"/>
  <c r="K692" i="11"/>
  <c r="P712" i="11"/>
  <c r="R712" i="11" s="1"/>
  <c r="M517" i="11"/>
  <c r="P519" i="11"/>
  <c r="R519" i="11" s="1"/>
  <c r="C633" i="11"/>
  <c r="J643" i="11"/>
  <c r="H655" i="11"/>
  <c r="B672" i="11"/>
  <c r="B673" i="11" s="1"/>
  <c r="B693" i="11"/>
  <c r="G699" i="11"/>
  <c r="H703" i="11" s="1"/>
  <c r="M712" i="11"/>
  <c r="M738" i="11"/>
  <c r="M751" i="11"/>
  <c r="G759" i="11"/>
  <c r="C764" i="11"/>
  <c r="C767" i="11"/>
  <c r="J775" i="11"/>
  <c r="J804" i="11"/>
  <c r="J814" i="11"/>
  <c r="H657" i="11"/>
  <c r="P473" i="11"/>
  <c r="R473" i="11" s="1"/>
  <c r="J448" i="11"/>
  <c r="J536" i="11"/>
  <c r="J568" i="11"/>
  <c r="H641" i="11"/>
  <c r="H646" i="11"/>
  <c r="H652" i="11"/>
  <c r="H653" i="11"/>
  <c r="J662" i="11"/>
  <c r="M670" i="11"/>
  <c r="B684" i="11"/>
  <c r="C692" i="11"/>
  <c r="P750" i="11"/>
  <c r="R750" i="11" s="1"/>
  <c r="G757" i="11"/>
  <c r="C762" i="11"/>
  <c r="J773" i="11"/>
  <c r="G799" i="11"/>
  <c r="P810" i="11"/>
  <c r="R810" i="11" s="1"/>
  <c r="J813" i="11"/>
  <c r="J644" i="11"/>
  <c r="J645" i="11"/>
  <c r="C634" i="11"/>
  <c r="C635" i="11"/>
  <c r="K634" i="11"/>
  <c r="M635" i="11"/>
  <c r="K631" i="11"/>
  <c r="C631" i="11"/>
  <c r="C632" i="11"/>
  <c r="B653" i="11"/>
  <c r="K652" i="11"/>
  <c r="M663" i="11"/>
  <c r="M662" i="11"/>
  <c r="C665" i="11"/>
  <c r="C666" i="11"/>
  <c r="D630" i="11"/>
  <c r="J456" i="11"/>
  <c r="I668" i="11"/>
  <c r="J667" i="11"/>
  <c r="J463" i="11"/>
  <c r="J519" i="11"/>
  <c r="J535" i="11"/>
  <c r="J559" i="11"/>
  <c r="J575" i="11"/>
  <c r="J591" i="11"/>
  <c r="G631" i="11"/>
  <c r="H637" i="11" s="1"/>
  <c r="K630" i="11"/>
  <c r="H645" i="11"/>
  <c r="H654" i="11"/>
  <c r="J678" i="11"/>
  <c r="G692" i="11"/>
  <c r="F693" i="11"/>
  <c r="M698" i="11"/>
  <c r="P698" i="11"/>
  <c r="R698" i="11" s="1"/>
  <c r="H705" i="11"/>
  <c r="H702" i="11"/>
  <c r="K734" i="11"/>
  <c r="C734" i="11"/>
  <c r="B735" i="11"/>
  <c r="J749" i="11"/>
  <c r="J750" i="11"/>
  <c r="H642" i="11"/>
  <c r="J417" i="11"/>
  <c r="J441" i="11"/>
  <c r="J481" i="11"/>
  <c r="J497" i="11"/>
  <c r="J529" i="11"/>
  <c r="J537" i="11"/>
  <c r="J561" i="11"/>
  <c r="J577" i="11"/>
  <c r="J641" i="11"/>
  <c r="H647" i="11"/>
  <c r="G678" i="11"/>
  <c r="F679" i="11"/>
  <c r="K678" i="11"/>
  <c r="B685" i="11"/>
  <c r="C684" i="11"/>
  <c r="B708" i="11"/>
  <c r="C707" i="11"/>
  <c r="G727" i="11"/>
  <c r="F728" i="11"/>
  <c r="P739" i="11"/>
  <c r="R739" i="11" s="1"/>
  <c r="P746" i="11"/>
  <c r="R746" i="11" s="1"/>
  <c r="M739" i="11"/>
  <c r="G568" i="11"/>
  <c r="J434" i="11"/>
  <c r="J490" i="11"/>
  <c r="J530" i="11"/>
  <c r="J538" i="11"/>
  <c r="J546" i="11"/>
  <c r="J570" i="11"/>
  <c r="I602" i="11"/>
  <c r="J602" i="11" s="1"/>
  <c r="M629" i="11"/>
  <c r="J632" i="11"/>
  <c r="K633" i="11"/>
  <c r="L631" i="11" s="1"/>
  <c r="J650" i="11"/>
  <c r="H659" i="11"/>
  <c r="J657" i="11"/>
  <c r="M692" i="11"/>
  <c r="K700" i="11"/>
  <c r="C700" i="11"/>
  <c r="M701" i="11"/>
  <c r="K703" i="11"/>
  <c r="C703" i="11"/>
  <c r="B704" i="11"/>
  <c r="M744" i="11"/>
  <c r="P744" i="11"/>
  <c r="R744" i="11" s="1"/>
  <c r="M745" i="11"/>
  <c r="P751" i="11"/>
  <c r="R751" i="11" s="1"/>
  <c r="M790" i="11"/>
  <c r="H661" i="11"/>
  <c r="J427" i="11"/>
  <c r="J483" i="11"/>
  <c r="J499" i="11"/>
  <c r="J531" i="11"/>
  <c r="J539" i="11"/>
  <c r="J563" i="11"/>
  <c r="J595" i="11"/>
  <c r="L629" i="11"/>
  <c r="J639" i="11"/>
  <c r="H658" i="11"/>
  <c r="J656" i="11"/>
  <c r="K667" i="11"/>
  <c r="B694" i="11"/>
  <c r="K693" i="11"/>
  <c r="C693" i="11"/>
  <c r="C701" i="11"/>
  <c r="B714" i="11"/>
  <c r="B715" i="11" s="1"/>
  <c r="B716" i="11" s="1"/>
  <c r="B717" i="11" s="1"/>
  <c r="C713" i="11"/>
  <c r="J740" i="11"/>
  <c r="K740" i="11"/>
  <c r="J420" i="11"/>
  <c r="J476" i="11"/>
  <c r="J532" i="11"/>
  <c r="J540" i="11"/>
  <c r="J588" i="11"/>
  <c r="J596" i="11"/>
  <c r="J630" i="11"/>
  <c r="P635" i="11"/>
  <c r="R635" i="11" s="1"/>
  <c r="J638" i="11"/>
  <c r="J655" i="11"/>
  <c r="B656" i="11"/>
  <c r="B657" i="11" s="1"/>
  <c r="B658" i="11" s="1"/>
  <c r="B659" i="11" s="1"/>
  <c r="P661" i="11"/>
  <c r="R661" i="11" s="1"/>
  <c r="P669" i="11"/>
  <c r="R669" i="11" s="1"/>
  <c r="K679" i="11"/>
  <c r="C679" i="11"/>
  <c r="K684" i="11"/>
  <c r="P691" i="11" s="1"/>
  <c r="R691" i="11" s="1"/>
  <c r="H736" i="11"/>
  <c r="M731" i="11"/>
  <c r="J734" i="11"/>
  <c r="I735" i="11"/>
  <c r="K664" i="11"/>
  <c r="C664" i="11"/>
  <c r="J445" i="11"/>
  <c r="J469" i="11"/>
  <c r="J525" i="11"/>
  <c r="J533" i="11"/>
  <c r="J541" i="11"/>
  <c r="J581" i="11"/>
  <c r="J589" i="11"/>
  <c r="J597" i="11"/>
  <c r="J637" i="11"/>
  <c r="H648" i="11"/>
  <c r="M661" i="11"/>
  <c r="F715" i="11"/>
  <c r="G714" i="11"/>
  <c r="J713" i="11"/>
  <c r="I714" i="11"/>
  <c r="J714" i="11" s="1"/>
  <c r="J534" i="11"/>
  <c r="J574" i="11"/>
  <c r="J636" i="11"/>
  <c r="H660" i="11"/>
  <c r="F665" i="11"/>
  <c r="G664" i="11"/>
  <c r="C678" i="11"/>
  <c r="J679" i="11"/>
  <c r="K681" i="11"/>
  <c r="C682" i="11"/>
  <c r="G690" i="11"/>
  <c r="H704" i="11"/>
  <c r="P705" i="11"/>
  <c r="R705" i="11" s="1"/>
  <c r="G713" i="11"/>
  <c r="M737" i="11"/>
  <c r="F777" i="11"/>
  <c r="G776" i="11"/>
  <c r="M680" i="11"/>
  <c r="G683" i="11"/>
  <c r="K683" i="11"/>
  <c r="P688" i="11"/>
  <c r="R688" i="11" s="1"/>
  <c r="K690" i="11"/>
  <c r="L690" i="11" s="1"/>
  <c r="M697" i="11"/>
  <c r="J699" i="11"/>
  <c r="J707" i="11"/>
  <c r="I756" i="11"/>
  <c r="J755" i="11"/>
  <c r="C804" i="11"/>
  <c r="K804" i="11"/>
  <c r="B805" i="11"/>
  <c r="J684" i="11"/>
  <c r="M689" i="11"/>
  <c r="H738" i="11"/>
  <c r="H741" i="11"/>
  <c r="D740" i="11"/>
  <c r="P738" i="11"/>
  <c r="R738" i="11" s="1"/>
  <c r="H751" i="11"/>
  <c r="F753" i="11"/>
  <c r="G752" i="11"/>
  <c r="I761" i="11"/>
  <c r="J760" i="11"/>
  <c r="I793" i="11"/>
  <c r="J792" i="11"/>
  <c r="J664" i="11"/>
  <c r="J682" i="11"/>
  <c r="J683" i="11"/>
  <c r="K699" i="11"/>
  <c r="G723" i="11"/>
  <c r="H740" i="11"/>
  <c r="G687" i="11"/>
  <c r="J695" i="11"/>
  <c r="L698" i="11"/>
  <c r="L699" i="11"/>
  <c r="P702" i="11"/>
  <c r="R702" i="11" s="1"/>
  <c r="J791" i="11"/>
  <c r="J691" i="11"/>
  <c r="J710" i="11"/>
  <c r="G721" i="11"/>
  <c r="H727" i="11" s="1"/>
  <c r="H749" i="11"/>
  <c r="C752" i="11"/>
  <c r="K752" i="11"/>
  <c r="I753" i="11"/>
  <c r="J752" i="11"/>
  <c r="B769" i="11"/>
  <c r="C768" i="11"/>
  <c r="K768" i="11"/>
  <c r="F807" i="11"/>
  <c r="G806" i="11"/>
  <c r="F813" i="11"/>
  <c r="G812" i="11"/>
  <c r="C668" i="11"/>
  <c r="G685" i="11"/>
  <c r="H691" i="11" s="1"/>
  <c r="J693" i="11"/>
  <c r="F707" i="11"/>
  <c r="G720" i="11"/>
  <c r="G742" i="11"/>
  <c r="H748" i="11" s="1"/>
  <c r="B753" i="11"/>
  <c r="P754" i="11"/>
  <c r="R754" i="11" s="1"/>
  <c r="B786" i="11"/>
  <c r="C785" i="11"/>
  <c r="G762" i="11"/>
  <c r="K760" i="11"/>
  <c r="G800" i="11"/>
  <c r="J799" i="11"/>
  <c r="K798" i="11"/>
  <c r="J809" i="11"/>
  <c r="M746" i="11"/>
  <c r="B756" i="11"/>
  <c r="G761" i="11"/>
  <c r="H765" i="11" s="1"/>
  <c r="G771" i="11"/>
  <c r="K767" i="11"/>
  <c r="B791" i="11"/>
  <c r="J798" i="11"/>
  <c r="K797" i="11"/>
  <c r="J808" i="11"/>
  <c r="C783" i="11"/>
  <c r="J790" i="11"/>
  <c r="G755" i="11"/>
  <c r="K755" i="11"/>
  <c r="C763" i="11"/>
  <c r="G768" i="11"/>
  <c r="J771" i="11"/>
  <c r="J805" i="11"/>
  <c r="C761" i="11"/>
  <c r="D764" i="11" s="1"/>
  <c r="G764" i="11"/>
  <c r="J801" i="11"/>
  <c r="K800" i="11"/>
  <c r="G804" i="11"/>
  <c r="G811" i="11"/>
  <c r="P745" i="11"/>
  <c r="R745" i="11" s="1"/>
  <c r="G763" i="11"/>
  <c r="G773" i="11"/>
  <c r="J768" i="11"/>
  <c r="G794" i="11"/>
  <c r="G801" i="11"/>
  <c r="J800" i="11"/>
  <c r="K799" i="11"/>
  <c r="B812" i="11"/>
  <c r="C805" i="11"/>
  <c r="C801" i="11"/>
  <c r="C800" i="11"/>
  <c r="C799" i="11"/>
  <c r="C798" i="11"/>
  <c r="K785" i="11"/>
  <c r="K783" i="11"/>
  <c r="M783" i="11" s="1"/>
  <c r="P789" i="11"/>
  <c r="R789" i="11" s="1"/>
  <c r="K786" i="11"/>
  <c r="K784" i="11"/>
  <c r="C791" i="11"/>
  <c r="G789" i="11"/>
  <c r="H794" i="11" s="1"/>
  <c r="G787" i="11"/>
  <c r="H793" i="11" s="1"/>
  <c r="G786" i="11"/>
  <c r="G785" i="11"/>
  <c r="G784" i="11"/>
  <c r="H790" i="11" s="1"/>
  <c r="G783" i="11"/>
  <c r="J782" i="11"/>
  <c r="J780" i="11"/>
  <c r="J779" i="11"/>
  <c r="J778" i="11"/>
  <c r="K777" i="11"/>
  <c r="J777" i="11"/>
  <c r="K776" i="11"/>
  <c r="C777" i="11"/>
  <c r="C776" i="11"/>
  <c r="D741" i="11"/>
  <c r="D743" i="11"/>
  <c r="D742" i="11"/>
  <c r="I741" i="11"/>
  <c r="K741" i="11" s="1"/>
  <c r="M732" i="11"/>
  <c r="C717" i="11"/>
  <c r="B718" i="11"/>
  <c r="C718" i="11" s="1"/>
  <c r="C716" i="11"/>
  <c r="C715" i="11"/>
  <c r="C714" i="11"/>
  <c r="M713" i="11"/>
  <c r="H706" i="11"/>
  <c r="K706" i="11"/>
  <c r="P713" i="11" s="1"/>
  <c r="R713" i="11" s="1"/>
  <c r="G710" i="11"/>
  <c r="G709" i="11"/>
  <c r="N699" i="11"/>
  <c r="C691" i="11"/>
  <c r="I672" i="11"/>
  <c r="F673" i="11"/>
  <c r="B674" i="11"/>
  <c r="K672" i="11"/>
  <c r="C673" i="11"/>
  <c r="C672" i="11"/>
  <c r="D668" i="11" s="1"/>
  <c r="K671" i="11"/>
  <c r="D667" i="11"/>
  <c r="C660" i="11"/>
  <c r="D663" i="11" s="1"/>
  <c r="K659" i="11"/>
  <c r="K658" i="11"/>
  <c r="L661" i="11" s="1"/>
  <c r="K657" i="11"/>
  <c r="K656" i="11"/>
  <c r="P663" i="11" s="1"/>
  <c r="R663" i="11" s="1"/>
  <c r="K655" i="11"/>
  <c r="P662" i="11" s="1"/>
  <c r="R662" i="11" s="1"/>
  <c r="C654" i="11"/>
  <c r="C653" i="11"/>
  <c r="K653" i="11"/>
  <c r="P660" i="11" s="1"/>
  <c r="R660" i="11" s="1"/>
  <c r="K649" i="11"/>
  <c r="K636" i="11"/>
  <c r="L633" i="11" s="1"/>
  <c r="C636" i="11"/>
  <c r="K648" i="11"/>
  <c r="K647" i="11"/>
  <c r="C648" i="11"/>
  <c r="K637" i="11"/>
  <c r="C638" i="11"/>
  <c r="K638" i="11"/>
  <c r="M636" i="11"/>
  <c r="C637" i="11"/>
  <c r="P636" i="11"/>
  <c r="R636" i="11" s="1"/>
  <c r="I603" i="11"/>
  <c r="M509" i="11"/>
  <c r="B589" i="11"/>
  <c r="K589" i="11" s="1"/>
  <c r="H618" i="11"/>
  <c r="H589" i="11"/>
  <c r="H615" i="11"/>
  <c r="H619" i="11"/>
  <c r="K588" i="11"/>
  <c r="M588" i="11" s="1"/>
  <c r="M586" i="11"/>
  <c r="P593" i="11"/>
  <c r="R593" i="11" s="1"/>
  <c r="G626" i="11"/>
  <c r="H632" i="11" s="1"/>
  <c r="H596" i="11"/>
  <c r="C601" i="11"/>
  <c r="H617" i="11"/>
  <c r="H556" i="11"/>
  <c r="H616" i="11"/>
  <c r="H620" i="11"/>
  <c r="H604" i="11"/>
  <c r="C581" i="11"/>
  <c r="H602" i="11"/>
  <c r="H600" i="11"/>
  <c r="G624" i="11"/>
  <c r="H629" i="11" s="1"/>
  <c r="H622" i="11"/>
  <c r="G574" i="11"/>
  <c r="H574" i="11" s="1"/>
  <c r="G621" i="11"/>
  <c r="C583" i="11"/>
  <c r="P515" i="11"/>
  <c r="R515" i="11" s="1"/>
  <c r="H568" i="11"/>
  <c r="G606" i="11"/>
  <c r="H606" i="11" s="1"/>
  <c r="P496" i="11"/>
  <c r="R496" i="11" s="1"/>
  <c r="P594" i="11"/>
  <c r="R594" i="11" s="1"/>
  <c r="B612" i="11"/>
  <c r="H588" i="11"/>
  <c r="H590" i="11"/>
  <c r="H592" i="11"/>
  <c r="H595" i="11"/>
  <c r="M594" i="11"/>
  <c r="H573" i="11"/>
  <c r="M513" i="11"/>
  <c r="P569" i="11"/>
  <c r="R569" i="11" s="1"/>
  <c r="P578" i="11"/>
  <c r="R578" i="11" s="1"/>
  <c r="H587" i="11"/>
  <c r="K591" i="11"/>
  <c r="M591" i="11" s="1"/>
  <c r="M494" i="11"/>
  <c r="K543" i="11"/>
  <c r="M543" i="11" s="1"/>
  <c r="M555" i="11"/>
  <c r="H572" i="11"/>
  <c r="H586" i="11"/>
  <c r="H571" i="11"/>
  <c r="K566" i="11"/>
  <c r="M566" i="11" s="1"/>
  <c r="H585" i="11"/>
  <c r="P590" i="11"/>
  <c r="R590" i="11" s="1"/>
  <c r="M600" i="11"/>
  <c r="M479" i="11"/>
  <c r="H569" i="11"/>
  <c r="H598" i="11"/>
  <c r="H601" i="11"/>
  <c r="K570" i="11"/>
  <c r="M571" i="11" s="1"/>
  <c r="C579" i="11"/>
  <c r="K581" i="11"/>
  <c r="B592" i="11"/>
  <c r="C592" i="11" s="1"/>
  <c r="C568" i="11"/>
  <c r="C567" i="11"/>
  <c r="K567" i="11"/>
  <c r="M579" i="11"/>
  <c r="P586" i="11"/>
  <c r="R586" i="11" s="1"/>
  <c r="P579" i="11"/>
  <c r="R579" i="11" s="1"/>
  <c r="M569" i="11"/>
  <c r="H594" i="11"/>
  <c r="H605" i="11"/>
  <c r="K601" i="11"/>
  <c r="G476" i="11"/>
  <c r="H481" i="11" s="1"/>
  <c r="P517" i="11"/>
  <c r="R517" i="11" s="1"/>
  <c r="G532" i="11"/>
  <c r="H536" i="11" s="1"/>
  <c r="C543" i="11"/>
  <c r="M550" i="11"/>
  <c r="C566" i="11"/>
  <c r="C571" i="11"/>
  <c r="P585" i="11"/>
  <c r="R585" i="11" s="1"/>
  <c r="C590" i="11"/>
  <c r="H599" i="11"/>
  <c r="H570" i="11"/>
  <c r="C570" i="11"/>
  <c r="M585" i="11"/>
  <c r="C589" i="11"/>
  <c r="H593" i="11"/>
  <c r="H603" i="11"/>
  <c r="H555" i="11"/>
  <c r="G578" i="11"/>
  <c r="H584" i="11" s="1"/>
  <c r="C582" i="11"/>
  <c r="G518" i="11"/>
  <c r="H519" i="11" s="1"/>
  <c r="G541" i="11"/>
  <c r="H547" i="11" s="1"/>
  <c r="H591" i="11"/>
  <c r="P600" i="11"/>
  <c r="R600" i="11" s="1"/>
  <c r="M583" i="11"/>
  <c r="M584" i="11"/>
  <c r="H557" i="11"/>
  <c r="K563" i="11"/>
  <c r="G576" i="11"/>
  <c r="C580" i="11"/>
  <c r="K580" i="11"/>
  <c r="L581" i="11" s="1"/>
  <c r="M487" i="11"/>
  <c r="G499" i="11"/>
  <c r="H504" i="11" s="1"/>
  <c r="G525" i="11"/>
  <c r="H529" i="11" s="1"/>
  <c r="B573" i="11"/>
  <c r="C573" i="11" s="1"/>
  <c r="G575" i="11"/>
  <c r="H597" i="11"/>
  <c r="G607" i="11"/>
  <c r="G608" i="11"/>
  <c r="H614" i="11" s="1"/>
  <c r="M572" i="11"/>
  <c r="C572" i="11"/>
  <c r="P572" i="11"/>
  <c r="R572" i="11" s="1"/>
  <c r="C481" i="11"/>
  <c r="G497" i="11"/>
  <c r="M506" i="11"/>
  <c r="M508" i="11"/>
  <c r="C511" i="11"/>
  <c r="D512" i="11" s="1"/>
  <c r="G538" i="11"/>
  <c r="H551" i="11"/>
  <c r="H554" i="11"/>
  <c r="P524" i="11"/>
  <c r="R524" i="11" s="1"/>
  <c r="M528" i="11"/>
  <c r="G490" i="11"/>
  <c r="H495" i="11" s="1"/>
  <c r="P500" i="11"/>
  <c r="R500" i="11" s="1"/>
  <c r="M501" i="11"/>
  <c r="G512" i="11"/>
  <c r="H515" i="11" s="1"/>
  <c r="P513" i="11"/>
  <c r="R513" i="11" s="1"/>
  <c r="P521" i="11"/>
  <c r="R521" i="11" s="1"/>
  <c r="P523" i="11"/>
  <c r="R523" i="11" s="1"/>
  <c r="K525" i="11"/>
  <c r="L522" i="11" s="1"/>
  <c r="P528" i="11"/>
  <c r="R528" i="11" s="1"/>
  <c r="H553" i="11"/>
  <c r="P503" i="11"/>
  <c r="R503" i="11" s="1"/>
  <c r="P507" i="11"/>
  <c r="R507" i="11" s="1"/>
  <c r="P516" i="11"/>
  <c r="R516" i="11" s="1"/>
  <c r="P549" i="11"/>
  <c r="R549" i="11" s="1"/>
  <c r="P562" i="11"/>
  <c r="R562" i="11" s="1"/>
  <c r="K481" i="11"/>
  <c r="P488" i="11" s="1"/>
  <c r="R488" i="11" s="1"/>
  <c r="M507" i="11"/>
  <c r="C525" i="11"/>
  <c r="D524" i="11" s="1"/>
  <c r="H558" i="11"/>
  <c r="P486" i="11"/>
  <c r="R486" i="11" s="1"/>
  <c r="K497" i="11"/>
  <c r="M497" i="11" s="1"/>
  <c r="P502" i="11"/>
  <c r="R502" i="11" s="1"/>
  <c r="P512" i="11"/>
  <c r="R512" i="11" s="1"/>
  <c r="M515" i="11"/>
  <c r="P526" i="11"/>
  <c r="R526" i="11" s="1"/>
  <c r="C427" i="11"/>
  <c r="D430" i="11" s="1"/>
  <c r="C497" i="11"/>
  <c r="M502" i="11"/>
  <c r="P510" i="11"/>
  <c r="R510" i="11" s="1"/>
  <c r="M527" i="11"/>
  <c r="P472" i="11"/>
  <c r="R472" i="11" s="1"/>
  <c r="P475" i="11"/>
  <c r="R475" i="11" s="1"/>
  <c r="P492" i="11"/>
  <c r="R492" i="11" s="1"/>
  <c r="P484" i="11"/>
  <c r="R484" i="11" s="1"/>
  <c r="M480" i="11"/>
  <c r="P480" i="11"/>
  <c r="R480" i="11" s="1"/>
  <c r="P487" i="11"/>
  <c r="R487" i="11" s="1"/>
  <c r="P482" i="11"/>
  <c r="R482" i="11" s="1"/>
  <c r="M488" i="11"/>
  <c r="P495" i="11"/>
  <c r="R495" i="11" s="1"/>
  <c r="M525" i="11"/>
  <c r="M473" i="11"/>
  <c r="P485" i="11"/>
  <c r="R485" i="11" s="1"/>
  <c r="M485" i="11"/>
  <c r="M475" i="11"/>
  <c r="G483" i="11"/>
  <c r="H489" i="11" s="1"/>
  <c r="K490" i="11"/>
  <c r="L491" i="11" s="1"/>
  <c r="C491" i="11"/>
  <c r="D492" i="11" s="1"/>
  <c r="G560" i="11"/>
  <c r="G561" i="11"/>
  <c r="M454" i="11"/>
  <c r="G482" i="11"/>
  <c r="H486" i="11" s="1"/>
  <c r="C483" i="11"/>
  <c r="M486" i="11"/>
  <c r="M489" i="11"/>
  <c r="P494" i="11"/>
  <c r="R494" i="11" s="1"/>
  <c r="C499" i="11"/>
  <c r="G505" i="11"/>
  <c r="H511" i="11" s="1"/>
  <c r="C518" i="11"/>
  <c r="D520" i="11" s="1"/>
  <c r="P520" i="11"/>
  <c r="R520" i="11" s="1"/>
  <c r="P522" i="11"/>
  <c r="R522" i="11" s="1"/>
  <c r="K551" i="11"/>
  <c r="P505" i="11"/>
  <c r="R505" i="11" s="1"/>
  <c r="P527" i="11"/>
  <c r="R527" i="11" s="1"/>
  <c r="P489" i="11"/>
  <c r="R489" i="11" s="1"/>
  <c r="P491" i="11"/>
  <c r="R491" i="11" s="1"/>
  <c r="M492" i="11"/>
  <c r="M493" i="11"/>
  <c r="C505" i="11"/>
  <c r="K504" i="11"/>
  <c r="L506" i="11" s="1"/>
  <c r="P509" i="11"/>
  <c r="R509" i="11" s="1"/>
  <c r="M510" i="11"/>
  <c r="K511" i="11"/>
  <c r="L512" i="11" s="1"/>
  <c r="P514" i="11"/>
  <c r="R514" i="11" s="1"/>
  <c r="M516" i="11"/>
  <c r="K552" i="11"/>
  <c r="P429" i="11"/>
  <c r="R429" i="11" s="1"/>
  <c r="P457" i="11"/>
  <c r="R457" i="11" s="1"/>
  <c r="K483" i="11"/>
  <c r="P493" i="11"/>
  <c r="R493" i="11" s="1"/>
  <c r="M496" i="11"/>
  <c r="K499" i="11"/>
  <c r="M514" i="11"/>
  <c r="K518" i="11"/>
  <c r="M524" i="11"/>
  <c r="P550" i="11"/>
  <c r="R550" i="11" s="1"/>
  <c r="I553" i="11"/>
  <c r="P555" i="11"/>
  <c r="R555" i="11" s="1"/>
  <c r="G559" i="11"/>
  <c r="B564" i="11"/>
  <c r="K564" i="11" s="1"/>
  <c r="P571" i="11" s="1"/>
  <c r="R571" i="11" s="1"/>
  <c r="M503" i="11"/>
  <c r="M451" i="11"/>
  <c r="M459" i="11"/>
  <c r="C498" i="11"/>
  <c r="C551" i="11"/>
  <c r="H548" i="11"/>
  <c r="H552" i="11"/>
  <c r="M495" i="11"/>
  <c r="P508" i="11"/>
  <c r="R508" i="11" s="1"/>
  <c r="M522" i="11"/>
  <c r="G540" i="11"/>
  <c r="K544" i="11"/>
  <c r="B557" i="11"/>
  <c r="C557" i="11" s="1"/>
  <c r="K556" i="11"/>
  <c r="P498" i="11"/>
  <c r="R498" i="11" s="1"/>
  <c r="M520" i="11"/>
  <c r="M521" i="11"/>
  <c r="M523" i="11"/>
  <c r="G539" i="11"/>
  <c r="H550" i="11"/>
  <c r="C552" i="11"/>
  <c r="C554" i="11"/>
  <c r="H549" i="11"/>
  <c r="C545" i="11"/>
  <c r="B546" i="11"/>
  <c r="K545" i="11"/>
  <c r="C544" i="11"/>
  <c r="K536" i="11"/>
  <c r="K535" i="11"/>
  <c r="K534" i="11"/>
  <c r="K530" i="11"/>
  <c r="K533" i="11"/>
  <c r="K532" i="11"/>
  <c r="K531" i="11"/>
  <c r="C530" i="11"/>
  <c r="C529" i="11"/>
  <c r="D505" i="11"/>
  <c r="P501" i="11"/>
  <c r="R501" i="11" s="1"/>
  <c r="H494" i="11"/>
  <c r="H497" i="11"/>
  <c r="P467" i="11"/>
  <c r="R467" i="11" s="1"/>
  <c r="P468" i="11"/>
  <c r="R468" i="11" s="1"/>
  <c r="P451" i="11"/>
  <c r="R451" i="11" s="1"/>
  <c r="K462" i="11"/>
  <c r="M463" i="11" s="1"/>
  <c r="H477" i="11"/>
  <c r="M472" i="11"/>
  <c r="H478" i="11"/>
  <c r="H480" i="11"/>
  <c r="H479" i="11"/>
  <c r="P458" i="11"/>
  <c r="R458" i="11" s="1"/>
  <c r="P474" i="11"/>
  <c r="R474" i="11" s="1"/>
  <c r="M419" i="11"/>
  <c r="G445" i="11"/>
  <c r="K469" i="11"/>
  <c r="L472" i="11" s="1"/>
  <c r="K476" i="11"/>
  <c r="L473" i="11" s="1"/>
  <c r="M474" i="11"/>
  <c r="M478" i="11"/>
  <c r="P478" i="11"/>
  <c r="R478" i="11" s="1"/>
  <c r="C477" i="11"/>
  <c r="P477" i="11"/>
  <c r="R477" i="11" s="1"/>
  <c r="P479" i="11"/>
  <c r="R479" i="11" s="1"/>
  <c r="C470" i="11"/>
  <c r="P459" i="11"/>
  <c r="R459" i="11" s="1"/>
  <c r="P438" i="11"/>
  <c r="R438" i="11" s="1"/>
  <c r="M452" i="11"/>
  <c r="M457" i="11"/>
  <c r="C463" i="11"/>
  <c r="P470" i="11"/>
  <c r="R470" i="11" s="1"/>
  <c r="G435" i="11"/>
  <c r="H440" i="11" s="1"/>
  <c r="M444" i="11"/>
  <c r="P446" i="11"/>
  <c r="R446" i="11" s="1"/>
  <c r="P456" i="11"/>
  <c r="R456" i="11" s="1"/>
  <c r="M440" i="11"/>
  <c r="K455" i="11"/>
  <c r="L458" i="11" s="1"/>
  <c r="C455" i="11"/>
  <c r="G462" i="11"/>
  <c r="H467" i="11" s="1"/>
  <c r="M468" i="11"/>
  <c r="P430" i="11"/>
  <c r="R430" i="11" s="1"/>
  <c r="P435" i="11"/>
  <c r="R435" i="11" s="1"/>
  <c r="P471" i="11"/>
  <c r="R471" i="11" s="1"/>
  <c r="H469" i="11"/>
  <c r="P424" i="11"/>
  <c r="R424" i="11" s="1"/>
  <c r="P428" i="11"/>
  <c r="R428" i="11" s="1"/>
  <c r="P440" i="11"/>
  <c r="R440" i="11" s="1"/>
  <c r="G456" i="11"/>
  <c r="H459" i="11" s="1"/>
  <c r="M461" i="11"/>
  <c r="M453" i="11"/>
  <c r="P454" i="11"/>
  <c r="R454" i="11" s="1"/>
  <c r="C462" i="11"/>
  <c r="C469" i="11"/>
  <c r="G470" i="11"/>
  <c r="H473" i="11" s="1"/>
  <c r="K434" i="11"/>
  <c r="L437" i="11" s="1"/>
  <c r="G442" i="11"/>
  <c r="H442" i="11" s="1"/>
  <c r="M460" i="11"/>
  <c r="P461" i="11"/>
  <c r="R461" i="11" s="1"/>
  <c r="P463" i="11"/>
  <c r="R463" i="11" s="1"/>
  <c r="M464" i="11"/>
  <c r="P465" i="11"/>
  <c r="R465" i="11" s="1"/>
  <c r="P466" i="11"/>
  <c r="R466" i="11" s="1"/>
  <c r="P450" i="11"/>
  <c r="R450" i="11" s="1"/>
  <c r="P460" i="11"/>
  <c r="R460" i="11" s="1"/>
  <c r="P464" i="11"/>
  <c r="R464" i="11" s="1"/>
  <c r="M465" i="11"/>
  <c r="M466" i="11"/>
  <c r="M424" i="11"/>
  <c r="M443" i="11"/>
  <c r="M458" i="11"/>
  <c r="P453" i="11"/>
  <c r="R453" i="11" s="1"/>
  <c r="M467" i="11"/>
  <c r="M471" i="11"/>
  <c r="K420" i="11"/>
  <c r="L420" i="11" s="1"/>
  <c r="M429" i="11"/>
  <c r="K448" i="11"/>
  <c r="L451" i="11" s="1"/>
  <c r="C456" i="11"/>
  <c r="P437" i="11"/>
  <c r="R437" i="11" s="1"/>
  <c r="P432" i="11"/>
  <c r="R432" i="11" s="1"/>
  <c r="P439" i="11"/>
  <c r="R439" i="11" s="1"/>
  <c r="C449" i="11"/>
  <c r="P449" i="11"/>
  <c r="R449" i="11" s="1"/>
  <c r="P425" i="11"/>
  <c r="R425" i="11" s="1"/>
  <c r="M436" i="11"/>
  <c r="K445" i="11"/>
  <c r="P452" i="11" s="1"/>
  <c r="R452" i="11" s="1"/>
  <c r="C448" i="11"/>
  <c r="M450" i="11"/>
  <c r="K416" i="11"/>
  <c r="K427" i="11"/>
  <c r="L430" i="11" s="1"/>
  <c r="P442" i="11"/>
  <c r="R442" i="11" s="1"/>
  <c r="P443" i="11"/>
  <c r="R443" i="11" s="1"/>
  <c r="P444" i="11"/>
  <c r="R444" i="11" s="1"/>
  <c r="C417" i="11"/>
  <c r="P433" i="11"/>
  <c r="R433" i="11" s="1"/>
  <c r="M430" i="11"/>
  <c r="C442" i="11"/>
  <c r="D439" i="11" s="1"/>
  <c r="K441" i="11"/>
  <c r="M442" i="11" s="1"/>
  <c r="C446" i="11"/>
  <c r="M447" i="11"/>
  <c r="G449" i="11"/>
  <c r="H453" i="11" s="1"/>
  <c r="P447" i="11"/>
  <c r="R447" i="11" s="1"/>
  <c r="P431" i="11"/>
  <c r="R431" i="11" s="1"/>
  <c r="M439" i="11"/>
  <c r="G421" i="11"/>
  <c r="H421" i="11" s="1"/>
  <c r="M423" i="11"/>
  <c r="M425" i="11"/>
  <c r="C435" i="11"/>
  <c r="M426" i="11"/>
  <c r="P436" i="11"/>
  <c r="R436" i="11" s="1"/>
  <c r="M422" i="11"/>
  <c r="P426" i="11"/>
  <c r="R426" i="11" s="1"/>
  <c r="M433" i="11"/>
  <c r="C434" i="11"/>
  <c r="M418" i="11"/>
  <c r="P422" i="11"/>
  <c r="R422" i="11" s="1"/>
  <c r="M432" i="11"/>
  <c r="M438" i="11"/>
  <c r="C421" i="11"/>
  <c r="E433" i="11" s="1"/>
  <c r="M431" i="11"/>
  <c r="M437" i="11"/>
  <c r="G428" i="11"/>
  <c r="H434" i="11" s="1"/>
  <c r="G427" i="11"/>
  <c r="K414" i="11"/>
  <c r="I412" i="11"/>
  <c r="F412" i="11"/>
  <c r="F413" i="11" s="1"/>
  <c r="G413" i="11" s="1"/>
  <c r="B412" i="11"/>
  <c r="B413" i="11" s="1"/>
  <c r="C413" i="11" s="1"/>
  <c r="B231" i="11"/>
  <c r="B232" i="11" s="1"/>
  <c r="E1242" i="11" l="1"/>
  <c r="D1238" i="11"/>
  <c r="E1243" i="11"/>
  <c r="C1243" i="11"/>
  <c r="D1237" i="11"/>
  <c r="B1160" i="11"/>
  <c r="C1159" i="11"/>
  <c r="C1152" i="11"/>
  <c r="C1153" i="11"/>
  <c r="C1138" i="11"/>
  <c r="C1139" i="11"/>
  <c r="M1107" i="11"/>
  <c r="F1109" i="11"/>
  <c r="K1108" i="11"/>
  <c r="G1108" i="11"/>
  <c r="J1066" i="11"/>
  <c r="G1068" i="11"/>
  <c r="G1069" i="11"/>
  <c r="D1060" i="11"/>
  <c r="C1065" i="11"/>
  <c r="J1003" i="11"/>
  <c r="I1004" i="11"/>
  <c r="F1003" i="11"/>
  <c r="G1002" i="11"/>
  <c r="K1002" i="11"/>
  <c r="D1005" i="11"/>
  <c r="C1010" i="11"/>
  <c r="D1006" i="11" s="1"/>
  <c r="N998" i="11"/>
  <c r="O998" i="11"/>
  <c r="Q998" i="11" s="1"/>
  <c r="D983" i="11"/>
  <c r="B989" i="11"/>
  <c r="C988" i="11"/>
  <c r="I981" i="11"/>
  <c r="J980" i="11"/>
  <c r="K980" i="11"/>
  <c r="M979" i="11"/>
  <c r="J975" i="11"/>
  <c r="F991" i="11"/>
  <c r="G990" i="11"/>
  <c r="L946" i="11"/>
  <c r="P949" i="11"/>
  <c r="R949" i="11" s="1"/>
  <c r="K951" i="11"/>
  <c r="L948" i="11" s="1"/>
  <c r="M950" i="11"/>
  <c r="L947" i="11"/>
  <c r="N947" i="11" s="1"/>
  <c r="P950" i="11"/>
  <c r="R950" i="11" s="1"/>
  <c r="E938" i="11"/>
  <c r="O940" i="11"/>
  <c r="Q940" i="11" s="1"/>
  <c r="N940" i="11"/>
  <c r="N942" i="11"/>
  <c r="O942" i="11"/>
  <c r="Q942" i="11" s="1"/>
  <c r="N941" i="11"/>
  <c r="O941" i="11"/>
  <c r="Q941" i="11" s="1"/>
  <c r="N945" i="11"/>
  <c r="O945" i="11"/>
  <c r="Q945" i="11" s="1"/>
  <c r="N946" i="11"/>
  <c r="O946" i="11"/>
  <c r="Q946" i="11" s="1"/>
  <c r="N937" i="11"/>
  <c r="O937" i="11"/>
  <c r="Q937" i="11" s="1"/>
  <c r="N944" i="11"/>
  <c r="O944" i="11"/>
  <c r="Q944" i="11" s="1"/>
  <c r="N938" i="11"/>
  <c r="O938" i="11"/>
  <c r="Q938" i="11" s="1"/>
  <c r="N939" i="11"/>
  <c r="O939" i="11"/>
  <c r="Q939" i="11" s="1"/>
  <c r="O943" i="11"/>
  <c r="Q943" i="11" s="1"/>
  <c r="N943" i="11"/>
  <c r="O935" i="11"/>
  <c r="Q935" i="11" s="1"/>
  <c r="N935" i="11"/>
  <c r="N936" i="11"/>
  <c r="O936" i="11"/>
  <c r="Q936" i="11" s="1"/>
  <c r="D934" i="11"/>
  <c r="C939" i="11"/>
  <c r="E939" i="11" s="1"/>
  <c r="I877" i="11"/>
  <c r="J876" i="11"/>
  <c r="K876" i="11"/>
  <c r="H876" i="11"/>
  <c r="G877" i="11"/>
  <c r="C880" i="11"/>
  <c r="E879" i="11"/>
  <c r="M869" i="11"/>
  <c r="P869" i="11"/>
  <c r="R869" i="11" s="1"/>
  <c r="P867" i="11"/>
  <c r="R867" i="11" s="1"/>
  <c r="M867" i="11"/>
  <c r="L866" i="11"/>
  <c r="O866" i="11" s="1"/>
  <c r="Q866" i="11" s="1"/>
  <c r="M868" i="11"/>
  <c r="P868" i="11"/>
  <c r="R868" i="11" s="1"/>
  <c r="D863" i="11"/>
  <c r="B870" i="11"/>
  <c r="C869" i="11"/>
  <c r="O864" i="11"/>
  <c r="Q864" i="11" s="1"/>
  <c r="K870" i="11"/>
  <c r="L865" i="11"/>
  <c r="N857" i="11"/>
  <c r="O857" i="11"/>
  <c r="Q857" i="11" s="1"/>
  <c r="N858" i="11"/>
  <c r="O843" i="11"/>
  <c r="Q843" i="11" s="1"/>
  <c r="K847" i="11"/>
  <c r="J847" i="11"/>
  <c r="I835" i="11"/>
  <c r="J834" i="11"/>
  <c r="M832" i="11"/>
  <c r="D831" i="11"/>
  <c r="E833" i="11"/>
  <c r="P832" i="11"/>
  <c r="R832" i="11" s="1"/>
  <c r="E834" i="11"/>
  <c r="E835" i="11"/>
  <c r="M833" i="11"/>
  <c r="P833" i="11"/>
  <c r="R833" i="11" s="1"/>
  <c r="L830" i="11"/>
  <c r="M834" i="11"/>
  <c r="P834" i="11"/>
  <c r="R834" i="11" s="1"/>
  <c r="H838" i="11"/>
  <c r="H833" i="11"/>
  <c r="H834" i="11"/>
  <c r="H837" i="11"/>
  <c r="H835" i="11"/>
  <c r="L831" i="11"/>
  <c r="C836" i="11"/>
  <c r="C837" i="11"/>
  <c r="C838" i="11"/>
  <c r="D841" i="11" s="1"/>
  <c r="D830" i="11"/>
  <c r="H773" i="11"/>
  <c r="H689" i="11"/>
  <c r="D584" i="11"/>
  <c r="H804" i="11"/>
  <c r="H745" i="11"/>
  <c r="H627" i="11"/>
  <c r="H726" i="11"/>
  <c r="H768" i="11"/>
  <c r="B802" i="11"/>
  <c r="K801" i="11"/>
  <c r="M811" i="11"/>
  <c r="P811" i="11"/>
  <c r="R811" i="11" s="1"/>
  <c r="H526" i="11"/>
  <c r="H792" i="11"/>
  <c r="B813" i="11"/>
  <c r="K812" i="11"/>
  <c r="D763" i="11"/>
  <c r="H747" i="11"/>
  <c r="F814" i="11"/>
  <c r="G813" i="11"/>
  <c r="I794" i="11"/>
  <c r="J793" i="11"/>
  <c r="H512" i="11"/>
  <c r="H800" i="11"/>
  <c r="H797" i="11"/>
  <c r="M800" i="11"/>
  <c r="M760" i="11"/>
  <c r="M804" i="11"/>
  <c r="P804" i="11"/>
  <c r="R804" i="11" s="1"/>
  <c r="H775" i="11"/>
  <c r="P666" i="11"/>
  <c r="R666" i="11" s="1"/>
  <c r="M693" i="11"/>
  <c r="M703" i="11"/>
  <c r="P703" i="11"/>
  <c r="R703" i="11" s="1"/>
  <c r="H742" i="11"/>
  <c r="B709" i="11"/>
  <c r="K708" i="11"/>
  <c r="P708" i="11" s="1"/>
  <c r="R708" i="11" s="1"/>
  <c r="C708" i="11"/>
  <c r="G679" i="11"/>
  <c r="G680" i="11"/>
  <c r="H686" i="11" s="1"/>
  <c r="M630" i="11"/>
  <c r="H628" i="11"/>
  <c r="H664" i="11"/>
  <c r="D631" i="11"/>
  <c r="D664" i="11"/>
  <c r="P664" i="11"/>
  <c r="R664" i="11" s="1"/>
  <c r="M664" i="11"/>
  <c r="L465" i="11"/>
  <c r="K553" i="11"/>
  <c r="J554" i="11"/>
  <c r="J553" i="11"/>
  <c r="H767" i="11"/>
  <c r="H764" i="11"/>
  <c r="H762" i="11"/>
  <c r="F808" i="11"/>
  <c r="G807" i="11"/>
  <c r="H807" i="11" s="1"/>
  <c r="H763" i="11"/>
  <c r="I762" i="11"/>
  <c r="J761" i="11"/>
  <c r="J735" i="11"/>
  <c r="J736" i="11"/>
  <c r="P747" i="11"/>
  <c r="R747" i="11" s="1"/>
  <c r="M740" i="11"/>
  <c r="P740" i="11"/>
  <c r="R740" i="11" s="1"/>
  <c r="C695" i="11"/>
  <c r="C694" i="11"/>
  <c r="E703" i="11" s="1"/>
  <c r="H684" i="11"/>
  <c r="M631" i="11"/>
  <c r="H806" i="11"/>
  <c r="L657" i="11"/>
  <c r="K714" i="11"/>
  <c r="M741" i="11"/>
  <c r="P741" i="11"/>
  <c r="R741" i="11" s="1"/>
  <c r="H774" i="11"/>
  <c r="B757" i="11"/>
  <c r="K756" i="11"/>
  <c r="C756" i="11"/>
  <c r="H798" i="11"/>
  <c r="H799" i="11"/>
  <c r="M801" i="11"/>
  <c r="F716" i="11"/>
  <c r="G715" i="11"/>
  <c r="M684" i="11"/>
  <c r="P684" i="11"/>
  <c r="R684" i="11" s="1"/>
  <c r="H771" i="11"/>
  <c r="G728" i="11"/>
  <c r="G729" i="11"/>
  <c r="H735" i="11" s="1"/>
  <c r="E701" i="11"/>
  <c r="J668" i="11"/>
  <c r="J669" i="11"/>
  <c r="H687" i="11"/>
  <c r="M634" i="11"/>
  <c r="P634" i="11"/>
  <c r="R634" i="11" s="1"/>
  <c r="B806" i="11"/>
  <c r="K805" i="11"/>
  <c r="D493" i="11"/>
  <c r="H516" i="11"/>
  <c r="H630" i="11"/>
  <c r="H791" i="11"/>
  <c r="K761" i="11"/>
  <c r="H770" i="11"/>
  <c r="B787" i="11"/>
  <c r="C786" i="11"/>
  <c r="J754" i="11"/>
  <c r="J753" i="11"/>
  <c r="G754" i="11"/>
  <c r="H760" i="11" s="1"/>
  <c r="G753" i="11"/>
  <c r="H758" i="11" s="1"/>
  <c r="H805" i="11"/>
  <c r="H766" i="11"/>
  <c r="M690" i="11"/>
  <c r="P690" i="11"/>
  <c r="R690" i="11" s="1"/>
  <c r="P697" i="11"/>
  <c r="R697" i="11" s="1"/>
  <c r="F778" i="11"/>
  <c r="G777" i="11"/>
  <c r="H777" i="11" s="1"/>
  <c r="G665" i="11"/>
  <c r="H667" i="11" s="1"/>
  <c r="G666" i="11"/>
  <c r="H672" i="11" s="1"/>
  <c r="M667" i="11"/>
  <c r="P667" i="11"/>
  <c r="R667" i="11" s="1"/>
  <c r="P790" i="11"/>
  <c r="R790" i="11" s="1"/>
  <c r="H752" i="11"/>
  <c r="D666" i="11"/>
  <c r="K668" i="11"/>
  <c r="K665" i="11"/>
  <c r="L662" i="11" s="1"/>
  <c r="M632" i="11"/>
  <c r="I413" i="11"/>
  <c r="J412" i="11"/>
  <c r="D583" i="11"/>
  <c r="D694" i="11"/>
  <c r="M776" i="11"/>
  <c r="H769" i="11"/>
  <c r="P797" i="11"/>
  <c r="R797" i="11" s="1"/>
  <c r="M797" i="11"/>
  <c r="M768" i="11"/>
  <c r="P768" i="11"/>
  <c r="R768" i="11" s="1"/>
  <c r="P775" i="11"/>
  <c r="R775" i="11" s="1"/>
  <c r="M752" i="11"/>
  <c r="P752" i="11"/>
  <c r="R752" i="11" s="1"/>
  <c r="P759" i="11"/>
  <c r="R759" i="11" s="1"/>
  <c r="H728" i="11"/>
  <c r="H690" i="11"/>
  <c r="M679" i="11"/>
  <c r="P679" i="11"/>
  <c r="R679" i="11" s="1"/>
  <c r="H744" i="11"/>
  <c r="P700" i="11"/>
  <c r="R700" i="11" s="1"/>
  <c r="M700" i="11"/>
  <c r="H746" i="11"/>
  <c r="H725" i="11"/>
  <c r="K735" i="11"/>
  <c r="C735" i="11"/>
  <c r="E747" i="11" s="1"/>
  <c r="C736" i="11"/>
  <c r="L630" i="11"/>
  <c r="M767" i="11"/>
  <c r="P767" i="11"/>
  <c r="R767" i="11" s="1"/>
  <c r="D699" i="11"/>
  <c r="M678" i="11"/>
  <c r="L681" i="11"/>
  <c r="P678" i="11"/>
  <c r="R678" i="11" s="1"/>
  <c r="L680" i="11"/>
  <c r="L504" i="11"/>
  <c r="H527" i="11"/>
  <c r="D632" i="11"/>
  <c r="M799" i="11"/>
  <c r="M755" i="11"/>
  <c r="M798" i="11"/>
  <c r="C754" i="11"/>
  <c r="K753" i="11"/>
  <c r="C753" i="11"/>
  <c r="P699" i="11"/>
  <c r="R699" i="11" s="1"/>
  <c r="M699" i="11"/>
  <c r="H757" i="11"/>
  <c r="H692" i="11"/>
  <c r="M691" i="11"/>
  <c r="L700" i="11"/>
  <c r="B686" i="11"/>
  <c r="K685" i="11"/>
  <c r="C685" i="11"/>
  <c r="D681" i="11" s="1"/>
  <c r="H796" i="11"/>
  <c r="D696" i="11"/>
  <c r="H633" i="11"/>
  <c r="H631" i="11"/>
  <c r="H634" i="11"/>
  <c r="H635" i="11"/>
  <c r="H801" i="11"/>
  <c r="I715" i="11"/>
  <c r="K715" i="11" s="1"/>
  <c r="M777" i="11"/>
  <c r="H795" i="11"/>
  <c r="P783" i="11"/>
  <c r="R783" i="11" s="1"/>
  <c r="H761" i="11"/>
  <c r="B792" i="11"/>
  <c r="K791" i="11"/>
  <c r="H772" i="11"/>
  <c r="B770" i="11"/>
  <c r="K769" i="11"/>
  <c r="C769" i="11"/>
  <c r="H756" i="11"/>
  <c r="H743" i="11"/>
  <c r="H803" i="11"/>
  <c r="I757" i="11"/>
  <c r="J756" i="11"/>
  <c r="M683" i="11"/>
  <c r="M681" i="11"/>
  <c r="M682" i="11"/>
  <c r="H802" i="11"/>
  <c r="K704" i="11"/>
  <c r="C704" i="11"/>
  <c r="C705" i="11"/>
  <c r="M633" i="11"/>
  <c r="P633" i="11"/>
  <c r="R633" i="11" s="1"/>
  <c r="P710" i="11"/>
  <c r="R710" i="11" s="1"/>
  <c r="H688" i="11"/>
  <c r="D665" i="11"/>
  <c r="H776" i="11"/>
  <c r="L737" i="11"/>
  <c r="L736" i="11"/>
  <c r="M734" i="11"/>
  <c r="L734" i="11"/>
  <c r="F694" i="11"/>
  <c r="G693" i="11"/>
  <c r="H693" i="11" s="1"/>
  <c r="H636" i="11"/>
  <c r="L632" i="11"/>
  <c r="N633" i="11" s="1"/>
  <c r="L664" i="11"/>
  <c r="L663" i="11"/>
  <c r="C812" i="11"/>
  <c r="M784" i="11"/>
  <c r="P784" i="11"/>
  <c r="R784" i="11" s="1"/>
  <c r="M786" i="11"/>
  <c r="H789" i="11"/>
  <c r="M785" i="11"/>
  <c r="C778" i="11"/>
  <c r="I742" i="11"/>
  <c r="K742" i="11" s="1"/>
  <c r="L740" i="11" s="1"/>
  <c r="J741" i="11"/>
  <c r="J715" i="11"/>
  <c r="I716" i="11"/>
  <c r="B719" i="11"/>
  <c r="M715" i="11"/>
  <c r="P715" i="11"/>
  <c r="R715" i="11" s="1"/>
  <c r="M714" i="11"/>
  <c r="D714" i="11"/>
  <c r="K709" i="11"/>
  <c r="K707" i="11"/>
  <c r="P714" i="11" s="1"/>
  <c r="R714" i="11" s="1"/>
  <c r="G707" i="11"/>
  <c r="G708" i="11"/>
  <c r="L703" i="11"/>
  <c r="M706" i="11"/>
  <c r="P706" i="11"/>
  <c r="R706" i="11" s="1"/>
  <c r="L704" i="11"/>
  <c r="D691" i="11"/>
  <c r="J672" i="11"/>
  <c r="I673" i="11"/>
  <c r="G673" i="11"/>
  <c r="F674" i="11"/>
  <c r="D669" i="11"/>
  <c r="B675" i="11"/>
  <c r="C674" i="11"/>
  <c r="D670" i="11" s="1"/>
  <c r="P671" i="11"/>
  <c r="R671" i="11" s="1"/>
  <c r="M671" i="11"/>
  <c r="L668" i="11"/>
  <c r="L669" i="11"/>
  <c r="E673" i="11"/>
  <c r="P672" i="11"/>
  <c r="R672" i="11" s="1"/>
  <c r="M672" i="11"/>
  <c r="M660" i="11"/>
  <c r="P659" i="11"/>
  <c r="R659" i="11" s="1"/>
  <c r="L656" i="11"/>
  <c r="L655" i="11"/>
  <c r="M655" i="11"/>
  <c r="P655" i="11"/>
  <c r="R655" i="11" s="1"/>
  <c r="L658" i="11"/>
  <c r="M656" i="11"/>
  <c r="L659" i="11"/>
  <c r="P656" i="11"/>
  <c r="R656" i="11" s="1"/>
  <c r="L660" i="11"/>
  <c r="N661" i="11" s="1"/>
  <c r="M657" i="11"/>
  <c r="M658" i="11"/>
  <c r="M659" i="11"/>
  <c r="C656" i="11"/>
  <c r="M653" i="11"/>
  <c r="M654" i="11"/>
  <c r="D633" i="11"/>
  <c r="M648" i="11"/>
  <c r="P654" i="11"/>
  <c r="R654" i="11" s="1"/>
  <c r="M649" i="11"/>
  <c r="M637" i="11"/>
  <c r="K651" i="11"/>
  <c r="P658" i="11" s="1"/>
  <c r="R658" i="11" s="1"/>
  <c r="K650" i="11"/>
  <c r="L650" i="11" s="1"/>
  <c r="C649" i="11"/>
  <c r="M638" i="11"/>
  <c r="P637" i="11"/>
  <c r="R637" i="11" s="1"/>
  <c r="L634" i="11"/>
  <c r="P638" i="11"/>
  <c r="R638" i="11" s="1"/>
  <c r="L635" i="11"/>
  <c r="D634" i="11"/>
  <c r="C639" i="11"/>
  <c r="K639" i="11"/>
  <c r="J603" i="11"/>
  <c r="I604" i="11"/>
  <c r="M589" i="11"/>
  <c r="M590" i="11"/>
  <c r="L587" i="11"/>
  <c r="H513" i="11"/>
  <c r="P588" i="11"/>
  <c r="R588" i="11" s="1"/>
  <c r="D484" i="11"/>
  <c r="E487" i="11"/>
  <c r="P543" i="11"/>
  <c r="R543" i="11" s="1"/>
  <c r="H524" i="11"/>
  <c r="H520" i="11"/>
  <c r="H502" i="11"/>
  <c r="D582" i="11"/>
  <c r="H518" i="11"/>
  <c r="L500" i="11"/>
  <c r="H522" i="11"/>
  <c r="H523" i="11"/>
  <c r="H626" i="11"/>
  <c r="L525" i="11"/>
  <c r="D515" i="11"/>
  <c r="L588" i="11"/>
  <c r="H490" i="11"/>
  <c r="D518" i="11"/>
  <c r="D499" i="11"/>
  <c r="H535" i="11"/>
  <c r="H532" i="11"/>
  <c r="H607" i="11"/>
  <c r="P589" i="11"/>
  <c r="R589" i="11" s="1"/>
  <c r="L585" i="11"/>
  <c r="L586" i="11"/>
  <c r="M482" i="11"/>
  <c r="H492" i="11"/>
  <c r="D521" i="11"/>
  <c r="L511" i="11"/>
  <c r="O511" i="11" s="1"/>
  <c r="Q511" i="11" s="1"/>
  <c r="H533" i="11"/>
  <c r="H496" i="11"/>
  <c r="H582" i="11"/>
  <c r="M570" i="11"/>
  <c r="H621" i="11"/>
  <c r="D519" i="11"/>
  <c r="H491" i="11"/>
  <c r="H483" i="11"/>
  <c r="L509" i="11"/>
  <c r="M512" i="11"/>
  <c r="P525" i="11"/>
  <c r="R525" i="11" s="1"/>
  <c r="H493" i="11"/>
  <c r="P570" i="11"/>
  <c r="R570" i="11" s="1"/>
  <c r="H624" i="11"/>
  <c r="L523" i="11"/>
  <c r="N523" i="11" s="1"/>
  <c r="H501" i="11"/>
  <c r="D489" i="11"/>
  <c r="P481" i="11"/>
  <c r="R481" i="11" s="1"/>
  <c r="P591" i="11"/>
  <c r="R591" i="11" s="1"/>
  <c r="H545" i="11"/>
  <c r="M526" i="11"/>
  <c r="L569" i="11"/>
  <c r="L470" i="11"/>
  <c r="H546" i="11"/>
  <c r="D585" i="11"/>
  <c r="D459" i="11"/>
  <c r="L583" i="11"/>
  <c r="C593" i="11"/>
  <c r="E594" i="11" s="1"/>
  <c r="H625" i="11"/>
  <c r="D463" i="11"/>
  <c r="D425" i="11"/>
  <c r="L492" i="11"/>
  <c r="N492" i="11" s="1"/>
  <c r="H499" i="11"/>
  <c r="H623" i="11"/>
  <c r="D483" i="11"/>
  <c r="D427" i="11"/>
  <c r="H576" i="11"/>
  <c r="C612" i="11"/>
  <c r="B613" i="11"/>
  <c r="D514" i="11"/>
  <c r="L495" i="11"/>
  <c r="E520" i="11"/>
  <c r="H538" i="11"/>
  <c r="M582" i="11"/>
  <c r="L422" i="11"/>
  <c r="D509" i="11"/>
  <c r="D495" i="11"/>
  <c r="H534" i="11"/>
  <c r="H611" i="11"/>
  <c r="H612" i="11"/>
  <c r="H608" i="11"/>
  <c r="D462" i="11"/>
  <c r="M498" i="11"/>
  <c r="L494" i="11"/>
  <c r="L582" i="11"/>
  <c r="N582" i="11" s="1"/>
  <c r="H609" i="11"/>
  <c r="D511" i="11"/>
  <c r="D475" i="11"/>
  <c r="E517" i="11"/>
  <c r="H537" i="11"/>
  <c r="H566" i="11"/>
  <c r="L584" i="11"/>
  <c r="N585" i="11" s="1"/>
  <c r="K592" i="11"/>
  <c r="M592" i="11" s="1"/>
  <c r="D491" i="11"/>
  <c r="M601" i="11"/>
  <c r="P601" i="11"/>
  <c r="R601" i="11" s="1"/>
  <c r="D586" i="11"/>
  <c r="L565" i="11"/>
  <c r="L459" i="11"/>
  <c r="N459" i="11" s="1"/>
  <c r="L462" i="11"/>
  <c r="L498" i="11"/>
  <c r="O498" i="11" s="1"/>
  <c r="Q498" i="11" s="1"/>
  <c r="L551" i="11"/>
  <c r="H528" i="11"/>
  <c r="D481" i="11"/>
  <c r="H579" i="11"/>
  <c r="L464" i="11"/>
  <c r="H484" i="11"/>
  <c r="M563" i="11"/>
  <c r="P563" i="11"/>
  <c r="R563" i="11" s="1"/>
  <c r="L566" i="11"/>
  <c r="K602" i="11"/>
  <c r="C602" i="11"/>
  <c r="L463" i="11"/>
  <c r="M462" i="11"/>
  <c r="D487" i="11"/>
  <c r="E511" i="11"/>
  <c r="H562" i="11"/>
  <c r="H567" i="11"/>
  <c r="H530" i="11"/>
  <c r="D590" i="11"/>
  <c r="M581" i="11"/>
  <c r="H610" i="11"/>
  <c r="M567" i="11"/>
  <c r="L461" i="11"/>
  <c r="N462" i="11" s="1"/>
  <c r="L460" i="11"/>
  <c r="N460" i="11" s="1"/>
  <c r="M565" i="11"/>
  <c r="L567" i="11"/>
  <c r="M564" i="11"/>
  <c r="H500" i="11"/>
  <c r="L524" i="11"/>
  <c r="H525" i="11"/>
  <c r="O588" i="11"/>
  <c r="Q588" i="11" s="1"/>
  <c r="D587" i="11"/>
  <c r="H531" i="11"/>
  <c r="H559" i="11"/>
  <c r="H565" i="11"/>
  <c r="H503" i="11"/>
  <c r="D588" i="11"/>
  <c r="H613" i="11"/>
  <c r="M580" i="11"/>
  <c r="P587" i="11"/>
  <c r="R587" i="11" s="1"/>
  <c r="H521" i="11"/>
  <c r="L568" i="11"/>
  <c r="H580" i="11"/>
  <c r="H564" i="11"/>
  <c r="H578" i="11"/>
  <c r="H498" i="11"/>
  <c r="L505" i="11"/>
  <c r="N505" i="11" s="1"/>
  <c r="E496" i="11"/>
  <c r="D589" i="11"/>
  <c r="H581" i="11"/>
  <c r="E593" i="11"/>
  <c r="E592" i="11"/>
  <c r="H575" i="11"/>
  <c r="H577" i="11"/>
  <c r="H563" i="11"/>
  <c r="K573" i="11"/>
  <c r="B574" i="11"/>
  <c r="M568" i="11"/>
  <c r="H583" i="11"/>
  <c r="D569" i="11"/>
  <c r="L490" i="11"/>
  <c r="N491" i="11" s="1"/>
  <c r="D428" i="11"/>
  <c r="D426" i="11"/>
  <c r="N465" i="11"/>
  <c r="D454" i="11"/>
  <c r="D485" i="11"/>
  <c r="D501" i="11"/>
  <c r="D506" i="11"/>
  <c r="D503" i="11"/>
  <c r="D482" i="11"/>
  <c r="E519" i="11"/>
  <c r="E509" i="11"/>
  <c r="H517" i="11"/>
  <c r="E503" i="11"/>
  <c r="L433" i="11"/>
  <c r="D429" i="11"/>
  <c r="D486" i="11"/>
  <c r="D502" i="11"/>
  <c r="D504" i="11"/>
  <c r="D523" i="11"/>
  <c r="D522" i="11"/>
  <c r="L516" i="11"/>
  <c r="M481" i="11"/>
  <c r="D510" i="11"/>
  <c r="H541" i="11"/>
  <c r="P497" i="11"/>
  <c r="R497" i="11" s="1"/>
  <c r="L488" i="11"/>
  <c r="D497" i="11"/>
  <c r="D526" i="11"/>
  <c r="D507" i="11"/>
  <c r="D498" i="11"/>
  <c r="L484" i="11"/>
  <c r="O491" i="11" s="1"/>
  <c r="Q491" i="11" s="1"/>
  <c r="H485" i="11"/>
  <c r="E527" i="11"/>
  <c r="E526" i="11"/>
  <c r="H514" i="11"/>
  <c r="D500" i="11"/>
  <c r="E473" i="11"/>
  <c r="M491" i="11"/>
  <c r="E530" i="11"/>
  <c r="H488" i="11"/>
  <c r="D513" i="11"/>
  <c r="E523" i="11"/>
  <c r="M470" i="11"/>
  <c r="E483" i="11"/>
  <c r="L476" i="11"/>
  <c r="E501" i="11"/>
  <c r="L489" i="11"/>
  <c r="H487" i="11"/>
  <c r="E498" i="11"/>
  <c r="E506" i="11"/>
  <c r="O437" i="11"/>
  <c r="Q437" i="11" s="1"/>
  <c r="L468" i="11"/>
  <c r="D480" i="11"/>
  <c r="E490" i="11"/>
  <c r="E486" i="11"/>
  <c r="H475" i="11"/>
  <c r="E524" i="11"/>
  <c r="M552" i="11"/>
  <c r="P552" i="11"/>
  <c r="R552" i="11" s="1"/>
  <c r="P511" i="11"/>
  <c r="R511" i="11" s="1"/>
  <c r="M511" i="11"/>
  <c r="L514" i="11"/>
  <c r="L513" i="11"/>
  <c r="L552" i="11"/>
  <c r="M551" i="11"/>
  <c r="P551" i="11"/>
  <c r="R551" i="11" s="1"/>
  <c r="L510" i="11"/>
  <c r="N511" i="11" s="1"/>
  <c r="E495" i="11"/>
  <c r="L515" i="11"/>
  <c r="H540" i="11"/>
  <c r="D488" i="11"/>
  <c r="H542" i="11"/>
  <c r="L553" i="11"/>
  <c r="E521" i="11"/>
  <c r="M428" i="11"/>
  <c r="L471" i="11"/>
  <c r="N472" i="11" s="1"/>
  <c r="L453" i="11"/>
  <c r="L469" i="11"/>
  <c r="O469" i="11" s="1"/>
  <c r="Q469" i="11" s="1"/>
  <c r="H472" i="11"/>
  <c r="E507" i="11"/>
  <c r="M499" i="11"/>
  <c r="L502" i="11"/>
  <c r="P506" i="11"/>
  <c r="R506" i="11" s="1"/>
  <c r="P499" i="11"/>
  <c r="R499" i="11" s="1"/>
  <c r="M500" i="11"/>
  <c r="H507" i="11"/>
  <c r="L496" i="11"/>
  <c r="H506" i="11"/>
  <c r="E528" i="11"/>
  <c r="E497" i="11"/>
  <c r="H508" i="11"/>
  <c r="H543" i="11"/>
  <c r="L485" i="11"/>
  <c r="O492" i="11" s="1"/>
  <c r="Q492" i="11" s="1"/>
  <c r="L480" i="11"/>
  <c r="O480" i="11" s="1"/>
  <c r="Q480" i="11" s="1"/>
  <c r="E510" i="11"/>
  <c r="M456" i="11"/>
  <c r="M553" i="11"/>
  <c r="M554" i="11"/>
  <c r="E504" i="11"/>
  <c r="E515" i="11"/>
  <c r="L482" i="11"/>
  <c r="H510" i="11"/>
  <c r="E485" i="11"/>
  <c r="D471" i="11"/>
  <c r="E481" i="11"/>
  <c r="E482" i="11"/>
  <c r="M455" i="11"/>
  <c r="M518" i="11"/>
  <c r="L519" i="11"/>
  <c r="L521" i="11"/>
  <c r="P518" i="11"/>
  <c r="R518" i="11" s="1"/>
  <c r="M519" i="11"/>
  <c r="E512" i="11"/>
  <c r="L481" i="11"/>
  <c r="L508" i="11"/>
  <c r="M490" i="11"/>
  <c r="P490" i="11"/>
  <c r="R490" i="11" s="1"/>
  <c r="L493" i="11"/>
  <c r="D496" i="11"/>
  <c r="E513" i="11"/>
  <c r="H482" i="11"/>
  <c r="E493" i="11"/>
  <c r="E516" i="11"/>
  <c r="E499" i="11"/>
  <c r="L455" i="11"/>
  <c r="O462" i="11" s="1"/>
  <c r="Q462" i="11" s="1"/>
  <c r="D477" i="11"/>
  <c r="E529" i="11"/>
  <c r="E502" i="11"/>
  <c r="L517" i="11"/>
  <c r="L486" i="11"/>
  <c r="M483" i="11"/>
  <c r="P483" i="11"/>
  <c r="R483" i="11" s="1"/>
  <c r="M484" i="11"/>
  <c r="D516" i="11"/>
  <c r="H544" i="11"/>
  <c r="H505" i="11"/>
  <c r="E484" i="11"/>
  <c r="L499" i="11"/>
  <c r="O506" i="11" s="1"/>
  <c r="Q506" i="11" s="1"/>
  <c r="E494" i="11"/>
  <c r="E500" i="11"/>
  <c r="E514" i="11"/>
  <c r="E525" i="11"/>
  <c r="H539" i="11"/>
  <c r="L456" i="11"/>
  <c r="O463" i="11" s="1"/>
  <c r="Q463" i="11" s="1"/>
  <c r="P462" i="11"/>
  <c r="R462" i="11" s="1"/>
  <c r="M544" i="11"/>
  <c r="P556" i="11"/>
  <c r="R556" i="11" s="1"/>
  <c r="M556" i="11"/>
  <c r="E505" i="11"/>
  <c r="E522" i="11"/>
  <c r="D494" i="11"/>
  <c r="P504" i="11"/>
  <c r="R504" i="11" s="1"/>
  <c r="M505" i="11"/>
  <c r="L507" i="11"/>
  <c r="M504" i="11"/>
  <c r="L497" i="11"/>
  <c r="E492" i="11"/>
  <c r="E508" i="11"/>
  <c r="H509" i="11"/>
  <c r="H561" i="11"/>
  <c r="D490" i="11"/>
  <c r="L483" i="11"/>
  <c r="N484" i="11" s="1"/>
  <c r="L520" i="11"/>
  <c r="H446" i="11"/>
  <c r="D456" i="11"/>
  <c r="O512" i="11"/>
  <c r="Q512" i="11" s="1"/>
  <c r="E518" i="11"/>
  <c r="D508" i="11"/>
  <c r="D517" i="11"/>
  <c r="H560" i="11"/>
  <c r="L501" i="11"/>
  <c r="E488" i="11"/>
  <c r="E491" i="11"/>
  <c r="L503" i="11"/>
  <c r="L518" i="11"/>
  <c r="L487" i="11"/>
  <c r="B558" i="11"/>
  <c r="K557" i="11"/>
  <c r="L554" i="11" s="1"/>
  <c r="C564" i="11"/>
  <c r="C565" i="11"/>
  <c r="E489" i="11"/>
  <c r="D552" i="11"/>
  <c r="D553" i="11"/>
  <c r="M545" i="11"/>
  <c r="C546" i="11"/>
  <c r="B547" i="11"/>
  <c r="K546" i="11"/>
  <c r="P542" i="11"/>
  <c r="R542" i="11" s="1"/>
  <c r="K537" i="11"/>
  <c r="P537" i="11" s="1"/>
  <c r="R537" i="11" s="1"/>
  <c r="P533" i="11"/>
  <c r="R533" i="11" s="1"/>
  <c r="M533" i="11"/>
  <c r="P530" i="11"/>
  <c r="R530" i="11" s="1"/>
  <c r="L533" i="11"/>
  <c r="M534" i="11"/>
  <c r="P534" i="11"/>
  <c r="R534" i="11" s="1"/>
  <c r="M535" i="11"/>
  <c r="P535" i="11"/>
  <c r="R535" i="11" s="1"/>
  <c r="P531" i="11"/>
  <c r="R531" i="11" s="1"/>
  <c r="M531" i="11"/>
  <c r="M536" i="11"/>
  <c r="M532" i="11"/>
  <c r="P532" i="11"/>
  <c r="R532" i="11" s="1"/>
  <c r="C531" i="11"/>
  <c r="D527" i="11" s="1"/>
  <c r="D525" i="11"/>
  <c r="N473" i="11"/>
  <c r="E476" i="11"/>
  <c r="E479" i="11"/>
  <c r="L432" i="11"/>
  <c r="E453" i="11"/>
  <c r="D455" i="11"/>
  <c r="P469" i="11"/>
  <c r="R469" i="11" s="1"/>
  <c r="D472" i="11"/>
  <c r="L478" i="11"/>
  <c r="L466" i="11"/>
  <c r="O473" i="11" s="1"/>
  <c r="Q473" i="11" s="1"/>
  <c r="H444" i="11"/>
  <c r="P476" i="11"/>
  <c r="R476" i="11" s="1"/>
  <c r="L479" i="11"/>
  <c r="M476" i="11"/>
  <c r="E480" i="11"/>
  <c r="L423" i="11"/>
  <c r="O430" i="11" s="1"/>
  <c r="Q430" i="11" s="1"/>
  <c r="M477" i="11"/>
  <c r="L475" i="11"/>
  <c r="E472" i="11"/>
  <c r="L418" i="11"/>
  <c r="H454" i="11"/>
  <c r="D461" i="11"/>
  <c r="E475" i="11"/>
  <c r="M469" i="11"/>
  <c r="D474" i="11"/>
  <c r="M434" i="11"/>
  <c r="O472" i="11"/>
  <c r="Q472" i="11" s="1"/>
  <c r="M420" i="11"/>
  <c r="M421" i="11"/>
  <c r="E467" i="11"/>
  <c r="L454" i="11"/>
  <c r="L467" i="11"/>
  <c r="L477" i="11"/>
  <c r="O484" i="11" s="1"/>
  <c r="Q484" i="11" s="1"/>
  <c r="D473" i="11"/>
  <c r="D478" i="11"/>
  <c r="L421" i="11"/>
  <c r="N421" i="11" s="1"/>
  <c r="L474" i="11"/>
  <c r="D479" i="11"/>
  <c r="M427" i="11"/>
  <c r="D434" i="11"/>
  <c r="E458" i="11"/>
  <c r="D460" i="11"/>
  <c r="D464" i="11"/>
  <c r="L452" i="11"/>
  <c r="N452" i="11" s="1"/>
  <c r="H471" i="11"/>
  <c r="H476" i="11"/>
  <c r="L457" i="11"/>
  <c r="O464" i="11" s="1"/>
  <c r="Q464" i="11" s="1"/>
  <c r="D476" i="11"/>
  <c r="H474" i="11"/>
  <c r="E474" i="11"/>
  <c r="E478" i="11"/>
  <c r="E477" i="11"/>
  <c r="H436" i="11"/>
  <c r="E456" i="11"/>
  <c r="E471" i="11"/>
  <c r="E466" i="11"/>
  <c r="D445" i="11"/>
  <c r="D444" i="11"/>
  <c r="H437" i="11"/>
  <c r="H458" i="11"/>
  <c r="H438" i="11"/>
  <c r="D447" i="11"/>
  <c r="D457" i="11"/>
  <c r="H441" i="11"/>
  <c r="D465" i="11"/>
  <c r="H468" i="11"/>
  <c r="H466" i="11"/>
  <c r="E448" i="11"/>
  <c r="H465" i="11"/>
  <c r="H464" i="11"/>
  <c r="H435" i="11"/>
  <c r="H439" i="11"/>
  <c r="D440" i="11"/>
  <c r="D442" i="11"/>
  <c r="L419" i="11"/>
  <c r="N420" i="11" s="1"/>
  <c r="D453" i="11"/>
  <c r="D466" i="11"/>
  <c r="E470" i="11"/>
  <c r="D469" i="11"/>
  <c r="D470" i="11"/>
  <c r="H463" i="11"/>
  <c r="M446" i="11"/>
  <c r="H425" i="11"/>
  <c r="N463" i="11"/>
  <c r="P434" i="11"/>
  <c r="R434" i="11" s="1"/>
  <c r="O458" i="11"/>
  <c r="Q458" i="11" s="1"/>
  <c r="E452" i="11"/>
  <c r="L424" i="11"/>
  <c r="L435" i="11"/>
  <c r="L431" i="11"/>
  <c r="N431" i="11" s="1"/>
  <c r="H448" i="11"/>
  <c r="M449" i="11"/>
  <c r="H470" i="11"/>
  <c r="P455" i="11"/>
  <c r="R455" i="11" s="1"/>
  <c r="E465" i="11"/>
  <c r="E437" i="11"/>
  <c r="H449" i="11"/>
  <c r="H455" i="11"/>
  <c r="L445" i="11"/>
  <c r="D448" i="11"/>
  <c r="E462" i="11"/>
  <c r="D452" i="11"/>
  <c r="H450" i="11"/>
  <c r="O465" i="11"/>
  <c r="Q465" i="11" s="1"/>
  <c r="H445" i="11"/>
  <c r="L450" i="11"/>
  <c r="L449" i="11"/>
  <c r="M435" i="11"/>
  <c r="H461" i="11"/>
  <c r="H462" i="11"/>
  <c r="E463" i="11"/>
  <c r="L427" i="11"/>
  <c r="L426" i="11"/>
  <c r="D432" i="11"/>
  <c r="D441" i="11"/>
  <c r="D446" i="11"/>
  <c r="E460" i="11"/>
  <c r="E461" i="11"/>
  <c r="H443" i="11"/>
  <c r="D468" i="11"/>
  <c r="D467" i="11"/>
  <c r="H447" i="11"/>
  <c r="H456" i="11"/>
  <c r="H452" i="11"/>
  <c r="L428" i="11"/>
  <c r="P427" i="11"/>
  <c r="R427" i="11" s="1"/>
  <c r="L434" i="11"/>
  <c r="E454" i="11"/>
  <c r="E455" i="11"/>
  <c r="N464" i="11"/>
  <c r="H460" i="11"/>
  <c r="L425" i="11"/>
  <c r="L436" i="11"/>
  <c r="L446" i="11"/>
  <c r="M448" i="11"/>
  <c r="E459" i="11"/>
  <c r="E457" i="11"/>
  <c r="D458" i="11"/>
  <c r="E469" i="11"/>
  <c r="E468" i="11"/>
  <c r="H457" i="11"/>
  <c r="H451" i="11"/>
  <c r="E464" i="11"/>
  <c r="L442" i="11"/>
  <c r="E446" i="11"/>
  <c r="E443" i="11"/>
  <c r="D435" i="11"/>
  <c r="E442" i="11"/>
  <c r="L429" i="11"/>
  <c r="M417" i="11"/>
  <c r="D443" i="11"/>
  <c r="P448" i="11"/>
  <c r="R448" i="11" s="1"/>
  <c r="D449" i="11"/>
  <c r="E440" i="11"/>
  <c r="E447" i="11"/>
  <c r="L439" i="11"/>
  <c r="E451" i="11"/>
  <c r="L438" i="11"/>
  <c r="E435" i="11"/>
  <c r="E449" i="11"/>
  <c r="H431" i="11"/>
  <c r="L440" i="11"/>
  <c r="P423" i="11"/>
  <c r="R423" i="11" s="1"/>
  <c r="E439" i="11"/>
  <c r="D431" i="11"/>
  <c r="M416" i="11"/>
  <c r="E444" i="11"/>
  <c r="E450" i="11"/>
  <c r="D438" i="11"/>
  <c r="D451" i="11"/>
  <c r="D450" i="11"/>
  <c r="E445" i="11"/>
  <c r="L441" i="11"/>
  <c r="P441" i="11"/>
  <c r="R441" i="11" s="1"/>
  <c r="L444" i="11"/>
  <c r="O451" i="11" s="1"/>
  <c r="Q451" i="11" s="1"/>
  <c r="L443" i="11"/>
  <c r="M441" i="11"/>
  <c r="E438" i="11"/>
  <c r="L448" i="11"/>
  <c r="P445" i="11"/>
  <c r="R445" i="11" s="1"/>
  <c r="L447" i="11"/>
  <c r="M445" i="11"/>
  <c r="C414" i="11"/>
  <c r="D416" i="11" s="1"/>
  <c r="D418" i="11"/>
  <c r="H424" i="11"/>
  <c r="D433" i="11"/>
  <c r="D424" i="11"/>
  <c r="E434" i="11"/>
  <c r="L417" i="11"/>
  <c r="M415" i="11"/>
  <c r="E429" i="11"/>
  <c r="D423" i="11"/>
  <c r="D436" i="11"/>
  <c r="C412" i="11"/>
  <c r="G414" i="11"/>
  <c r="H420" i="11" s="1"/>
  <c r="E436" i="11"/>
  <c r="P421" i="11"/>
  <c r="R421" i="11" s="1"/>
  <c r="D419" i="11"/>
  <c r="H429" i="11"/>
  <c r="E430" i="11"/>
  <c r="H423" i="11"/>
  <c r="K412" i="11"/>
  <c r="G412" i="11"/>
  <c r="D421" i="11"/>
  <c r="D437" i="11"/>
  <c r="E428" i="11"/>
  <c r="H430" i="11"/>
  <c r="H426" i="11"/>
  <c r="D420" i="11"/>
  <c r="H432" i="11"/>
  <c r="E431" i="11"/>
  <c r="E432" i="11"/>
  <c r="H433" i="11"/>
  <c r="D422" i="11"/>
  <c r="H422" i="11"/>
  <c r="E441" i="11"/>
  <c r="H427" i="11"/>
  <c r="H428" i="11"/>
  <c r="N423" i="11"/>
  <c r="K411" i="11"/>
  <c r="K410" i="11"/>
  <c r="G410" i="11"/>
  <c r="G411" i="11"/>
  <c r="C410" i="11"/>
  <c r="C411" i="11"/>
  <c r="D1239" i="11" l="1"/>
  <c r="C1244" i="11"/>
  <c r="C1160" i="11"/>
  <c r="B1161" i="11"/>
  <c r="M1108" i="11"/>
  <c r="F1110" i="11"/>
  <c r="K1109" i="11"/>
  <c r="G1109" i="11"/>
  <c r="J1067" i="11"/>
  <c r="H1069" i="11"/>
  <c r="H1068" i="11"/>
  <c r="D1061" i="11"/>
  <c r="C1066" i="11"/>
  <c r="I1005" i="11"/>
  <c r="J1004" i="11"/>
  <c r="L1000" i="11"/>
  <c r="P1002" i="11"/>
  <c r="R1002" i="11" s="1"/>
  <c r="L999" i="11"/>
  <c r="M1002" i="11"/>
  <c r="H1002" i="11"/>
  <c r="F1004" i="11"/>
  <c r="G1003" i="11"/>
  <c r="K1003" i="11"/>
  <c r="C1012" i="11"/>
  <c r="C1011" i="11"/>
  <c r="B990" i="11"/>
  <c r="C989" i="11"/>
  <c r="D984" i="11"/>
  <c r="D985" i="11"/>
  <c r="E988" i="11"/>
  <c r="M980" i="11"/>
  <c r="I982" i="11"/>
  <c r="J981" i="11"/>
  <c r="K981" i="11"/>
  <c r="J976" i="11"/>
  <c r="G992" i="11"/>
  <c r="G991" i="11"/>
  <c r="O947" i="11"/>
  <c r="Q947" i="11" s="1"/>
  <c r="O948" i="11"/>
  <c r="Q948" i="11" s="1"/>
  <c r="N948" i="11"/>
  <c r="K952" i="11"/>
  <c r="P951" i="11"/>
  <c r="R951" i="11" s="1"/>
  <c r="M951" i="11"/>
  <c r="D935" i="11"/>
  <c r="C940" i="11"/>
  <c r="P876" i="11"/>
  <c r="R876" i="11" s="1"/>
  <c r="M876" i="11"/>
  <c r="J877" i="11"/>
  <c r="I878" i="11"/>
  <c r="K878" i="11" s="1"/>
  <c r="K877" i="11"/>
  <c r="G878" i="11"/>
  <c r="H877" i="11"/>
  <c r="H878" i="11"/>
  <c r="E880" i="11"/>
  <c r="D876" i="11"/>
  <c r="C881" i="11"/>
  <c r="L867" i="11"/>
  <c r="B871" i="11"/>
  <c r="C870" i="11"/>
  <c r="P870" i="11"/>
  <c r="R870" i="11" s="1"/>
  <c r="M870" i="11"/>
  <c r="D865" i="11"/>
  <c r="N865" i="11"/>
  <c r="O865" i="11"/>
  <c r="Q865" i="11" s="1"/>
  <c r="J871" i="11"/>
  <c r="N866" i="11"/>
  <c r="M847" i="11"/>
  <c r="P847" i="11"/>
  <c r="R847" i="11" s="1"/>
  <c r="L844" i="11"/>
  <c r="J848" i="11"/>
  <c r="K848" i="11"/>
  <c r="I836" i="11"/>
  <c r="J835" i="11"/>
  <c r="K835" i="11"/>
  <c r="D839" i="11"/>
  <c r="E838" i="11"/>
  <c r="D834" i="11"/>
  <c r="D833" i="11"/>
  <c r="D837" i="11"/>
  <c r="E842" i="11"/>
  <c r="D836" i="11"/>
  <c r="D832" i="11"/>
  <c r="E837" i="11"/>
  <c r="E836" i="11"/>
  <c r="E841" i="11"/>
  <c r="D835" i="11"/>
  <c r="E844" i="11"/>
  <c r="E839" i="11"/>
  <c r="D838" i="11"/>
  <c r="E845" i="11"/>
  <c r="D840" i="11"/>
  <c r="E840" i="11"/>
  <c r="E843" i="11"/>
  <c r="N830" i="11"/>
  <c r="O830" i="11"/>
  <c r="Q830" i="11" s="1"/>
  <c r="O831" i="11"/>
  <c r="Q831" i="11" s="1"/>
  <c r="N831" i="11"/>
  <c r="D695" i="11"/>
  <c r="B814" i="11"/>
  <c r="K813" i="11"/>
  <c r="H754" i="11"/>
  <c r="E706" i="11"/>
  <c r="L665" i="11"/>
  <c r="E702" i="11"/>
  <c r="O657" i="11"/>
  <c r="Q657" i="11" s="1"/>
  <c r="E705" i="11"/>
  <c r="H685" i="11"/>
  <c r="N458" i="11"/>
  <c r="M812" i="11"/>
  <c r="P812" i="11"/>
  <c r="R812" i="11" s="1"/>
  <c r="K802" i="11"/>
  <c r="C802" i="11"/>
  <c r="C803" i="11"/>
  <c r="N662" i="11"/>
  <c r="O662" i="11"/>
  <c r="Q662" i="11" s="1"/>
  <c r="G694" i="11"/>
  <c r="H695" i="11" s="1"/>
  <c r="G695" i="11"/>
  <c r="H701" i="11" s="1"/>
  <c r="N630" i="11"/>
  <c r="N631" i="11"/>
  <c r="O525" i="11"/>
  <c r="Q525" i="11" s="1"/>
  <c r="N495" i="11"/>
  <c r="N512" i="11"/>
  <c r="N588" i="11"/>
  <c r="P657" i="11"/>
  <c r="R657" i="11" s="1"/>
  <c r="M704" i="11"/>
  <c r="P704" i="11"/>
  <c r="R704" i="11" s="1"/>
  <c r="P711" i="11"/>
  <c r="R711" i="11" s="1"/>
  <c r="M705" i="11"/>
  <c r="L702" i="11"/>
  <c r="D765" i="11"/>
  <c r="H733" i="11"/>
  <c r="P805" i="11"/>
  <c r="R805" i="11" s="1"/>
  <c r="M805" i="11"/>
  <c r="F717" i="11"/>
  <c r="G716" i="11"/>
  <c r="H694" i="11"/>
  <c r="B793" i="11"/>
  <c r="K792" i="11"/>
  <c r="C792" i="11"/>
  <c r="J414" i="11"/>
  <c r="J413" i="11"/>
  <c r="H671" i="11"/>
  <c r="H665" i="11"/>
  <c r="H669" i="11"/>
  <c r="H668" i="11"/>
  <c r="H670" i="11"/>
  <c r="P791" i="11"/>
  <c r="R791" i="11" s="1"/>
  <c r="M791" i="11"/>
  <c r="N681" i="11"/>
  <c r="N498" i="11"/>
  <c r="N663" i="11"/>
  <c r="O663" i="11"/>
  <c r="Q663" i="11" s="1"/>
  <c r="M685" i="11"/>
  <c r="P685" i="11"/>
  <c r="R685" i="11" s="1"/>
  <c r="P692" i="11"/>
  <c r="R692" i="11" s="1"/>
  <c r="M753" i="11"/>
  <c r="P753" i="11"/>
  <c r="R753" i="11" s="1"/>
  <c r="L753" i="11"/>
  <c r="M754" i="11"/>
  <c r="H666" i="11"/>
  <c r="P776" i="11"/>
  <c r="R776" i="11" s="1"/>
  <c r="N665" i="11"/>
  <c r="O665" i="11"/>
  <c r="Q665" i="11" s="1"/>
  <c r="D703" i="11"/>
  <c r="B788" i="11"/>
  <c r="C787" i="11"/>
  <c r="K787" i="11"/>
  <c r="L743" i="11"/>
  <c r="H734" i="11"/>
  <c r="H732" i="11"/>
  <c r="H730" i="11"/>
  <c r="M756" i="11"/>
  <c r="L744" i="11"/>
  <c r="C710" i="11"/>
  <c r="D713" i="11" s="1"/>
  <c r="C709" i="11"/>
  <c r="E710" i="11" s="1"/>
  <c r="H715" i="11"/>
  <c r="F815" i="11"/>
  <c r="G814" i="11"/>
  <c r="D701" i="11"/>
  <c r="D704" i="11"/>
  <c r="N509" i="11"/>
  <c r="O468" i="11"/>
  <c r="Q468" i="11" s="1"/>
  <c r="N525" i="11"/>
  <c r="O470" i="11"/>
  <c r="Q470" i="11" s="1"/>
  <c r="H708" i="11"/>
  <c r="H714" i="11"/>
  <c r="H731" i="11"/>
  <c r="K686" i="11"/>
  <c r="L688" i="11" s="1"/>
  <c r="C687" i="11"/>
  <c r="E696" i="11" s="1"/>
  <c r="C686" i="11"/>
  <c r="E692" i="11" s="1"/>
  <c r="B758" i="11"/>
  <c r="C757" i="11"/>
  <c r="K757" i="11"/>
  <c r="L712" i="11"/>
  <c r="F809" i="11"/>
  <c r="G808" i="11"/>
  <c r="L666" i="11"/>
  <c r="M743" i="11"/>
  <c r="M742" i="11"/>
  <c r="P742" i="11"/>
  <c r="R742" i="11" s="1"/>
  <c r="L742" i="11"/>
  <c r="B807" i="11"/>
  <c r="K806" i="11"/>
  <c r="C806" i="11"/>
  <c r="I763" i="11"/>
  <c r="J762" i="11"/>
  <c r="K762" i="11"/>
  <c r="P769" i="11" s="1"/>
  <c r="R769" i="11" s="1"/>
  <c r="I795" i="11"/>
  <c r="J794" i="11"/>
  <c r="N583" i="11"/>
  <c r="D687" i="11"/>
  <c r="H707" i="11"/>
  <c r="H713" i="11"/>
  <c r="H712" i="11"/>
  <c r="H711" i="11"/>
  <c r="N664" i="11"/>
  <c r="O664" i="11"/>
  <c r="Q664" i="11" s="1"/>
  <c r="L682" i="11"/>
  <c r="D739" i="11"/>
  <c r="H729" i="11"/>
  <c r="P665" i="11"/>
  <c r="R665" i="11" s="1"/>
  <c r="M666" i="11"/>
  <c r="M665" i="11"/>
  <c r="H759" i="11"/>
  <c r="H755" i="11"/>
  <c r="H753" i="11"/>
  <c r="P761" i="11"/>
  <c r="R761" i="11" s="1"/>
  <c r="M761" i="11"/>
  <c r="H716" i="11"/>
  <c r="E707" i="11"/>
  <c r="D697" i="11"/>
  <c r="E691" i="11"/>
  <c r="D711" i="11"/>
  <c r="K413" i="11"/>
  <c r="P592" i="11"/>
  <c r="R592" i="11" s="1"/>
  <c r="E674" i="11"/>
  <c r="N737" i="11"/>
  <c r="M769" i="11"/>
  <c r="N700" i="11"/>
  <c r="E746" i="11"/>
  <c r="E745" i="11"/>
  <c r="D736" i="11"/>
  <c r="E744" i="11"/>
  <c r="D734" i="11"/>
  <c r="D737" i="11"/>
  <c r="D735" i="11"/>
  <c r="D738" i="11"/>
  <c r="L739" i="11"/>
  <c r="D700" i="11"/>
  <c r="P668" i="11"/>
  <c r="R668" i="11" s="1"/>
  <c r="M668" i="11"/>
  <c r="M669" i="11"/>
  <c r="F779" i="11"/>
  <c r="G778" i="11"/>
  <c r="K778" i="11"/>
  <c r="H697" i="11"/>
  <c r="D693" i="11"/>
  <c r="K694" i="11"/>
  <c r="L667" i="11"/>
  <c r="L803" i="11"/>
  <c r="L741" i="11"/>
  <c r="N587" i="11"/>
  <c r="M710" i="11"/>
  <c r="M709" i="11"/>
  <c r="P709" i="11"/>
  <c r="R709" i="11" s="1"/>
  <c r="L711" i="11"/>
  <c r="O711" i="11" s="1"/>
  <c r="Q711" i="11" s="1"/>
  <c r="D702" i="11"/>
  <c r="I758" i="11"/>
  <c r="J757" i="11"/>
  <c r="B771" i="11"/>
  <c r="K770" i="11"/>
  <c r="C770" i="11"/>
  <c r="N632" i="11"/>
  <c r="P798" i="11"/>
  <c r="R798" i="11" s="1"/>
  <c r="L738" i="11"/>
  <c r="M735" i="11"/>
  <c r="M736" i="11"/>
  <c r="L735" i="11"/>
  <c r="N736" i="11" s="1"/>
  <c r="L733" i="11"/>
  <c r="D682" i="11"/>
  <c r="E704" i="11"/>
  <c r="D698" i="11"/>
  <c r="E708" i="11"/>
  <c r="P760" i="11"/>
  <c r="R760" i="11" s="1"/>
  <c r="L701" i="11"/>
  <c r="D692" i="11"/>
  <c r="C813" i="11"/>
  <c r="C779" i="11"/>
  <c r="J742" i="11"/>
  <c r="J743" i="11"/>
  <c r="J716" i="11"/>
  <c r="I717" i="11"/>
  <c r="K716" i="11"/>
  <c r="B720" i="11"/>
  <c r="C719" i="11"/>
  <c r="N703" i="11"/>
  <c r="M707" i="11"/>
  <c r="P707" i="11"/>
  <c r="R707" i="11" s="1"/>
  <c r="L708" i="11"/>
  <c r="M708" i="11"/>
  <c r="L707" i="11"/>
  <c r="L705" i="11"/>
  <c r="L709" i="11"/>
  <c r="L706" i="11"/>
  <c r="L710" i="11"/>
  <c r="N711" i="11" s="1"/>
  <c r="H710" i="11"/>
  <c r="N704" i="11"/>
  <c r="H709" i="11"/>
  <c r="I674" i="11"/>
  <c r="J673" i="11"/>
  <c r="K673" i="11"/>
  <c r="G674" i="11"/>
  <c r="F675" i="11"/>
  <c r="H673" i="11"/>
  <c r="B676" i="11"/>
  <c r="C675" i="11"/>
  <c r="N669" i="11"/>
  <c r="O669" i="11"/>
  <c r="Q669" i="11" s="1"/>
  <c r="N668" i="11"/>
  <c r="O668" i="11"/>
  <c r="Q668" i="11" s="1"/>
  <c r="N660" i="11"/>
  <c r="N656" i="11"/>
  <c r="N658" i="11"/>
  <c r="N659" i="11"/>
  <c r="O659" i="11"/>
  <c r="Q659" i="11" s="1"/>
  <c r="N657" i="11"/>
  <c r="C657" i="11"/>
  <c r="D635" i="11"/>
  <c r="M650" i="11"/>
  <c r="L653" i="11"/>
  <c r="O660" i="11" s="1"/>
  <c r="Q660" i="11" s="1"/>
  <c r="L652" i="11"/>
  <c r="L651" i="11"/>
  <c r="O658" i="11" s="1"/>
  <c r="Q658" i="11" s="1"/>
  <c r="L654" i="11"/>
  <c r="M651" i="11"/>
  <c r="M652" i="11"/>
  <c r="C650" i="11"/>
  <c r="N635" i="11"/>
  <c r="N634" i="11"/>
  <c r="C640" i="11"/>
  <c r="K640" i="11"/>
  <c r="P647" i="11" s="1"/>
  <c r="R647" i="11" s="1"/>
  <c r="P639" i="11"/>
  <c r="R639" i="11" s="1"/>
  <c r="M639" i="11"/>
  <c r="L636" i="11"/>
  <c r="I605" i="11"/>
  <c r="J604" i="11"/>
  <c r="O495" i="11"/>
  <c r="Q495" i="11" s="1"/>
  <c r="N426" i="11"/>
  <c r="N422" i="11"/>
  <c r="P599" i="11"/>
  <c r="R599" i="11" s="1"/>
  <c r="N586" i="11"/>
  <c r="N506" i="11"/>
  <c r="O496" i="11"/>
  <c r="Q496" i="11" s="1"/>
  <c r="O523" i="11"/>
  <c r="Q523" i="11" s="1"/>
  <c r="O461" i="11"/>
  <c r="Q461" i="11" s="1"/>
  <c r="N524" i="11"/>
  <c r="O452" i="11"/>
  <c r="Q452" i="11" s="1"/>
  <c r="O505" i="11"/>
  <c r="Q505" i="11" s="1"/>
  <c r="M593" i="11"/>
  <c r="O434" i="11"/>
  <c r="Q434" i="11" s="1"/>
  <c r="O459" i="11"/>
  <c r="Q459" i="11" s="1"/>
  <c r="N488" i="11"/>
  <c r="N584" i="11"/>
  <c r="N489" i="11"/>
  <c r="C613" i="11"/>
  <c r="B614" i="11"/>
  <c r="N471" i="11"/>
  <c r="O471" i="11"/>
  <c r="Q471" i="11" s="1"/>
  <c r="N461" i="11"/>
  <c r="L590" i="11"/>
  <c r="L591" i="11"/>
  <c r="L589" i="11"/>
  <c r="N436" i="11"/>
  <c r="N568" i="11"/>
  <c r="O427" i="11"/>
  <c r="Q427" i="11" s="1"/>
  <c r="N456" i="11"/>
  <c r="D567" i="11"/>
  <c r="D566" i="11"/>
  <c r="N453" i="11"/>
  <c r="M602" i="11"/>
  <c r="N427" i="11"/>
  <c r="B575" i="11"/>
  <c r="K574" i="11"/>
  <c r="L571" i="11" s="1"/>
  <c r="C574" i="11"/>
  <c r="K603" i="11"/>
  <c r="C603" i="11"/>
  <c r="P573" i="11"/>
  <c r="R573" i="11" s="1"/>
  <c r="M573" i="11"/>
  <c r="P580" i="11"/>
  <c r="R580" i="11" s="1"/>
  <c r="N566" i="11"/>
  <c r="O455" i="11"/>
  <c r="Q455" i="11" s="1"/>
  <c r="N516" i="11"/>
  <c r="N424" i="11"/>
  <c r="N480" i="11"/>
  <c r="N428" i="11"/>
  <c r="N432" i="11"/>
  <c r="O490" i="11"/>
  <c r="Q490" i="11" s="1"/>
  <c r="P564" i="11"/>
  <c r="R564" i="11" s="1"/>
  <c r="N567" i="11"/>
  <c r="O516" i="11"/>
  <c r="Q516" i="11" s="1"/>
  <c r="O433" i="11"/>
  <c r="Q433" i="11" s="1"/>
  <c r="N569" i="11"/>
  <c r="D568" i="11"/>
  <c r="L570" i="11"/>
  <c r="N433" i="11"/>
  <c r="O460" i="11"/>
  <c r="Q460" i="11" s="1"/>
  <c r="O439" i="11"/>
  <c r="Q439" i="11" s="1"/>
  <c r="O453" i="11"/>
  <c r="Q453" i="11" s="1"/>
  <c r="O456" i="11"/>
  <c r="Q456" i="11" s="1"/>
  <c r="N476" i="11"/>
  <c r="N434" i="11"/>
  <c r="O432" i="11"/>
  <c r="Q432" i="11" s="1"/>
  <c r="O425" i="11"/>
  <c r="Q425" i="11" s="1"/>
  <c r="N490" i="11"/>
  <c r="O493" i="11"/>
  <c r="Q493" i="11" s="1"/>
  <c r="N494" i="11"/>
  <c r="N493" i="11"/>
  <c r="N554" i="11"/>
  <c r="N455" i="11"/>
  <c r="O500" i="11"/>
  <c r="Q500" i="11" s="1"/>
  <c r="O501" i="11"/>
  <c r="Q501" i="11" s="1"/>
  <c r="N501" i="11"/>
  <c r="O507" i="11"/>
  <c r="Q507" i="11" s="1"/>
  <c r="N507" i="11"/>
  <c r="N482" i="11"/>
  <c r="O482" i="11"/>
  <c r="Q482" i="11" s="1"/>
  <c r="O489" i="11"/>
  <c r="Q489" i="11" s="1"/>
  <c r="N553" i="11"/>
  <c r="N521" i="11"/>
  <c r="N522" i="11"/>
  <c r="O521" i="11"/>
  <c r="Q521" i="11" s="1"/>
  <c r="O519" i="11"/>
  <c r="Q519" i="11" s="1"/>
  <c r="N519" i="11"/>
  <c r="N518" i="11"/>
  <c r="O518" i="11"/>
  <c r="Q518" i="11" s="1"/>
  <c r="E531" i="11"/>
  <c r="O502" i="11"/>
  <c r="Q502" i="11" s="1"/>
  <c r="N502" i="11"/>
  <c r="N552" i="11"/>
  <c r="O476" i="11"/>
  <c r="Q476" i="11" s="1"/>
  <c r="O503" i="11"/>
  <c r="Q503" i="11" s="1"/>
  <c r="N503" i="11"/>
  <c r="O499" i="11"/>
  <c r="Q499" i="11" s="1"/>
  <c r="N499" i="11"/>
  <c r="N500" i="11"/>
  <c r="O508" i="11"/>
  <c r="Q508" i="11" s="1"/>
  <c r="N508" i="11"/>
  <c r="N504" i="11"/>
  <c r="O513" i="11"/>
  <c r="Q513" i="11" s="1"/>
  <c r="N513" i="11"/>
  <c r="P544" i="11"/>
  <c r="R544" i="11" s="1"/>
  <c r="N469" i="11"/>
  <c r="O457" i="11"/>
  <c r="Q457" i="11" s="1"/>
  <c r="N470" i="11"/>
  <c r="O520" i="11"/>
  <c r="Q520" i="11" s="1"/>
  <c r="N520" i="11"/>
  <c r="N481" i="11"/>
  <c r="O481" i="11"/>
  <c r="Q481" i="11" s="1"/>
  <c r="O509" i="11"/>
  <c r="Q509" i="11" s="1"/>
  <c r="P553" i="11"/>
  <c r="R553" i="11" s="1"/>
  <c r="N485" i="11"/>
  <c r="O485" i="11"/>
  <c r="Q485" i="11" s="1"/>
  <c r="N515" i="11"/>
  <c r="O522" i="11"/>
  <c r="Q522" i="11" s="1"/>
  <c r="O515" i="11"/>
  <c r="Q515" i="11" s="1"/>
  <c r="O514" i="11"/>
  <c r="Q514" i="11" s="1"/>
  <c r="N514" i="11"/>
  <c r="O441" i="11"/>
  <c r="Q441" i="11" s="1"/>
  <c r="N454" i="11"/>
  <c r="P557" i="11"/>
  <c r="R557" i="11" s="1"/>
  <c r="M557" i="11"/>
  <c r="N483" i="11"/>
  <c r="O483" i="11"/>
  <c r="Q483" i="11" s="1"/>
  <c r="N497" i="11"/>
  <c r="O504" i="11"/>
  <c r="Q504" i="11" s="1"/>
  <c r="O497" i="11"/>
  <c r="Q497" i="11" s="1"/>
  <c r="O488" i="11"/>
  <c r="Q488" i="11" s="1"/>
  <c r="O486" i="11"/>
  <c r="Q486" i="11" s="1"/>
  <c r="N486" i="11"/>
  <c r="N487" i="11"/>
  <c r="O494" i="11"/>
  <c r="Q494" i="11" s="1"/>
  <c r="O487" i="11"/>
  <c r="Q487" i="11" s="1"/>
  <c r="B559" i="11"/>
  <c r="K558" i="11"/>
  <c r="P565" i="11" s="1"/>
  <c r="R565" i="11" s="1"/>
  <c r="C558" i="11"/>
  <c r="O517" i="11"/>
  <c r="Q517" i="11" s="1"/>
  <c r="N517" i="11"/>
  <c r="O524" i="11"/>
  <c r="Q524" i="11" s="1"/>
  <c r="N496" i="11"/>
  <c r="N510" i="11"/>
  <c r="O510" i="11"/>
  <c r="Q510" i="11" s="1"/>
  <c r="M546" i="11"/>
  <c r="K547" i="11"/>
  <c r="C548" i="11"/>
  <c r="C547" i="11"/>
  <c r="M537" i="11"/>
  <c r="L534" i="11"/>
  <c r="N534" i="11" s="1"/>
  <c r="C532" i="11"/>
  <c r="O445" i="11"/>
  <c r="Q445" i="11" s="1"/>
  <c r="N479" i="11"/>
  <c r="O479" i="11"/>
  <c r="Q479" i="11" s="1"/>
  <c r="N477" i="11"/>
  <c r="O477" i="11"/>
  <c r="Q477" i="11" s="1"/>
  <c r="N437" i="11"/>
  <c r="N467" i="11"/>
  <c r="O467" i="11"/>
  <c r="Q467" i="11" s="1"/>
  <c r="N475" i="11"/>
  <c r="O475" i="11"/>
  <c r="Q475" i="11" s="1"/>
  <c r="N466" i="11"/>
  <c r="O466" i="11"/>
  <c r="Q466" i="11" s="1"/>
  <c r="O478" i="11"/>
  <c r="Q478" i="11" s="1"/>
  <c r="N478" i="11"/>
  <c r="N468" i="11"/>
  <c r="N457" i="11"/>
  <c r="O435" i="11"/>
  <c r="Q435" i="11" s="1"/>
  <c r="N419" i="11"/>
  <c r="O474" i="11"/>
  <c r="Q474" i="11" s="1"/>
  <c r="N474" i="11"/>
  <c r="O438" i="11"/>
  <c r="Q438" i="11" s="1"/>
  <c r="O426" i="11"/>
  <c r="Q426" i="11" s="1"/>
  <c r="O428" i="11"/>
  <c r="Q428" i="11" s="1"/>
  <c r="N446" i="11"/>
  <c r="O447" i="11"/>
  <c r="Q447" i="11" s="1"/>
  <c r="N438" i="11"/>
  <c r="O454" i="11"/>
  <c r="Q454" i="11" s="1"/>
  <c r="N450" i="11"/>
  <c r="O431" i="11"/>
  <c r="Q431" i="11" s="1"/>
  <c r="O436" i="11"/>
  <c r="Q436" i="11" s="1"/>
  <c r="N445" i="11"/>
  <c r="N451" i="11"/>
  <c r="N441" i="11"/>
  <c r="O424" i="11"/>
  <c r="Q424" i="11" s="1"/>
  <c r="N425" i="11"/>
  <c r="O446" i="11"/>
  <c r="Q446" i="11" s="1"/>
  <c r="N435" i="11"/>
  <c r="N443" i="11"/>
  <c r="O450" i="11"/>
  <c r="Q450" i="11" s="1"/>
  <c r="O443" i="11"/>
  <c r="Q443" i="11" s="1"/>
  <c r="O444" i="11"/>
  <c r="Q444" i="11" s="1"/>
  <c r="N444" i="11"/>
  <c r="N429" i="11"/>
  <c r="O429" i="11"/>
  <c r="Q429" i="11" s="1"/>
  <c r="N440" i="11"/>
  <c r="N430" i="11"/>
  <c r="H417" i="11"/>
  <c r="O440" i="11"/>
  <c r="Q440" i="11" s="1"/>
  <c r="N439" i="11"/>
  <c r="O448" i="11"/>
  <c r="Q448" i="11" s="1"/>
  <c r="N449" i="11"/>
  <c r="N448" i="11"/>
  <c r="O442" i="11"/>
  <c r="Q442" i="11" s="1"/>
  <c r="O449" i="11"/>
  <c r="Q449" i="11" s="1"/>
  <c r="N442" i="11"/>
  <c r="N447" i="11"/>
  <c r="H418" i="11"/>
  <c r="L413" i="11"/>
  <c r="P417" i="11"/>
  <c r="R417" i="11" s="1"/>
  <c r="L415" i="11"/>
  <c r="P419" i="11"/>
  <c r="R419" i="11" s="1"/>
  <c r="M412" i="11"/>
  <c r="L416" i="11"/>
  <c r="N417" i="11" s="1"/>
  <c r="M413" i="11"/>
  <c r="P420" i="11"/>
  <c r="R420" i="11" s="1"/>
  <c r="M414" i="11"/>
  <c r="E424" i="11"/>
  <c r="D414" i="11"/>
  <c r="E427" i="11"/>
  <c r="D417" i="11"/>
  <c r="L414" i="11"/>
  <c r="P418" i="11"/>
  <c r="R418" i="11" s="1"/>
  <c r="E423" i="11"/>
  <c r="D413" i="11"/>
  <c r="E425" i="11"/>
  <c r="D415" i="11"/>
  <c r="H419" i="11"/>
  <c r="N418" i="11"/>
  <c r="H416" i="11"/>
  <c r="E426" i="11"/>
  <c r="M411" i="11"/>
  <c r="G408" i="11"/>
  <c r="G409" i="11"/>
  <c r="H415" i="11" s="1"/>
  <c r="K409" i="11"/>
  <c r="K408" i="11"/>
  <c r="C408" i="11"/>
  <c r="C409" i="11"/>
  <c r="E1244" i="11" l="1"/>
  <c r="D1240" i="11"/>
  <c r="C1245" i="11"/>
  <c r="C1161" i="11"/>
  <c r="B1162" i="11"/>
  <c r="M1109" i="11"/>
  <c r="P1116" i="11"/>
  <c r="R1116" i="11" s="1"/>
  <c r="F1111" i="11"/>
  <c r="K1110" i="11"/>
  <c r="G1110" i="11"/>
  <c r="J1069" i="11"/>
  <c r="J1068" i="11"/>
  <c r="C1067" i="11"/>
  <c r="D1063" i="11" s="1"/>
  <c r="D1062" i="11"/>
  <c r="J1005" i="11"/>
  <c r="J1006" i="11"/>
  <c r="F1005" i="11"/>
  <c r="G1004" i="11"/>
  <c r="K1004" i="11"/>
  <c r="N999" i="11"/>
  <c r="O999" i="11"/>
  <c r="Q999" i="11" s="1"/>
  <c r="H1003" i="11"/>
  <c r="N1000" i="11"/>
  <c r="O1000" i="11"/>
  <c r="Q1000" i="11" s="1"/>
  <c r="M1003" i="11"/>
  <c r="P1003" i="11"/>
  <c r="R1003" i="11" s="1"/>
  <c r="B991" i="11"/>
  <c r="C990" i="11"/>
  <c r="D986" i="11" s="1"/>
  <c r="E989" i="11"/>
  <c r="M981" i="11"/>
  <c r="I983" i="11"/>
  <c r="J982" i="11"/>
  <c r="K982" i="11"/>
  <c r="J977" i="11"/>
  <c r="J978" i="11"/>
  <c r="K953" i="11"/>
  <c r="M952" i="11"/>
  <c r="P952" i="11"/>
  <c r="R952" i="11" s="1"/>
  <c r="L950" i="11"/>
  <c r="L949" i="11"/>
  <c r="D936" i="11"/>
  <c r="E940" i="11"/>
  <c r="C941" i="11"/>
  <c r="L874" i="11"/>
  <c r="O874" i="11" s="1"/>
  <c r="Q874" i="11" s="1"/>
  <c r="P877" i="11"/>
  <c r="R877" i="11" s="1"/>
  <c r="M877" i="11"/>
  <c r="J878" i="11"/>
  <c r="I879" i="11"/>
  <c r="M878" i="11"/>
  <c r="P878" i="11"/>
  <c r="R878" i="11" s="1"/>
  <c r="L875" i="11"/>
  <c r="G879" i="11"/>
  <c r="C882" i="11"/>
  <c r="E881" i="11"/>
  <c r="D877" i="11"/>
  <c r="B872" i="11"/>
  <c r="C871" i="11"/>
  <c r="N867" i="11"/>
  <c r="O867" i="11"/>
  <c r="Q867" i="11" s="1"/>
  <c r="D866" i="11"/>
  <c r="K871" i="11"/>
  <c r="K872" i="11"/>
  <c r="J873" i="11"/>
  <c r="J872" i="11"/>
  <c r="N844" i="11"/>
  <c r="O844" i="11"/>
  <c r="Q844" i="11" s="1"/>
  <c r="P848" i="11"/>
  <c r="R848" i="11" s="1"/>
  <c r="M848" i="11"/>
  <c r="J849" i="11"/>
  <c r="K849" i="11"/>
  <c r="L846" i="11" s="1"/>
  <c r="L845" i="11"/>
  <c r="P835" i="11"/>
  <c r="R835" i="11" s="1"/>
  <c r="M835" i="11"/>
  <c r="L832" i="11"/>
  <c r="L833" i="11"/>
  <c r="I837" i="11"/>
  <c r="J836" i="11"/>
  <c r="K836" i="11"/>
  <c r="E698" i="11"/>
  <c r="M803" i="11"/>
  <c r="M802" i="11"/>
  <c r="L800" i="11"/>
  <c r="L802" i="11"/>
  <c r="L799" i="11"/>
  <c r="L801" i="11"/>
  <c r="N801" i="11" s="1"/>
  <c r="D705" i="11"/>
  <c r="D683" i="11"/>
  <c r="E718" i="11"/>
  <c r="M813" i="11"/>
  <c r="P813" i="11"/>
  <c r="R813" i="11" s="1"/>
  <c r="N712" i="11"/>
  <c r="B815" i="11"/>
  <c r="K814" i="11"/>
  <c r="O742" i="11"/>
  <c r="Q742" i="11" s="1"/>
  <c r="D685" i="11"/>
  <c r="D800" i="11"/>
  <c r="D801" i="11"/>
  <c r="O688" i="11"/>
  <c r="Q688" i="11" s="1"/>
  <c r="H674" i="11"/>
  <c r="N701" i="11"/>
  <c r="L754" i="11"/>
  <c r="N667" i="11"/>
  <c r="O667" i="11"/>
  <c r="Q667" i="11" s="1"/>
  <c r="H778" i="11"/>
  <c r="H696" i="11"/>
  <c r="E700" i="11"/>
  <c r="D690" i="11"/>
  <c r="E715" i="11"/>
  <c r="N743" i="11"/>
  <c r="O743" i="11"/>
  <c r="Q743" i="11" s="1"/>
  <c r="E716" i="11"/>
  <c r="B794" i="11"/>
  <c r="K793" i="11"/>
  <c r="C793" i="11"/>
  <c r="F780" i="11"/>
  <c r="G779" i="11"/>
  <c r="K779" i="11"/>
  <c r="O744" i="11"/>
  <c r="Q744" i="11" s="1"/>
  <c r="N744" i="11"/>
  <c r="F676" i="11"/>
  <c r="G675" i="11"/>
  <c r="H675" i="11" s="1"/>
  <c r="N735" i="11"/>
  <c r="N742" i="11"/>
  <c r="N741" i="11"/>
  <c r="O741" i="11"/>
  <c r="Q741" i="11" s="1"/>
  <c r="P694" i="11"/>
  <c r="R694" i="11" s="1"/>
  <c r="M694" i="11"/>
  <c r="L697" i="11"/>
  <c r="L694" i="11"/>
  <c r="O701" i="11" s="1"/>
  <c r="Q701" i="11" s="1"/>
  <c r="L692" i="11"/>
  <c r="M695" i="11"/>
  <c r="P701" i="11"/>
  <c r="R701" i="11" s="1"/>
  <c r="L695" i="11"/>
  <c r="L691" i="11"/>
  <c r="L696" i="11"/>
  <c r="L693" i="11"/>
  <c r="D802" i="11"/>
  <c r="G809" i="11"/>
  <c r="G810" i="11"/>
  <c r="H814" i="11" s="1"/>
  <c r="D706" i="11"/>
  <c r="E711" i="11"/>
  <c r="E693" i="11"/>
  <c r="E697" i="11"/>
  <c r="N655" i="11"/>
  <c r="O661" i="11"/>
  <c r="Q661" i="11" s="1"/>
  <c r="D766" i="11"/>
  <c r="M686" i="11"/>
  <c r="P686" i="11"/>
  <c r="R686" i="11" s="1"/>
  <c r="L689" i="11"/>
  <c r="M687" i="11"/>
  <c r="P693" i="11"/>
  <c r="R693" i="11" s="1"/>
  <c r="L684" i="11"/>
  <c r="M787" i="11"/>
  <c r="D707" i="11"/>
  <c r="D684" i="11"/>
  <c r="D708" i="11"/>
  <c r="M806" i="11"/>
  <c r="P806" i="11"/>
  <c r="R806" i="11" s="1"/>
  <c r="E709" i="11"/>
  <c r="F816" i="11"/>
  <c r="G815" i="11"/>
  <c r="C788" i="11"/>
  <c r="C789" i="11"/>
  <c r="K788" i="11"/>
  <c r="L786" i="11" s="1"/>
  <c r="E695" i="11"/>
  <c r="D686" i="11"/>
  <c r="H699" i="11"/>
  <c r="J758" i="11"/>
  <c r="J759" i="11"/>
  <c r="I764" i="11"/>
  <c r="J763" i="11"/>
  <c r="K763" i="11"/>
  <c r="H808" i="11"/>
  <c r="H809" i="11"/>
  <c r="P680" i="11"/>
  <c r="R680" i="11" s="1"/>
  <c r="D709" i="11"/>
  <c r="B808" i="11"/>
  <c r="K807" i="11"/>
  <c r="C807" i="11"/>
  <c r="D803" i="11" s="1"/>
  <c r="E675" i="11"/>
  <c r="O712" i="11"/>
  <c r="Q712" i="11" s="1"/>
  <c r="E712" i="11"/>
  <c r="L686" i="11"/>
  <c r="G717" i="11"/>
  <c r="G718" i="11"/>
  <c r="H724" i="11" s="1"/>
  <c r="N702" i="11"/>
  <c r="O702" i="11"/>
  <c r="Q702" i="11" s="1"/>
  <c r="E714" i="11"/>
  <c r="N682" i="11"/>
  <c r="M757" i="11"/>
  <c r="P757" i="11"/>
  <c r="R757" i="11" s="1"/>
  <c r="L687" i="11"/>
  <c r="N688" i="11" s="1"/>
  <c r="N734" i="11"/>
  <c r="N738" i="11"/>
  <c r="M770" i="11"/>
  <c r="P770" i="11"/>
  <c r="R770" i="11" s="1"/>
  <c r="P777" i="11"/>
  <c r="R777" i="11" s="1"/>
  <c r="N803" i="11"/>
  <c r="N739" i="11"/>
  <c r="L683" i="11"/>
  <c r="J795" i="11"/>
  <c r="J796" i="11"/>
  <c r="E717" i="11"/>
  <c r="D712" i="11"/>
  <c r="L685" i="11"/>
  <c r="D710" i="11"/>
  <c r="O740" i="11"/>
  <c r="Q740" i="11" s="1"/>
  <c r="D671" i="11"/>
  <c r="B772" i="11"/>
  <c r="C771" i="11"/>
  <c r="K771" i="11"/>
  <c r="P778" i="11" s="1"/>
  <c r="R778" i="11" s="1"/>
  <c r="M778" i="11"/>
  <c r="P785" i="11"/>
  <c r="R785" i="11" s="1"/>
  <c r="E713" i="11"/>
  <c r="M762" i="11"/>
  <c r="P762" i="11"/>
  <c r="R762" i="11" s="1"/>
  <c r="O666" i="11"/>
  <c r="Q666" i="11" s="1"/>
  <c r="N666" i="11"/>
  <c r="K758" i="11"/>
  <c r="L757" i="11" s="1"/>
  <c r="C758" i="11"/>
  <c r="E766" i="11" s="1"/>
  <c r="C759" i="11"/>
  <c r="E699" i="11"/>
  <c r="D689" i="11"/>
  <c r="D688" i="11"/>
  <c r="E694" i="11"/>
  <c r="M792" i="11"/>
  <c r="P792" i="11"/>
  <c r="R792" i="11" s="1"/>
  <c r="P799" i="11"/>
  <c r="R799" i="11" s="1"/>
  <c r="H700" i="11"/>
  <c r="H698" i="11"/>
  <c r="N740" i="11"/>
  <c r="C814" i="11"/>
  <c r="C780" i="11"/>
  <c r="L713" i="11"/>
  <c r="P716" i="11"/>
  <c r="R716" i="11" s="1"/>
  <c r="M716" i="11"/>
  <c r="I718" i="11"/>
  <c r="J717" i="11"/>
  <c r="K717" i="11"/>
  <c r="D715" i="11"/>
  <c r="E719" i="11"/>
  <c r="C720" i="11"/>
  <c r="B721" i="11"/>
  <c r="N705" i="11"/>
  <c r="O705" i="11"/>
  <c r="Q705" i="11" s="1"/>
  <c r="N707" i="11"/>
  <c r="O707" i="11"/>
  <c r="Q707" i="11" s="1"/>
  <c r="N708" i="11"/>
  <c r="O708" i="11"/>
  <c r="Q708" i="11" s="1"/>
  <c r="O710" i="11"/>
  <c r="Q710" i="11" s="1"/>
  <c r="N710" i="11"/>
  <c r="O706" i="11"/>
  <c r="Q706" i="11" s="1"/>
  <c r="N706" i="11"/>
  <c r="N709" i="11"/>
  <c r="O709" i="11"/>
  <c r="Q709" i="11" s="1"/>
  <c r="P673" i="11"/>
  <c r="R673" i="11" s="1"/>
  <c r="M673" i="11"/>
  <c r="L670" i="11"/>
  <c r="I675" i="11"/>
  <c r="J674" i="11"/>
  <c r="K674" i="11"/>
  <c r="C677" i="11"/>
  <c r="C676" i="11"/>
  <c r="D675" i="11" s="1"/>
  <c r="C658" i="11"/>
  <c r="C659" i="11"/>
  <c r="N654" i="11"/>
  <c r="N651" i="11"/>
  <c r="N652" i="11"/>
  <c r="N653" i="11"/>
  <c r="C651" i="11"/>
  <c r="C652" i="11"/>
  <c r="E640" i="11"/>
  <c r="N636" i="11"/>
  <c r="O636" i="11"/>
  <c r="Q636" i="11" s="1"/>
  <c r="C641" i="11"/>
  <c r="K641" i="11"/>
  <c r="M640" i="11"/>
  <c r="P640" i="11"/>
  <c r="R640" i="11" s="1"/>
  <c r="L637" i="11"/>
  <c r="D636" i="11"/>
  <c r="J605" i="11"/>
  <c r="I606" i="11"/>
  <c r="C614" i="11"/>
  <c r="B615" i="11"/>
  <c r="N589" i="11"/>
  <c r="O589" i="11"/>
  <c r="Q589" i="11" s="1"/>
  <c r="O591" i="11"/>
  <c r="Q591" i="11" s="1"/>
  <c r="N591" i="11"/>
  <c r="N590" i="11"/>
  <c r="O590" i="11"/>
  <c r="Q590" i="11" s="1"/>
  <c r="N571" i="11"/>
  <c r="B576" i="11"/>
  <c r="K575" i="11"/>
  <c r="C575" i="11"/>
  <c r="D571" i="11" s="1"/>
  <c r="N570" i="11"/>
  <c r="M603" i="11"/>
  <c r="K604" i="11"/>
  <c r="C604" i="11"/>
  <c r="D570" i="11"/>
  <c r="M574" i="11"/>
  <c r="P574" i="11"/>
  <c r="R574" i="11" s="1"/>
  <c r="P581" i="11"/>
  <c r="R581" i="11" s="1"/>
  <c r="E556" i="11"/>
  <c r="M548" i="11"/>
  <c r="P554" i="11"/>
  <c r="R554" i="11" s="1"/>
  <c r="L550" i="11"/>
  <c r="M558" i="11"/>
  <c r="P558" i="11"/>
  <c r="R558" i="11" s="1"/>
  <c r="L555" i="11"/>
  <c r="E532" i="11"/>
  <c r="B560" i="11"/>
  <c r="K559" i="11"/>
  <c r="P566" i="11" s="1"/>
  <c r="R566" i="11" s="1"/>
  <c r="C559" i="11"/>
  <c r="D555" i="11" s="1"/>
  <c r="L545" i="11"/>
  <c r="O552" i="11" s="1"/>
  <c r="Q552" i="11" s="1"/>
  <c r="D548" i="11"/>
  <c r="E557" i="11"/>
  <c r="D549" i="11"/>
  <c r="D528" i="11"/>
  <c r="L548" i="11"/>
  <c r="D546" i="11"/>
  <c r="E558" i="11"/>
  <c r="D550" i="11"/>
  <c r="D551" i="11"/>
  <c r="D554" i="11"/>
  <c r="L549" i="11"/>
  <c r="M547" i="11"/>
  <c r="D547" i="11"/>
  <c r="L546" i="11"/>
  <c r="O553" i="11" s="1"/>
  <c r="Q553" i="11" s="1"/>
  <c r="L547" i="11"/>
  <c r="C533" i="11"/>
  <c r="D529" i="11" s="1"/>
  <c r="O421" i="11"/>
  <c r="Q421" i="11" s="1"/>
  <c r="N414" i="11"/>
  <c r="L411" i="11"/>
  <c r="O418" i="11" s="1"/>
  <c r="Q418" i="11" s="1"/>
  <c r="P415" i="11"/>
  <c r="R415" i="11" s="1"/>
  <c r="M410" i="11"/>
  <c r="L412" i="11"/>
  <c r="N413" i="11" s="1"/>
  <c r="P416" i="11"/>
  <c r="R416" i="11" s="1"/>
  <c r="N416" i="11"/>
  <c r="O423" i="11"/>
  <c r="Q423" i="11" s="1"/>
  <c r="H414" i="11"/>
  <c r="N415" i="11"/>
  <c r="O422" i="11"/>
  <c r="Q422" i="11" s="1"/>
  <c r="E422" i="11"/>
  <c r="D412" i="11"/>
  <c r="D411" i="11"/>
  <c r="E421" i="11"/>
  <c r="O420" i="11"/>
  <c r="Q420" i="11" s="1"/>
  <c r="M409" i="11"/>
  <c r="K407" i="11"/>
  <c r="P414" i="11" s="1"/>
  <c r="R414" i="11" s="1"/>
  <c r="I406" i="11"/>
  <c r="F406" i="11"/>
  <c r="G407" i="11" s="1"/>
  <c r="H413" i="11" s="1"/>
  <c r="B406" i="11"/>
  <c r="C406" i="11" s="1"/>
  <c r="C404" i="11"/>
  <c r="C405" i="11"/>
  <c r="G404" i="11"/>
  <c r="G405" i="11"/>
  <c r="K405" i="11"/>
  <c r="P412" i="11" s="1"/>
  <c r="R412" i="11" s="1"/>
  <c r="K404" i="11"/>
  <c r="P411" i="11" s="1"/>
  <c r="R411" i="11" s="1"/>
  <c r="E1245" i="11" l="1"/>
  <c r="D1241" i="11"/>
  <c r="C1246" i="11"/>
  <c r="B1163" i="11"/>
  <c r="C1162" i="11"/>
  <c r="F1112" i="11"/>
  <c r="K1111" i="11"/>
  <c r="G1111" i="11"/>
  <c r="M1110" i="11"/>
  <c r="P1117" i="11"/>
  <c r="R1117" i="11" s="1"/>
  <c r="L1108" i="11"/>
  <c r="C1068" i="11"/>
  <c r="D1064" i="11" s="1"/>
  <c r="C1069" i="11"/>
  <c r="D1068" i="11"/>
  <c r="D1069" i="11"/>
  <c r="P1004" i="11"/>
  <c r="R1004" i="11" s="1"/>
  <c r="M1004" i="11"/>
  <c r="L1002" i="11"/>
  <c r="L1004" i="11"/>
  <c r="H1004" i="11"/>
  <c r="L1001" i="11"/>
  <c r="G1006" i="11"/>
  <c r="H1012" i="11" s="1"/>
  <c r="G1005" i="11"/>
  <c r="K1005" i="11"/>
  <c r="L1003" i="11"/>
  <c r="C992" i="11"/>
  <c r="C991" i="11"/>
  <c r="D988" i="11" s="1"/>
  <c r="E992" i="11"/>
  <c r="D990" i="11"/>
  <c r="E990" i="11"/>
  <c r="D989" i="11"/>
  <c r="M982" i="11"/>
  <c r="K983" i="11"/>
  <c r="I984" i="11"/>
  <c r="J983" i="11"/>
  <c r="O950" i="11"/>
  <c r="Q950" i="11" s="1"/>
  <c r="N950" i="11"/>
  <c r="P953" i="11"/>
  <c r="R953" i="11" s="1"/>
  <c r="M953" i="11"/>
  <c r="N949" i="11"/>
  <c r="O949" i="11"/>
  <c r="Q949" i="11" s="1"/>
  <c r="K954" i="11"/>
  <c r="L951" i="11" s="1"/>
  <c r="E941" i="11"/>
  <c r="D937" i="11"/>
  <c r="C942" i="11"/>
  <c r="I880" i="11"/>
  <c r="J879" i="11"/>
  <c r="K879" i="11"/>
  <c r="M879" i="11"/>
  <c r="P879" i="11"/>
  <c r="R879" i="11" s="1"/>
  <c r="G880" i="11"/>
  <c r="K880" i="11"/>
  <c r="H879" i="11"/>
  <c r="L876" i="11"/>
  <c r="O875" i="11"/>
  <c r="Q875" i="11" s="1"/>
  <c r="N875" i="11"/>
  <c r="D878" i="11"/>
  <c r="E882" i="11"/>
  <c r="C883" i="11"/>
  <c r="D867" i="11"/>
  <c r="M872" i="11"/>
  <c r="M873" i="11"/>
  <c r="P872" i="11"/>
  <c r="R872" i="11" s="1"/>
  <c r="C872" i="11"/>
  <c r="D870" i="11" s="1"/>
  <c r="C873" i="11"/>
  <c r="D871" i="11"/>
  <c r="M871" i="11"/>
  <c r="P871" i="11"/>
  <c r="R871" i="11" s="1"/>
  <c r="L868" i="11"/>
  <c r="L869" i="11"/>
  <c r="L872" i="11"/>
  <c r="L871" i="11"/>
  <c r="L873" i="11"/>
  <c r="L870" i="11"/>
  <c r="N846" i="11"/>
  <c r="O846" i="11"/>
  <c r="Q846" i="11" s="1"/>
  <c r="K850" i="11"/>
  <c r="J850" i="11"/>
  <c r="N845" i="11"/>
  <c r="O845" i="11"/>
  <c r="Q845" i="11" s="1"/>
  <c r="M849" i="11"/>
  <c r="P849" i="11"/>
  <c r="R849" i="11" s="1"/>
  <c r="L847" i="11"/>
  <c r="O833" i="11"/>
  <c r="Q833" i="11" s="1"/>
  <c r="N833" i="11"/>
  <c r="N832" i="11"/>
  <c r="O832" i="11"/>
  <c r="Q832" i="11" s="1"/>
  <c r="M836" i="11"/>
  <c r="P836" i="11"/>
  <c r="R836" i="11" s="1"/>
  <c r="J837" i="11"/>
  <c r="J838" i="11"/>
  <c r="K837" i="11"/>
  <c r="L835" i="11" s="1"/>
  <c r="L836" i="11"/>
  <c r="D677" i="11"/>
  <c r="L790" i="11"/>
  <c r="B816" i="11"/>
  <c r="K816" i="11" s="1"/>
  <c r="K815" i="11"/>
  <c r="D786" i="11"/>
  <c r="H812" i="11"/>
  <c r="D754" i="11"/>
  <c r="L760" i="11"/>
  <c r="L787" i="11"/>
  <c r="N802" i="11"/>
  <c r="H810" i="11"/>
  <c r="L788" i="11"/>
  <c r="N800" i="11"/>
  <c r="E669" i="11"/>
  <c r="L785" i="11"/>
  <c r="N786" i="11" s="1"/>
  <c r="E663" i="11"/>
  <c r="E682" i="11"/>
  <c r="E680" i="11"/>
  <c r="E683" i="11"/>
  <c r="H813" i="11"/>
  <c r="E678" i="11"/>
  <c r="P814" i="11"/>
  <c r="R814" i="11" s="1"/>
  <c r="L817" i="11"/>
  <c r="M814" i="11"/>
  <c r="L813" i="11"/>
  <c r="N691" i="11"/>
  <c r="O691" i="11"/>
  <c r="Q691" i="11" s="1"/>
  <c r="O698" i="11"/>
  <c r="Q698" i="11" s="1"/>
  <c r="E685" i="11"/>
  <c r="M771" i="11"/>
  <c r="E681" i="11"/>
  <c r="H723" i="11"/>
  <c r="H721" i="11"/>
  <c r="M807" i="11"/>
  <c r="P807" i="11"/>
  <c r="R807" i="11" s="1"/>
  <c r="I765" i="11"/>
  <c r="J764" i="11"/>
  <c r="K764" i="11"/>
  <c r="L761" i="11" s="1"/>
  <c r="H722" i="11"/>
  <c r="D788" i="11"/>
  <c r="D789" i="11"/>
  <c r="D787" i="11"/>
  <c r="L804" i="11"/>
  <c r="O695" i="11"/>
  <c r="Q695" i="11" s="1"/>
  <c r="N695" i="11"/>
  <c r="E687" i="11"/>
  <c r="N754" i="11"/>
  <c r="E677" i="11"/>
  <c r="N689" i="11"/>
  <c r="O689" i="11"/>
  <c r="Q689" i="11" s="1"/>
  <c r="N690" i="11"/>
  <c r="I676" i="11"/>
  <c r="J675" i="11"/>
  <c r="E679" i="11"/>
  <c r="O687" i="11"/>
  <c r="Q687" i="11" s="1"/>
  <c r="N687" i="11"/>
  <c r="B809" i="11"/>
  <c r="K808" i="11"/>
  <c r="C808" i="11"/>
  <c r="D767" i="11"/>
  <c r="E676" i="11"/>
  <c r="M793" i="11"/>
  <c r="P793" i="11"/>
  <c r="R793" i="11" s="1"/>
  <c r="P800" i="11"/>
  <c r="R800" i="11" s="1"/>
  <c r="H720" i="11"/>
  <c r="B773" i="11"/>
  <c r="K772" i="11"/>
  <c r="C772" i="11"/>
  <c r="E688" i="11"/>
  <c r="E767" i="11"/>
  <c r="N686" i="11"/>
  <c r="D759" i="11"/>
  <c r="G816" i="11"/>
  <c r="H816" i="11" s="1"/>
  <c r="G817" i="11"/>
  <c r="H817" i="11" s="1"/>
  <c r="E769" i="11"/>
  <c r="M779" i="11"/>
  <c r="P779" i="11"/>
  <c r="R779" i="11" s="1"/>
  <c r="P786" i="11"/>
  <c r="R786" i="11" s="1"/>
  <c r="B795" i="11"/>
  <c r="K794" i="11"/>
  <c r="C794" i="11"/>
  <c r="H718" i="11"/>
  <c r="D662" i="11"/>
  <c r="E672" i="11"/>
  <c r="E793" i="11"/>
  <c r="E772" i="11"/>
  <c r="D762" i="11"/>
  <c r="D678" i="11"/>
  <c r="N683" i="11"/>
  <c r="O690" i="11"/>
  <c r="Q690" i="11" s="1"/>
  <c r="L758" i="11"/>
  <c r="E667" i="11"/>
  <c r="E684" i="11"/>
  <c r="E686" i="11"/>
  <c r="O692" i="11"/>
  <c r="Q692" i="11" s="1"/>
  <c r="N692" i="11"/>
  <c r="O699" i="11"/>
  <c r="Q699" i="11" s="1"/>
  <c r="H779" i="11"/>
  <c r="L759" i="11"/>
  <c r="N685" i="11"/>
  <c r="D790" i="11"/>
  <c r="D661" i="11"/>
  <c r="E671" i="11"/>
  <c r="E668" i="11"/>
  <c r="E771" i="11"/>
  <c r="D761" i="11"/>
  <c r="D758" i="11"/>
  <c r="D755" i="11"/>
  <c r="D676" i="11"/>
  <c r="D757" i="11"/>
  <c r="N787" i="11"/>
  <c r="N684" i="11"/>
  <c r="E765" i="11"/>
  <c r="H815" i="11"/>
  <c r="H811" i="11"/>
  <c r="O694" i="11"/>
  <c r="Q694" i="11" s="1"/>
  <c r="N694" i="11"/>
  <c r="F781" i="11"/>
  <c r="G780" i="11"/>
  <c r="K780" i="11"/>
  <c r="E768" i="11"/>
  <c r="H780" i="11"/>
  <c r="P681" i="11"/>
  <c r="R681" i="11" s="1"/>
  <c r="N760" i="11"/>
  <c r="O760" i="11"/>
  <c r="Q760" i="11" s="1"/>
  <c r="D653" i="11"/>
  <c r="E665" i="11"/>
  <c r="E689" i="11"/>
  <c r="D679" i="11"/>
  <c r="P758" i="11"/>
  <c r="R758" i="11" s="1"/>
  <c r="M758" i="11"/>
  <c r="M759" i="11"/>
  <c r="E764" i="11"/>
  <c r="D760" i="11"/>
  <c r="L755" i="11"/>
  <c r="H717" i="11"/>
  <c r="N788" i="11"/>
  <c r="O693" i="11"/>
  <c r="Q693" i="11" s="1"/>
  <c r="N693" i="11"/>
  <c r="O700" i="11"/>
  <c r="Q700" i="11" s="1"/>
  <c r="N697" i="11"/>
  <c r="O697" i="11"/>
  <c r="Q697" i="11" s="1"/>
  <c r="N698" i="11"/>
  <c r="O704" i="11"/>
  <c r="Q704" i="11" s="1"/>
  <c r="E661" i="11"/>
  <c r="J406" i="11"/>
  <c r="J407" i="11"/>
  <c r="E664" i="11"/>
  <c r="E690" i="11"/>
  <c r="D680" i="11"/>
  <c r="D756" i="11"/>
  <c r="E666" i="11"/>
  <c r="E662" i="11"/>
  <c r="E770" i="11"/>
  <c r="P763" i="11"/>
  <c r="R763" i="11" s="1"/>
  <c r="M763" i="11"/>
  <c r="H719" i="11"/>
  <c r="L791" i="11"/>
  <c r="M788" i="11"/>
  <c r="M789" i="11"/>
  <c r="L789" i="11"/>
  <c r="D804" i="11"/>
  <c r="N696" i="11"/>
  <c r="O696" i="11"/>
  <c r="Q696" i="11" s="1"/>
  <c r="O703" i="11"/>
  <c r="Q703" i="11" s="1"/>
  <c r="G677" i="11"/>
  <c r="H683" i="11" s="1"/>
  <c r="G676" i="11"/>
  <c r="H679" i="11" s="1"/>
  <c r="L756" i="11"/>
  <c r="E670" i="11"/>
  <c r="K675" i="11"/>
  <c r="L672" i="11" s="1"/>
  <c r="C815" i="11"/>
  <c r="C781" i="11"/>
  <c r="C782" i="11"/>
  <c r="E792" i="11" s="1"/>
  <c r="D779" i="11"/>
  <c r="I719" i="11"/>
  <c r="J718" i="11"/>
  <c r="K718" i="11"/>
  <c r="L715" i="11" s="1"/>
  <c r="M717" i="11"/>
  <c r="P717" i="11"/>
  <c r="R717" i="11" s="1"/>
  <c r="L714" i="11"/>
  <c r="N713" i="11"/>
  <c r="O713" i="11"/>
  <c r="Q713" i="11" s="1"/>
  <c r="B722" i="11"/>
  <c r="C721" i="11"/>
  <c r="E720" i="11"/>
  <c r="D716" i="11"/>
  <c r="N670" i="11"/>
  <c r="O670" i="11"/>
  <c r="Q670" i="11" s="1"/>
  <c r="M674" i="11"/>
  <c r="P674" i="11"/>
  <c r="R674" i="11" s="1"/>
  <c r="L671" i="11"/>
  <c r="D672" i="11"/>
  <c r="D674" i="11"/>
  <c r="D673" i="11"/>
  <c r="D655" i="11"/>
  <c r="D656" i="11"/>
  <c r="D659" i="11"/>
  <c r="D658" i="11"/>
  <c r="D657" i="11"/>
  <c r="D660" i="11"/>
  <c r="D654" i="11"/>
  <c r="E641" i="11"/>
  <c r="D652" i="11"/>
  <c r="D651" i="11"/>
  <c r="L638" i="11"/>
  <c r="O638" i="11" s="1"/>
  <c r="Q638" i="11" s="1"/>
  <c r="P648" i="11"/>
  <c r="R648" i="11" s="1"/>
  <c r="K642" i="11"/>
  <c r="P649" i="11" s="1"/>
  <c r="R649" i="11" s="1"/>
  <c r="C642" i="11"/>
  <c r="P641" i="11"/>
  <c r="R641" i="11" s="1"/>
  <c r="M641" i="11"/>
  <c r="D637" i="11"/>
  <c r="O637" i="11"/>
  <c r="Q637" i="11" s="1"/>
  <c r="N637" i="11"/>
  <c r="I607" i="11"/>
  <c r="J606" i="11"/>
  <c r="E533" i="11"/>
  <c r="C615" i="11"/>
  <c r="B616" i="11"/>
  <c r="M604" i="11"/>
  <c r="M575" i="11"/>
  <c r="P575" i="11"/>
  <c r="R575" i="11" s="1"/>
  <c r="P582" i="11"/>
  <c r="R582" i="11" s="1"/>
  <c r="K605" i="11"/>
  <c r="L602" i="11" s="1"/>
  <c r="C605" i="11"/>
  <c r="B577" i="11"/>
  <c r="K576" i="11"/>
  <c r="L573" i="11" s="1"/>
  <c r="C576" i="11"/>
  <c r="L572" i="11"/>
  <c r="N549" i="11"/>
  <c r="N551" i="11"/>
  <c r="N550" i="11"/>
  <c r="O555" i="11"/>
  <c r="Q555" i="11" s="1"/>
  <c r="N555" i="11"/>
  <c r="P559" i="11"/>
  <c r="R559" i="11" s="1"/>
  <c r="M559" i="11"/>
  <c r="L556" i="11"/>
  <c r="N548" i="11"/>
  <c r="O554" i="11"/>
  <c r="Q554" i="11" s="1"/>
  <c r="B561" i="11"/>
  <c r="K560" i="11"/>
  <c r="C560" i="11"/>
  <c r="E559" i="11"/>
  <c r="N546" i="11"/>
  <c r="N547" i="11"/>
  <c r="C534" i="11"/>
  <c r="O419" i="11"/>
  <c r="Q419" i="11" s="1"/>
  <c r="N412" i="11"/>
  <c r="G406" i="11"/>
  <c r="H412" i="11" s="1"/>
  <c r="K406" i="11"/>
  <c r="P413" i="11" s="1"/>
  <c r="R413" i="11" s="1"/>
  <c r="C407" i="11"/>
  <c r="E417" i="11" s="1"/>
  <c r="M405" i="11"/>
  <c r="L410" i="11"/>
  <c r="O417" i="11" s="1"/>
  <c r="Q417" i="11" s="1"/>
  <c r="M408" i="11"/>
  <c r="K403" i="11"/>
  <c r="M404" i="11" s="1"/>
  <c r="I402" i="11"/>
  <c r="F402" i="11"/>
  <c r="G402" i="11" s="1"/>
  <c r="B402" i="11"/>
  <c r="C402" i="11" s="1"/>
  <c r="D1242" i="11" l="1"/>
  <c r="E1246" i="11"/>
  <c r="C1247" i="11"/>
  <c r="B1164" i="11"/>
  <c r="C1163" i="11"/>
  <c r="H1111" i="11"/>
  <c r="M1111" i="11"/>
  <c r="P1118" i="11"/>
  <c r="R1118" i="11" s="1"/>
  <c r="F1113" i="11"/>
  <c r="K1112" i="11"/>
  <c r="G1112" i="11"/>
  <c r="D1065" i="11"/>
  <c r="D1066" i="11"/>
  <c r="D1067" i="11"/>
  <c r="N1001" i="11"/>
  <c r="O1001" i="11"/>
  <c r="Q1001" i="11" s="1"/>
  <c r="H1010" i="11"/>
  <c r="O1004" i="11"/>
  <c r="Q1004" i="11" s="1"/>
  <c r="N1004" i="11"/>
  <c r="O1003" i="11"/>
  <c r="Q1003" i="11" s="1"/>
  <c r="N1003" i="11"/>
  <c r="O1002" i="11"/>
  <c r="Q1002" i="11" s="1"/>
  <c r="N1002" i="11"/>
  <c r="M1006" i="11"/>
  <c r="M1005" i="11"/>
  <c r="P1005" i="11"/>
  <c r="R1005" i="11" s="1"/>
  <c r="L1005" i="11"/>
  <c r="L1006" i="11"/>
  <c r="H1011" i="11"/>
  <c r="H1009" i="11"/>
  <c r="H1006" i="11"/>
  <c r="H1005" i="11"/>
  <c r="H1007" i="11"/>
  <c r="H1008" i="11"/>
  <c r="D992" i="11"/>
  <c r="D991" i="11"/>
  <c r="E991" i="11"/>
  <c r="D987" i="11"/>
  <c r="J984" i="11"/>
  <c r="I985" i="11"/>
  <c r="K984" i="11"/>
  <c r="L981" i="11" s="1"/>
  <c r="M983" i="11"/>
  <c r="N951" i="11"/>
  <c r="O951" i="11"/>
  <c r="Q951" i="11" s="1"/>
  <c r="P954" i="11"/>
  <c r="R954" i="11" s="1"/>
  <c r="M954" i="11"/>
  <c r="K955" i="11"/>
  <c r="L952" i="11" s="1"/>
  <c r="E942" i="11"/>
  <c r="D938" i="11"/>
  <c r="C943" i="11"/>
  <c r="I881" i="11"/>
  <c r="J880" i="11"/>
  <c r="P880" i="11"/>
  <c r="R880" i="11" s="1"/>
  <c r="M880" i="11"/>
  <c r="G881" i="11"/>
  <c r="K881" i="11"/>
  <c r="N876" i="11"/>
  <c r="O876" i="11"/>
  <c r="Q876" i="11" s="1"/>
  <c r="L877" i="11"/>
  <c r="H880" i="11"/>
  <c r="D879" i="11"/>
  <c r="C884" i="11"/>
  <c r="D880" i="11" s="1"/>
  <c r="E883" i="11"/>
  <c r="N874" i="11"/>
  <c r="N871" i="11"/>
  <c r="O871" i="11"/>
  <c r="Q871" i="11" s="1"/>
  <c r="O868" i="11"/>
  <c r="Q868" i="11" s="1"/>
  <c r="N868" i="11"/>
  <c r="E873" i="11"/>
  <c r="E867" i="11" s="1"/>
  <c r="E868" i="11" s="1"/>
  <c r="E869" i="11" s="1"/>
  <c r="E870" i="11" s="1"/>
  <c r="E871" i="11" s="1"/>
  <c r="E872" i="11" s="1"/>
  <c r="D873" i="11"/>
  <c r="N869" i="11"/>
  <c r="O869" i="11"/>
  <c r="Q869" i="11" s="1"/>
  <c r="D868" i="11"/>
  <c r="D869" i="11"/>
  <c r="N872" i="11"/>
  <c r="O872" i="11"/>
  <c r="Q872" i="11" s="1"/>
  <c r="N870" i="11"/>
  <c r="O870" i="11"/>
  <c r="Q870" i="11" s="1"/>
  <c r="N873" i="11"/>
  <c r="O873" i="11"/>
  <c r="Q873" i="11" s="1"/>
  <c r="D872" i="11"/>
  <c r="N847" i="11"/>
  <c r="O847" i="11"/>
  <c r="Q847" i="11" s="1"/>
  <c r="M850" i="11"/>
  <c r="P850" i="11"/>
  <c r="R850" i="11" s="1"/>
  <c r="L850" i="11"/>
  <c r="L851" i="11"/>
  <c r="L848" i="11"/>
  <c r="J851" i="11"/>
  <c r="K851" i="11"/>
  <c r="J852" i="11"/>
  <c r="O835" i="11"/>
  <c r="Q835" i="11" s="1"/>
  <c r="N836" i="11"/>
  <c r="O836" i="11"/>
  <c r="Q836" i="11" s="1"/>
  <c r="P837" i="11"/>
  <c r="R837" i="11" s="1"/>
  <c r="M837" i="11"/>
  <c r="M838" i="11"/>
  <c r="L838" i="11"/>
  <c r="L837" i="11"/>
  <c r="L834" i="11"/>
  <c r="M815" i="11"/>
  <c r="P815" i="11"/>
  <c r="R815" i="11" s="1"/>
  <c r="L816" i="11"/>
  <c r="L814" i="11"/>
  <c r="M816" i="11"/>
  <c r="M817" i="11"/>
  <c r="L815" i="11"/>
  <c r="H678" i="11"/>
  <c r="N755" i="11"/>
  <c r="D782" i="11"/>
  <c r="D785" i="11"/>
  <c r="N756" i="11"/>
  <c r="D768" i="11"/>
  <c r="P771" i="11"/>
  <c r="R771" i="11" s="1"/>
  <c r="J403" i="11"/>
  <c r="J402" i="11"/>
  <c r="N761" i="11"/>
  <c r="O761" i="11"/>
  <c r="Q761" i="11" s="1"/>
  <c r="J765" i="11"/>
  <c r="J766" i="11"/>
  <c r="K765" i="11"/>
  <c r="E721" i="11"/>
  <c r="E794" i="11"/>
  <c r="D784" i="11"/>
  <c r="H682" i="11"/>
  <c r="H680" i="11"/>
  <c r="H676" i="11"/>
  <c r="H677" i="11"/>
  <c r="E789" i="11"/>
  <c r="L764" i="11"/>
  <c r="H681" i="11"/>
  <c r="E790" i="11"/>
  <c r="M772" i="11"/>
  <c r="L769" i="11"/>
  <c r="M780" i="11"/>
  <c r="P787" i="11"/>
  <c r="R787" i="11" s="1"/>
  <c r="N791" i="11"/>
  <c r="N789" i="11"/>
  <c r="B774" i="11"/>
  <c r="C773" i="11"/>
  <c r="K773" i="11"/>
  <c r="P780" i="11" s="1"/>
  <c r="R780" i="11" s="1"/>
  <c r="N804" i="11"/>
  <c r="G781" i="11"/>
  <c r="G782" i="11"/>
  <c r="K781" i="11"/>
  <c r="L783" i="11" s="1"/>
  <c r="N759" i="11"/>
  <c r="M794" i="11"/>
  <c r="P794" i="11"/>
  <c r="R794" i="11" s="1"/>
  <c r="P801" i="11"/>
  <c r="R801" i="11" s="1"/>
  <c r="P808" i="11"/>
  <c r="R808" i="11" s="1"/>
  <c r="M808" i="11"/>
  <c r="L805" i="11"/>
  <c r="J676" i="11"/>
  <c r="J677" i="11"/>
  <c r="K676" i="11"/>
  <c r="L674" i="11" s="1"/>
  <c r="N757" i="11"/>
  <c r="N758" i="11"/>
  <c r="K809" i="11"/>
  <c r="L812" i="11" s="1"/>
  <c r="C809" i="11"/>
  <c r="D811" i="11" s="1"/>
  <c r="C810" i="11"/>
  <c r="E813" i="11" s="1"/>
  <c r="C795" i="11"/>
  <c r="K795" i="11"/>
  <c r="L793" i="11" s="1"/>
  <c r="C796" i="11"/>
  <c r="P764" i="11"/>
  <c r="R764" i="11" s="1"/>
  <c r="L767" i="11"/>
  <c r="M764" i="11"/>
  <c r="L765" i="11"/>
  <c r="L763" i="11"/>
  <c r="M675" i="11"/>
  <c r="P675" i="11"/>
  <c r="R675" i="11" s="1"/>
  <c r="P682" i="11"/>
  <c r="R682" i="11" s="1"/>
  <c r="H783" i="11"/>
  <c r="D783" i="11"/>
  <c r="L782" i="11"/>
  <c r="N790" i="11"/>
  <c r="E812" i="11"/>
  <c r="E806" i="11"/>
  <c r="E791" i="11"/>
  <c r="C816" i="11"/>
  <c r="C817" i="11"/>
  <c r="D814" i="11" s="1"/>
  <c r="D781" i="11"/>
  <c r="D780" i="11"/>
  <c r="N715" i="11"/>
  <c r="O715" i="11"/>
  <c r="Q715" i="11" s="1"/>
  <c r="O714" i="11"/>
  <c r="Q714" i="11" s="1"/>
  <c r="N714" i="11"/>
  <c r="M718" i="11"/>
  <c r="P718" i="11"/>
  <c r="R718" i="11" s="1"/>
  <c r="I720" i="11"/>
  <c r="J719" i="11"/>
  <c r="K719" i="11"/>
  <c r="D717" i="11"/>
  <c r="B723" i="11"/>
  <c r="C722" i="11"/>
  <c r="O671" i="11"/>
  <c r="Q671" i="11" s="1"/>
  <c r="N671" i="11"/>
  <c r="O672" i="11"/>
  <c r="Q672" i="11" s="1"/>
  <c r="N672" i="11"/>
  <c r="E642" i="11"/>
  <c r="N638" i="11"/>
  <c r="C643" i="11"/>
  <c r="K643" i="11"/>
  <c r="P650" i="11" s="1"/>
  <c r="R650" i="11" s="1"/>
  <c r="D638" i="11"/>
  <c r="M642" i="11"/>
  <c r="P642" i="11"/>
  <c r="R642" i="11" s="1"/>
  <c r="L639" i="11"/>
  <c r="I608" i="11"/>
  <c r="J607" i="11"/>
  <c r="B617" i="11"/>
  <c r="C616" i="11"/>
  <c r="C606" i="11"/>
  <c r="K606" i="11"/>
  <c r="O573" i="11"/>
  <c r="Q573" i="11" s="1"/>
  <c r="N573" i="11"/>
  <c r="P567" i="11"/>
  <c r="R567" i="11" s="1"/>
  <c r="M576" i="11"/>
  <c r="P576" i="11"/>
  <c r="R576" i="11" s="1"/>
  <c r="P583" i="11"/>
  <c r="R583" i="11" s="1"/>
  <c r="D572" i="11"/>
  <c r="O572" i="11"/>
  <c r="Q572" i="11" s="1"/>
  <c r="N572" i="11"/>
  <c r="C577" i="11"/>
  <c r="E577" i="11" s="1"/>
  <c r="K577" i="11"/>
  <c r="L574" i="11" s="1"/>
  <c r="C578" i="11"/>
  <c r="E576" i="11"/>
  <c r="M605" i="11"/>
  <c r="H410" i="11"/>
  <c r="E560" i="11"/>
  <c r="M560" i="11"/>
  <c r="P560" i="11"/>
  <c r="R560" i="11" s="1"/>
  <c r="L557" i="11"/>
  <c r="C562" i="11"/>
  <c r="K561" i="11"/>
  <c r="C561" i="11"/>
  <c r="E570" i="11" s="1"/>
  <c r="E534" i="11"/>
  <c r="D530" i="11"/>
  <c r="D556" i="11"/>
  <c r="N556" i="11"/>
  <c r="O556" i="11"/>
  <c r="Q556" i="11" s="1"/>
  <c r="C535" i="11"/>
  <c r="E419" i="11"/>
  <c r="M407" i="11"/>
  <c r="H411" i="11"/>
  <c r="E418" i="11"/>
  <c r="D410" i="11"/>
  <c r="E420" i="11"/>
  <c r="K402" i="11"/>
  <c r="M403" i="11" s="1"/>
  <c r="L409" i="11"/>
  <c r="O416" i="11" s="1"/>
  <c r="Q416" i="11" s="1"/>
  <c r="M406" i="11"/>
  <c r="D408" i="11"/>
  <c r="L407" i="11"/>
  <c r="O414" i="11" s="1"/>
  <c r="Q414" i="11" s="1"/>
  <c r="P410" i="11"/>
  <c r="R410" i="11" s="1"/>
  <c r="L406" i="11"/>
  <c r="O413" i="11" s="1"/>
  <c r="Q413" i="11" s="1"/>
  <c r="G403" i="11"/>
  <c r="H409" i="11" s="1"/>
  <c r="D407" i="11"/>
  <c r="N411" i="11"/>
  <c r="D409" i="11"/>
  <c r="C403" i="11"/>
  <c r="E415" i="11" s="1"/>
  <c r="L408" i="11"/>
  <c r="O415" i="11" s="1"/>
  <c r="Q415" i="11" s="1"/>
  <c r="G401" i="11"/>
  <c r="K401" i="11"/>
  <c r="C401" i="11"/>
  <c r="E1247" i="11" l="1"/>
  <c r="D1243" i="11"/>
  <c r="C1248" i="11"/>
  <c r="B1165" i="11"/>
  <c r="C1164" i="11"/>
  <c r="H1112" i="11"/>
  <c r="M1112" i="11"/>
  <c r="P1112" i="11"/>
  <c r="R1112" i="11" s="1"/>
  <c r="P1119" i="11"/>
  <c r="R1119" i="11" s="1"/>
  <c r="L1109" i="11"/>
  <c r="F1114" i="11"/>
  <c r="K1113" i="11"/>
  <c r="G1113" i="11"/>
  <c r="N1006" i="11"/>
  <c r="O1006" i="11"/>
  <c r="Q1006" i="11" s="1"/>
  <c r="O1005" i="11"/>
  <c r="Q1005" i="11" s="1"/>
  <c r="N1005" i="11"/>
  <c r="M984" i="11"/>
  <c r="K985" i="11"/>
  <c r="J985" i="11"/>
  <c r="I986" i="11"/>
  <c r="N952" i="11"/>
  <c r="O952" i="11"/>
  <c r="Q952" i="11" s="1"/>
  <c r="K956" i="11"/>
  <c r="P955" i="11"/>
  <c r="R955" i="11" s="1"/>
  <c r="M955" i="11"/>
  <c r="E943" i="11"/>
  <c r="D939" i="11"/>
  <c r="C944" i="11"/>
  <c r="J881" i="11"/>
  <c r="I882" i="11"/>
  <c r="M881" i="11"/>
  <c r="P881" i="11"/>
  <c r="R881" i="11" s="1"/>
  <c r="L878" i="11"/>
  <c r="H881" i="11"/>
  <c r="N877" i="11"/>
  <c r="O877" i="11"/>
  <c r="Q877" i="11" s="1"/>
  <c r="G882" i="11"/>
  <c r="K882" i="11"/>
  <c r="E884" i="11"/>
  <c r="C885" i="11"/>
  <c r="N848" i="11"/>
  <c r="O848" i="11"/>
  <c r="Q848" i="11" s="1"/>
  <c r="N851" i="11"/>
  <c r="O851" i="11"/>
  <c r="Q851" i="11" s="1"/>
  <c r="O850" i="11"/>
  <c r="Q850" i="11" s="1"/>
  <c r="N850" i="11"/>
  <c r="P851" i="11"/>
  <c r="R851" i="11" s="1"/>
  <c r="M852" i="11"/>
  <c r="M851" i="11"/>
  <c r="L849" i="11"/>
  <c r="L852" i="11"/>
  <c r="N838" i="11"/>
  <c r="O838" i="11"/>
  <c r="Q838" i="11" s="1"/>
  <c r="N834" i="11"/>
  <c r="O834" i="11"/>
  <c r="Q834" i="11" s="1"/>
  <c r="N835" i="11"/>
  <c r="O837" i="11"/>
  <c r="Q837" i="11" s="1"/>
  <c r="N837" i="11"/>
  <c r="L811" i="11"/>
  <c r="D797" i="11"/>
  <c r="L797" i="11"/>
  <c r="N814" i="11"/>
  <c r="N816" i="11"/>
  <c r="N815" i="11"/>
  <c r="N812" i="11"/>
  <c r="O812" i="11"/>
  <c r="Q812" i="11" s="1"/>
  <c r="N813" i="11"/>
  <c r="N817" i="11"/>
  <c r="D815" i="11"/>
  <c r="L678" i="11"/>
  <c r="O678" i="11" s="1"/>
  <c r="Q678" i="11" s="1"/>
  <c r="P816" i="11"/>
  <c r="R816" i="11" s="1"/>
  <c r="O681" i="11"/>
  <c r="Q681" i="11" s="1"/>
  <c r="O674" i="11"/>
  <c r="Q674" i="11" s="1"/>
  <c r="N783" i="11"/>
  <c r="O790" i="11"/>
  <c r="Q790" i="11" s="1"/>
  <c r="O767" i="11"/>
  <c r="Q767" i="11" s="1"/>
  <c r="P809" i="11"/>
  <c r="R809" i="11" s="1"/>
  <c r="M809" i="11"/>
  <c r="M810" i="11"/>
  <c r="L807" i="11"/>
  <c r="O814" i="11" s="1"/>
  <c r="Q814" i="11" s="1"/>
  <c r="L809" i="11"/>
  <c r="O809" i="11" s="1"/>
  <c r="Q809" i="11" s="1"/>
  <c r="L806" i="11"/>
  <c r="O813" i="11" s="1"/>
  <c r="Q813" i="11" s="1"/>
  <c r="O797" i="11"/>
  <c r="Q797" i="11" s="1"/>
  <c r="D795" i="11"/>
  <c r="D791" i="11"/>
  <c r="E805" i="11"/>
  <c r="L808" i="11"/>
  <c r="O815" i="11" s="1"/>
  <c r="Q815" i="11" s="1"/>
  <c r="P773" i="11"/>
  <c r="R773" i="11" s="1"/>
  <c r="M773" i="11"/>
  <c r="L770" i="11"/>
  <c r="D794" i="11"/>
  <c r="L677" i="11"/>
  <c r="E809" i="11"/>
  <c r="D799" i="11"/>
  <c r="E797" i="11"/>
  <c r="O793" i="11"/>
  <c r="Q793" i="11" s="1"/>
  <c r="O800" i="11"/>
  <c r="Q800" i="11" s="1"/>
  <c r="M781" i="11"/>
  <c r="M782" i="11"/>
  <c r="L784" i="11"/>
  <c r="P788" i="11"/>
  <c r="R788" i="11" s="1"/>
  <c r="E773" i="11"/>
  <c r="D769" i="11"/>
  <c r="E807" i="11"/>
  <c r="L779" i="11"/>
  <c r="N764" i="11"/>
  <c r="O764" i="11"/>
  <c r="Q764" i="11" s="1"/>
  <c r="D817" i="11"/>
  <c r="L798" i="11"/>
  <c r="M795" i="11"/>
  <c r="M796" i="11"/>
  <c r="P795" i="11"/>
  <c r="R795" i="11" s="1"/>
  <c r="P802" i="11"/>
  <c r="R802" i="11" s="1"/>
  <c r="L794" i="11"/>
  <c r="L792" i="11"/>
  <c r="L679" i="11"/>
  <c r="M676" i="11"/>
  <c r="M677" i="11"/>
  <c r="P676" i="11"/>
  <c r="R676" i="11" s="1"/>
  <c r="P683" i="11"/>
  <c r="R683" i="11" s="1"/>
  <c r="L673" i="11"/>
  <c r="L676" i="11"/>
  <c r="L795" i="11"/>
  <c r="H788" i="11"/>
  <c r="H782" i="11"/>
  <c r="C774" i="11"/>
  <c r="C775" i="11"/>
  <c r="E781" i="11" s="1"/>
  <c r="K774" i="11"/>
  <c r="L774" i="11" s="1"/>
  <c r="L778" i="11"/>
  <c r="E784" i="11"/>
  <c r="P765" i="11"/>
  <c r="R765" i="11" s="1"/>
  <c r="L768" i="11"/>
  <c r="N769" i="11" s="1"/>
  <c r="M765" i="11"/>
  <c r="M766" i="11"/>
  <c r="L766" i="11"/>
  <c r="N767" i="11" s="1"/>
  <c r="L762" i="11"/>
  <c r="N763" i="11" s="1"/>
  <c r="O763" i="11"/>
  <c r="Q763" i="11" s="1"/>
  <c r="D798" i="11"/>
  <c r="E808" i="11"/>
  <c r="D796" i="11"/>
  <c r="E799" i="11"/>
  <c r="E798" i="11"/>
  <c r="E802" i="11"/>
  <c r="E800" i="11"/>
  <c r="D792" i="11"/>
  <c r="H787" i="11"/>
  <c r="H781" i="11"/>
  <c r="H784" i="11"/>
  <c r="H785" i="11"/>
  <c r="D793" i="11"/>
  <c r="L781" i="11"/>
  <c r="N782" i="11" s="1"/>
  <c r="O769" i="11"/>
  <c r="Q769" i="11" s="1"/>
  <c r="L675" i="11"/>
  <c r="E722" i="11"/>
  <c r="O765" i="11"/>
  <c r="Q765" i="11" s="1"/>
  <c r="N765" i="11"/>
  <c r="D813" i="11"/>
  <c r="E810" i="11"/>
  <c r="E801" i="11"/>
  <c r="E803" i="11"/>
  <c r="O789" i="11"/>
  <c r="Q789" i="11" s="1"/>
  <c r="L775" i="11"/>
  <c r="O782" i="11" s="1"/>
  <c r="Q782" i="11" s="1"/>
  <c r="D816" i="11"/>
  <c r="E796" i="11"/>
  <c r="H786" i="11"/>
  <c r="D812" i="11"/>
  <c r="E815" i="11"/>
  <c r="D810" i="11"/>
  <c r="E816" i="11"/>
  <c r="D809" i="11"/>
  <c r="D807" i="11"/>
  <c r="D808" i="11"/>
  <c r="E817" i="11"/>
  <c r="E814" i="11"/>
  <c r="D805" i="11"/>
  <c r="E811" i="11"/>
  <c r="D806" i="11"/>
  <c r="N805" i="11"/>
  <c r="O805" i="11"/>
  <c r="Q805" i="11" s="1"/>
  <c r="O804" i="11"/>
  <c r="Q804" i="11" s="1"/>
  <c r="E804" i="11"/>
  <c r="L780" i="11"/>
  <c r="P772" i="11"/>
  <c r="R772" i="11" s="1"/>
  <c r="E783" i="11"/>
  <c r="E795" i="11"/>
  <c r="L810" i="11"/>
  <c r="O817" i="11" s="1"/>
  <c r="Q817" i="11" s="1"/>
  <c r="L796" i="11"/>
  <c r="N797" i="11" s="1"/>
  <c r="I721" i="11"/>
  <c r="J720" i="11"/>
  <c r="K720" i="11"/>
  <c r="L717" i="11" s="1"/>
  <c r="P719" i="11"/>
  <c r="R719" i="11" s="1"/>
  <c r="M719" i="11"/>
  <c r="L716" i="11"/>
  <c r="D718" i="11"/>
  <c r="B724" i="11"/>
  <c r="C723" i="11"/>
  <c r="D639" i="11"/>
  <c r="E643" i="11"/>
  <c r="O639" i="11"/>
  <c r="Q639" i="11" s="1"/>
  <c r="N639" i="11"/>
  <c r="M643" i="11"/>
  <c r="P643" i="11"/>
  <c r="R643" i="11" s="1"/>
  <c r="L640" i="11"/>
  <c r="K644" i="11"/>
  <c r="P651" i="11" s="1"/>
  <c r="R651" i="11" s="1"/>
  <c r="C644" i="11"/>
  <c r="I609" i="11"/>
  <c r="J608" i="11"/>
  <c r="D579" i="11"/>
  <c r="B618" i="11"/>
  <c r="C617" i="11"/>
  <c r="E572" i="11"/>
  <c r="E573" i="11"/>
  <c r="D562" i="11"/>
  <c r="E565" i="11"/>
  <c r="N574" i="11"/>
  <c r="O574" i="11"/>
  <c r="Q574" i="11" s="1"/>
  <c r="O581" i="11"/>
  <c r="Q581" i="11" s="1"/>
  <c r="M578" i="11"/>
  <c r="L580" i="11"/>
  <c r="M577" i="11"/>
  <c r="P577" i="11"/>
  <c r="R577" i="11" s="1"/>
  <c r="P584" i="11"/>
  <c r="R584" i="11" s="1"/>
  <c r="D577" i="11"/>
  <c r="D563" i="11"/>
  <c r="P606" i="11"/>
  <c r="R606" i="11" s="1"/>
  <c r="M606" i="11"/>
  <c r="L603" i="11"/>
  <c r="L562" i="11"/>
  <c r="O569" i="11" s="1"/>
  <c r="Q569" i="11" s="1"/>
  <c r="L564" i="11"/>
  <c r="P568" i="11"/>
  <c r="R568" i="11" s="1"/>
  <c r="D559" i="11"/>
  <c r="E575" i="11"/>
  <c r="D565" i="11"/>
  <c r="E563" i="11"/>
  <c r="E569" i="11"/>
  <c r="E567" i="11"/>
  <c r="E590" i="11"/>
  <c r="D580" i="11"/>
  <c r="E584" i="11"/>
  <c r="D575" i="11"/>
  <c r="E589" i="11"/>
  <c r="E571" i="11"/>
  <c r="D578" i="11"/>
  <c r="E591" i="11"/>
  <c r="D581" i="11"/>
  <c r="D574" i="11"/>
  <c r="E580" i="11"/>
  <c r="L575" i="11"/>
  <c r="C607" i="11"/>
  <c r="K607" i="11"/>
  <c r="E579" i="11"/>
  <c r="E583" i="11"/>
  <c r="L577" i="11"/>
  <c r="L563" i="11"/>
  <c r="E581" i="11"/>
  <c r="D561" i="11"/>
  <c r="L578" i="11"/>
  <c r="D576" i="11"/>
  <c r="E566" i="11"/>
  <c r="E568" i="11"/>
  <c r="E578" i="11"/>
  <c r="E587" i="11"/>
  <c r="L579" i="11"/>
  <c r="L576" i="11"/>
  <c r="D557" i="11"/>
  <c r="D564" i="11"/>
  <c r="E574" i="11"/>
  <c r="E585" i="11"/>
  <c r="E582" i="11"/>
  <c r="E586" i="11"/>
  <c r="E564" i="11"/>
  <c r="D573" i="11"/>
  <c r="E588" i="11"/>
  <c r="D558" i="11"/>
  <c r="E562" i="11"/>
  <c r="D531" i="11"/>
  <c r="E535" i="11"/>
  <c r="M561" i="11"/>
  <c r="P561" i="11"/>
  <c r="R561" i="11" s="1"/>
  <c r="M562" i="11"/>
  <c r="L558" i="11"/>
  <c r="O565" i="11" s="1"/>
  <c r="Q565" i="11" s="1"/>
  <c r="L561" i="11"/>
  <c r="O568" i="11" s="1"/>
  <c r="Q568" i="11" s="1"/>
  <c r="N557" i="11"/>
  <c r="O557" i="11"/>
  <c r="Q557" i="11" s="1"/>
  <c r="E561" i="11"/>
  <c r="L559" i="11"/>
  <c r="O566" i="11" s="1"/>
  <c r="Q566" i="11" s="1"/>
  <c r="E414" i="11"/>
  <c r="L560" i="11"/>
  <c r="O567" i="11" s="1"/>
  <c r="Q567" i="11" s="1"/>
  <c r="D560" i="11"/>
  <c r="C537" i="11"/>
  <c r="C536" i="11"/>
  <c r="P409" i="11"/>
  <c r="R409" i="11" s="1"/>
  <c r="L405" i="11"/>
  <c r="O412" i="11" s="1"/>
  <c r="Q412" i="11" s="1"/>
  <c r="D406" i="11"/>
  <c r="E416" i="11"/>
  <c r="N409" i="11"/>
  <c r="N408" i="11"/>
  <c r="P408" i="11"/>
  <c r="R408" i="11" s="1"/>
  <c r="L404" i="11"/>
  <c r="M402" i="11"/>
  <c r="N407" i="11"/>
  <c r="H407" i="11"/>
  <c r="H408" i="11"/>
  <c r="D404" i="11"/>
  <c r="N410" i="11"/>
  <c r="D405" i="11"/>
  <c r="K400" i="11"/>
  <c r="M401" i="11" s="1"/>
  <c r="I399" i="11"/>
  <c r="F399" i="11"/>
  <c r="G399" i="11" s="1"/>
  <c r="B399" i="11"/>
  <c r="C400" i="11" s="1"/>
  <c r="E1248" i="11" l="1"/>
  <c r="D1244" i="11"/>
  <c r="C1249" i="11"/>
  <c r="B1166" i="11"/>
  <c r="C1165" i="11"/>
  <c r="H1113" i="11"/>
  <c r="P1113" i="11"/>
  <c r="R1113" i="11" s="1"/>
  <c r="M1113" i="11"/>
  <c r="P1120" i="11"/>
  <c r="R1120" i="11" s="1"/>
  <c r="L1110" i="11"/>
  <c r="F1115" i="11"/>
  <c r="K1114" i="11"/>
  <c r="G1114" i="11"/>
  <c r="L1111" i="11"/>
  <c r="N1109" i="11"/>
  <c r="M985" i="11"/>
  <c r="P992" i="11"/>
  <c r="R992" i="11" s="1"/>
  <c r="P985" i="11"/>
  <c r="R985" i="11" s="1"/>
  <c r="I987" i="11"/>
  <c r="J986" i="11"/>
  <c r="K986" i="11"/>
  <c r="L983" i="11" s="1"/>
  <c r="L982" i="11"/>
  <c r="N982" i="11" s="1"/>
  <c r="M956" i="11"/>
  <c r="P956" i="11"/>
  <c r="R956" i="11" s="1"/>
  <c r="K957" i="11"/>
  <c r="L954" i="11"/>
  <c r="L953" i="11"/>
  <c r="E944" i="11"/>
  <c r="D940" i="11"/>
  <c r="C945" i="11"/>
  <c r="E945" i="11" s="1"/>
  <c r="J882" i="11"/>
  <c r="I883" i="11"/>
  <c r="H882" i="11"/>
  <c r="M882" i="11"/>
  <c r="P882" i="11"/>
  <c r="R882" i="11" s="1"/>
  <c r="N878" i="11"/>
  <c r="O878" i="11"/>
  <c r="Q878" i="11" s="1"/>
  <c r="G883" i="11"/>
  <c r="H883" i="11" s="1"/>
  <c r="L879" i="11"/>
  <c r="E885" i="11"/>
  <c r="D881" i="11"/>
  <c r="C886" i="11"/>
  <c r="E886" i="11" s="1"/>
  <c r="N852" i="11"/>
  <c r="O852" i="11"/>
  <c r="Q852" i="11" s="1"/>
  <c r="N849" i="11"/>
  <c r="O849" i="11"/>
  <c r="Q849" i="11" s="1"/>
  <c r="O685" i="11"/>
  <c r="Q685" i="11" s="1"/>
  <c r="D775" i="11"/>
  <c r="O816" i="11"/>
  <c r="Q816" i="11" s="1"/>
  <c r="N811" i="11"/>
  <c r="O811" i="11"/>
  <c r="Q811" i="11" s="1"/>
  <c r="O774" i="11"/>
  <c r="Q774" i="11" s="1"/>
  <c r="N795" i="11"/>
  <c r="O795" i="11"/>
  <c r="Q795" i="11" s="1"/>
  <c r="O802" i="11"/>
  <c r="Q802" i="11" s="1"/>
  <c r="O792" i="11"/>
  <c r="Q792" i="11" s="1"/>
  <c r="N792" i="11"/>
  <c r="O799" i="11"/>
  <c r="Q799" i="11" s="1"/>
  <c r="D770" i="11"/>
  <c r="E785" i="11"/>
  <c r="N780" i="11"/>
  <c r="O787" i="11"/>
  <c r="Q787" i="11" s="1"/>
  <c r="O676" i="11"/>
  <c r="Q676" i="11" s="1"/>
  <c r="N676" i="11"/>
  <c r="O683" i="11"/>
  <c r="Q683" i="11" s="1"/>
  <c r="N794" i="11"/>
  <c r="O794" i="11"/>
  <c r="Q794" i="11" s="1"/>
  <c r="O801" i="11"/>
  <c r="Q801" i="11" s="1"/>
  <c r="E778" i="11"/>
  <c r="E780" i="11"/>
  <c r="P781" i="11"/>
  <c r="R781" i="11" s="1"/>
  <c r="O788" i="11"/>
  <c r="Q788" i="11" s="1"/>
  <c r="N781" i="11"/>
  <c r="O781" i="11"/>
  <c r="Q781" i="11" s="1"/>
  <c r="O785" i="11"/>
  <c r="Q785" i="11" s="1"/>
  <c r="O680" i="11"/>
  <c r="Q680" i="11" s="1"/>
  <c r="N673" i="11"/>
  <c r="O673" i="11"/>
  <c r="Q673" i="11" s="1"/>
  <c r="D771" i="11"/>
  <c r="E779" i="11"/>
  <c r="E723" i="11"/>
  <c r="N762" i="11"/>
  <c r="O762" i="11"/>
  <c r="Q762" i="11" s="1"/>
  <c r="L777" i="11"/>
  <c r="N778" i="11" s="1"/>
  <c r="M774" i="11"/>
  <c r="M775" i="11"/>
  <c r="P774" i="11"/>
  <c r="R774" i="11" s="1"/>
  <c r="L771" i="11"/>
  <c r="L773" i="11"/>
  <c r="D772" i="11"/>
  <c r="N677" i="11"/>
  <c r="O677" i="11"/>
  <c r="Q677" i="11" s="1"/>
  <c r="O684" i="11"/>
  <c r="Q684" i="11" s="1"/>
  <c r="N809" i="11"/>
  <c r="N808" i="11"/>
  <c r="O808" i="11"/>
  <c r="Q808" i="11" s="1"/>
  <c r="J400" i="11"/>
  <c r="J399" i="11"/>
  <c r="N796" i="11"/>
  <c r="O796" i="11"/>
  <c r="Q796" i="11" s="1"/>
  <c r="O803" i="11"/>
  <c r="Q803" i="11" s="1"/>
  <c r="O766" i="11"/>
  <c r="Q766" i="11" s="1"/>
  <c r="N766" i="11"/>
  <c r="E788" i="11"/>
  <c r="E777" i="11"/>
  <c r="E775" i="11"/>
  <c r="E776" i="11"/>
  <c r="D778" i="11"/>
  <c r="D776" i="11"/>
  <c r="N806" i="11"/>
  <c r="O806" i="11"/>
  <c r="Q806" i="11" s="1"/>
  <c r="N674" i="11"/>
  <c r="O810" i="11"/>
  <c r="Q810" i="11" s="1"/>
  <c r="N810" i="11"/>
  <c r="N775" i="11"/>
  <c r="O775" i="11"/>
  <c r="Q775" i="11" s="1"/>
  <c r="E787" i="11"/>
  <c r="D777" i="11"/>
  <c r="E774" i="11"/>
  <c r="E786" i="11"/>
  <c r="N793" i="11"/>
  <c r="N770" i="11"/>
  <c r="O770" i="11"/>
  <c r="Q770" i="11" s="1"/>
  <c r="N675" i="11"/>
  <c r="O675" i="11"/>
  <c r="Q675" i="11" s="1"/>
  <c r="O682" i="11"/>
  <c r="Q682" i="11" s="1"/>
  <c r="N798" i="11"/>
  <c r="O798" i="11"/>
  <c r="Q798" i="11" s="1"/>
  <c r="N799" i="11"/>
  <c r="E782" i="11"/>
  <c r="L772" i="11"/>
  <c r="N807" i="11"/>
  <c r="O807" i="11"/>
  <c r="Q807" i="11" s="1"/>
  <c r="N678" i="11"/>
  <c r="D774" i="11"/>
  <c r="N768" i="11"/>
  <c r="O768" i="11"/>
  <c r="Q768" i="11" s="1"/>
  <c r="N679" i="11"/>
  <c r="O679" i="11"/>
  <c r="Q679" i="11" s="1"/>
  <c r="N680" i="11"/>
  <c r="O686" i="11"/>
  <c r="Q686" i="11" s="1"/>
  <c r="N779" i="11"/>
  <c r="O786" i="11"/>
  <c r="Q786" i="11" s="1"/>
  <c r="D773" i="11"/>
  <c r="N784" i="11"/>
  <c r="O784" i="11"/>
  <c r="Q784" i="11" s="1"/>
  <c r="N785" i="11"/>
  <c r="O791" i="11"/>
  <c r="Q791" i="11" s="1"/>
  <c r="L776" i="11"/>
  <c r="N717" i="11"/>
  <c r="O717" i="11"/>
  <c r="Q717" i="11" s="1"/>
  <c r="N716" i="11"/>
  <c r="O716" i="11"/>
  <c r="Q716" i="11" s="1"/>
  <c r="P720" i="11"/>
  <c r="R720" i="11" s="1"/>
  <c r="M720" i="11"/>
  <c r="J721" i="11"/>
  <c r="I722" i="11"/>
  <c r="K721" i="11"/>
  <c r="L718" i="11" s="1"/>
  <c r="C724" i="11"/>
  <c r="B725" i="11"/>
  <c r="D719" i="11"/>
  <c r="N640" i="11"/>
  <c r="O640" i="11"/>
  <c r="Q640" i="11" s="1"/>
  <c r="P644" i="11"/>
  <c r="R644" i="11" s="1"/>
  <c r="M644" i="11"/>
  <c r="E644" i="11"/>
  <c r="K645" i="11"/>
  <c r="P652" i="11" s="1"/>
  <c r="R652" i="11" s="1"/>
  <c r="C645" i="11"/>
  <c r="D640" i="11"/>
  <c r="L641" i="11"/>
  <c r="I610" i="11"/>
  <c r="J609" i="11"/>
  <c r="O562" i="11"/>
  <c r="Q562" i="11" s="1"/>
  <c r="B619" i="11"/>
  <c r="C618" i="11"/>
  <c r="M607" i="11"/>
  <c r="P607" i="11"/>
  <c r="R607" i="11" s="1"/>
  <c r="L604" i="11"/>
  <c r="O578" i="11"/>
  <c r="Q578" i="11" s="1"/>
  <c r="N578" i="11"/>
  <c r="O585" i="11"/>
  <c r="Q585" i="11" s="1"/>
  <c r="N580" i="11"/>
  <c r="O580" i="11"/>
  <c r="Q580" i="11" s="1"/>
  <c r="O587" i="11"/>
  <c r="Q587" i="11" s="1"/>
  <c r="N581" i="11"/>
  <c r="O576" i="11"/>
  <c r="Q576" i="11" s="1"/>
  <c r="N576" i="11"/>
  <c r="O583" i="11"/>
  <c r="Q583" i="11" s="1"/>
  <c r="C608" i="11"/>
  <c r="K608" i="11"/>
  <c r="D603" i="11"/>
  <c r="N579" i="11"/>
  <c r="O579" i="11"/>
  <c r="Q579" i="11" s="1"/>
  <c r="O586" i="11"/>
  <c r="Q586" i="11" s="1"/>
  <c r="N575" i="11"/>
  <c r="O575" i="11"/>
  <c r="Q575" i="11" s="1"/>
  <c r="O582" i="11"/>
  <c r="Q582" i="11" s="1"/>
  <c r="N564" i="11"/>
  <c r="O564" i="11"/>
  <c r="Q564" i="11" s="1"/>
  <c r="N565" i="11"/>
  <c r="O571" i="11"/>
  <c r="Q571" i="11" s="1"/>
  <c r="N563" i="11"/>
  <c r="O563" i="11"/>
  <c r="Q563" i="11" s="1"/>
  <c r="O570" i="11"/>
  <c r="Q570" i="11" s="1"/>
  <c r="N577" i="11"/>
  <c r="O584" i="11"/>
  <c r="Q584" i="11" s="1"/>
  <c r="O577" i="11"/>
  <c r="Q577" i="11" s="1"/>
  <c r="N603" i="11"/>
  <c r="N561" i="11"/>
  <c r="O561" i="11"/>
  <c r="Q561" i="11" s="1"/>
  <c r="E536" i="11"/>
  <c r="D532" i="11"/>
  <c r="N558" i="11"/>
  <c r="O558" i="11"/>
  <c r="Q558" i="11" s="1"/>
  <c r="E537" i="11"/>
  <c r="D533" i="11"/>
  <c r="N559" i="11"/>
  <c r="O559" i="11"/>
  <c r="Q559" i="11" s="1"/>
  <c r="N562" i="11"/>
  <c r="N560" i="11"/>
  <c r="O560" i="11"/>
  <c r="Q560" i="11" s="1"/>
  <c r="N406" i="11"/>
  <c r="D403" i="11"/>
  <c r="E413" i="11"/>
  <c r="C399" i="11"/>
  <c r="E412" i="11" s="1"/>
  <c r="K399" i="11"/>
  <c r="M400" i="11" s="1"/>
  <c r="O411" i="11"/>
  <c r="Q411" i="11" s="1"/>
  <c r="P407" i="11"/>
  <c r="R407" i="11" s="1"/>
  <c r="L403" i="11"/>
  <c r="N405" i="11"/>
  <c r="G400" i="11"/>
  <c r="H406" i="11" s="1"/>
  <c r="K398" i="11"/>
  <c r="G398" i="11"/>
  <c r="C398" i="11"/>
  <c r="E1249" i="11" l="1"/>
  <c r="D1245" i="11"/>
  <c r="C1250" i="11"/>
  <c r="B1167" i="11"/>
  <c r="C1166" i="11"/>
  <c r="H1114" i="11"/>
  <c r="M1114" i="11"/>
  <c r="P1114" i="11"/>
  <c r="R1114" i="11" s="1"/>
  <c r="P1121" i="11"/>
  <c r="R1121" i="11" s="1"/>
  <c r="N1111" i="11"/>
  <c r="G1116" i="11"/>
  <c r="H1122" i="11" s="1"/>
  <c r="K1115" i="11"/>
  <c r="L1117" i="11" s="1"/>
  <c r="G1115" i="11"/>
  <c r="N1110" i="11"/>
  <c r="J987" i="11"/>
  <c r="I988" i="11"/>
  <c r="K987" i="11"/>
  <c r="N983" i="11"/>
  <c r="M986" i="11"/>
  <c r="P986" i="11"/>
  <c r="R986" i="11" s="1"/>
  <c r="O954" i="11"/>
  <c r="Q954" i="11" s="1"/>
  <c r="N954" i="11"/>
  <c r="M957" i="11"/>
  <c r="P957" i="11"/>
  <c r="R957" i="11" s="1"/>
  <c r="K958" i="11"/>
  <c r="N953" i="11"/>
  <c r="O953" i="11"/>
  <c r="Q953" i="11" s="1"/>
  <c r="D941" i="11"/>
  <c r="C946" i="11"/>
  <c r="J883" i="11"/>
  <c r="I884" i="11"/>
  <c r="K883" i="11"/>
  <c r="N879" i="11"/>
  <c r="O879" i="11"/>
  <c r="Q879" i="11" s="1"/>
  <c r="L880" i="11"/>
  <c r="M883" i="11"/>
  <c r="P883" i="11"/>
  <c r="R883" i="11" s="1"/>
  <c r="G884" i="11"/>
  <c r="H884" i="11" s="1"/>
  <c r="K884" i="11"/>
  <c r="C887" i="11"/>
  <c r="D883" i="11" s="1"/>
  <c r="D882" i="11"/>
  <c r="N773" i="11"/>
  <c r="O773" i="11"/>
  <c r="Q773" i="11" s="1"/>
  <c r="N771" i="11"/>
  <c r="O771" i="11"/>
  <c r="Q771" i="11" s="1"/>
  <c r="O778" i="11"/>
  <c r="Q778" i="11" s="1"/>
  <c r="O780" i="11"/>
  <c r="Q780" i="11" s="1"/>
  <c r="N772" i="11"/>
  <c r="O772" i="11"/>
  <c r="Q772" i="11" s="1"/>
  <c r="N777" i="11"/>
  <c r="O777" i="11"/>
  <c r="Q777" i="11" s="1"/>
  <c r="N774" i="11"/>
  <c r="N776" i="11"/>
  <c r="O776" i="11"/>
  <c r="Q776" i="11" s="1"/>
  <c r="O783" i="11"/>
  <c r="Q783" i="11" s="1"/>
  <c r="O779" i="11"/>
  <c r="Q779" i="11" s="1"/>
  <c r="N718" i="11"/>
  <c r="O718" i="11"/>
  <c r="Q718" i="11" s="1"/>
  <c r="M721" i="11"/>
  <c r="P721" i="11"/>
  <c r="R721" i="11" s="1"/>
  <c r="J722" i="11"/>
  <c r="I723" i="11"/>
  <c r="K722" i="11"/>
  <c r="C725" i="11"/>
  <c r="B726" i="11"/>
  <c r="D720" i="11"/>
  <c r="E724" i="11"/>
  <c r="D641" i="11"/>
  <c r="M645" i="11"/>
  <c r="P645" i="11"/>
  <c r="R645" i="11" s="1"/>
  <c r="L642" i="11"/>
  <c r="C646" i="11"/>
  <c r="E656" i="11" s="1"/>
  <c r="K646" i="11"/>
  <c r="C647" i="11"/>
  <c r="E660" i="11" s="1"/>
  <c r="N641" i="11"/>
  <c r="O641" i="11"/>
  <c r="Q641" i="11" s="1"/>
  <c r="E645" i="11"/>
  <c r="J610" i="11"/>
  <c r="I611" i="11"/>
  <c r="B620" i="11"/>
  <c r="C619" i="11"/>
  <c r="D604" i="11"/>
  <c r="C609" i="11"/>
  <c r="K609" i="11"/>
  <c r="N604" i="11"/>
  <c r="D402" i="11"/>
  <c r="M608" i="11"/>
  <c r="P608" i="11"/>
  <c r="R608" i="11" s="1"/>
  <c r="L605" i="11"/>
  <c r="H404" i="11"/>
  <c r="P406" i="11"/>
  <c r="R406" i="11" s="1"/>
  <c r="L402" i="11"/>
  <c r="N403" i="11" s="1"/>
  <c r="O410" i="11"/>
  <c r="Q410" i="11" s="1"/>
  <c r="E411" i="11"/>
  <c r="D401" i="11"/>
  <c r="P405" i="11"/>
  <c r="R405" i="11" s="1"/>
  <c r="L401" i="11"/>
  <c r="H405" i="11"/>
  <c r="M399" i="11"/>
  <c r="N404" i="11"/>
  <c r="K397" i="11"/>
  <c r="M398" i="11" s="1"/>
  <c r="G397" i="11"/>
  <c r="H403" i="11" s="1"/>
  <c r="C397" i="11"/>
  <c r="E1250" i="11" l="1"/>
  <c r="D1246" i="11"/>
  <c r="C1251" i="11"/>
  <c r="B1168" i="11"/>
  <c r="C1167" i="11"/>
  <c r="O1117" i="11"/>
  <c r="Q1117" i="11" s="1"/>
  <c r="O1124" i="11"/>
  <c r="Q1124" i="11" s="1"/>
  <c r="H1121" i="11"/>
  <c r="H1116" i="11"/>
  <c r="H1115" i="11"/>
  <c r="L1118" i="11"/>
  <c r="P1115" i="11"/>
  <c r="R1115" i="11" s="1"/>
  <c r="M1115" i="11"/>
  <c r="M1116" i="11"/>
  <c r="P1122" i="11"/>
  <c r="R1122" i="11" s="1"/>
  <c r="L1113" i="11"/>
  <c r="L1112" i="11"/>
  <c r="H1119" i="11"/>
  <c r="H1117" i="11"/>
  <c r="H1118" i="11"/>
  <c r="L1114" i="11"/>
  <c r="L1115" i="11"/>
  <c r="H1120" i="11"/>
  <c r="L1116" i="11"/>
  <c r="M987" i="11"/>
  <c r="P987" i="11"/>
  <c r="R987" i="11" s="1"/>
  <c r="L984" i="11"/>
  <c r="N984" i="11" s="1"/>
  <c r="I989" i="11"/>
  <c r="J988" i="11"/>
  <c r="K988" i="11"/>
  <c r="L985" i="11" s="1"/>
  <c r="M958" i="11"/>
  <c r="P958" i="11"/>
  <c r="R958" i="11" s="1"/>
  <c r="L955" i="11"/>
  <c r="K959" i="11"/>
  <c r="E946" i="11"/>
  <c r="D942" i="11"/>
  <c r="C947" i="11"/>
  <c r="I885" i="11"/>
  <c r="J884" i="11"/>
  <c r="L881" i="11"/>
  <c r="M884" i="11"/>
  <c r="P884" i="11"/>
  <c r="R884" i="11" s="1"/>
  <c r="N880" i="11"/>
  <c r="O880" i="11"/>
  <c r="Q880" i="11" s="1"/>
  <c r="G885" i="11"/>
  <c r="K885" i="11"/>
  <c r="L882" i="11"/>
  <c r="C888" i="11"/>
  <c r="E887" i="11"/>
  <c r="E657" i="11"/>
  <c r="E658" i="11"/>
  <c r="E659" i="11"/>
  <c r="E655" i="11"/>
  <c r="P722" i="11"/>
  <c r="R722" i="11" s="1"/>
  <c r="M722" i="11"/>
  <c r="J723" i="11"/>
  <c r="I724" i="11"/>
  <c r="K723" i="11"/>
  <c r="P730" i="11" s="1"/>
  <c r="R730" i="11" s="1"/>
  <c r="L719" i="11"/>
  <c r="C726" i="11"/>
  <c r="B727" i="11"/>
  <c r="D721" i="11"/>
  <c r="E725" i="11"/>
  <c r="E654" i="11"/>
  <c r="L648" i="11"/>
  <c r="P653" i="11"/>
  <c r="R653" i="11" s="1"/>
  <c r="L649" i="11"/>
  <c r="O656" i="11" s="1"/>
  <c r="Q656" i="11" s="1"/>
  <c r="D650" i="11"/>
  <c r="E651" i="11"/>
  <c r="E649" i="11"/>
  <c r="E652" i="11"/>
  <c r="E653" i="11"/>
  <c r="E650" i="11"/>
  <c r="E646" i="11"/>
  <c r="D649" i="11"/>
  <c r="D648" i="11"/>
  <c r="E647" i="11"/>
  <c r="E648" i="11"/>
  <c r="D643" i="11"/>
  <c r="L644" i="11"/>
  <c r="M647" i="11"/>
  <c r="L647" i="11"/>
  <c r="D647" i="11"/>
  <c r="L643" i="11"/>
  <c r="O650" i="11" s="1"/>
  <c r="Q650" i="11" s="1"/>
  <c r="D642" i="11"/>
  <c r="D644" i="11"/>
  <c r="N642" i="11"/>
  <c r="O642" i="11"/>
  <c r="Q642" i="11" s="1"/>
  <c r="P646" i="11"/>
  <c r="R646" i="11" s="1"/>
  <c r="M646" i="11"/>
  <c r="L646" i="11"/>
  <c r="O653" i="11" s="1"/>
  <c r="Q653" i="11" s="1"/>
  <c r="L645" i="11"/>
  <c r="O652" i="11" s="1"/>
  <c r="Q652" i="11" s="1"/>
  <c r="D646" i="11"/>
  <c r="D645" i="11"/>
  <c r="J611" i="11"/>
  <c r="I612" i="11"/>
  <c r="K611" i="11"/>
  <c r="P611" i="11" s="1"/>
  <c r="R611" i="11" s="1"/>
  <c r="N402" i="11"/>
  <c r="D615" i="11"/>
  <c r="C620" i="11"/>
  <c r="B621" i="11"/>
  <c r="M609" i="11"/>
  <c r="P609" i="11"/>
  <c r="R609" i="11" s="1"/>
  <c r="L606" i="11"/>
  <c r="D605" i="11"/>
  <c r="K610" i="11"/>
  <c r="C610" i="11"/>
  <c r="C611" i="11"/>
  <c r="E619" i="11" s="1"/>
  <c r="N605" i="11"/>
  <c r="O409" i="11"/>
  <c r="Q409" i="11" s="1"/>
  <c r="E410" i="11"/>
  <c r="D400" i="11"/>
  <c r="P404" i="11"/>
  <c r="R404" i="11" s="1"/>
  <c r="L400" i="11"/>
  <c r="O408" i="11"/>
  <c r="Q408" i="11" s="1"/>
  <c r="K396" i="11"/>
  <c r="G396" i="11"/>
  <c r="H402" i="11" s="1"/>
  <c r="C396" i="11"/>
  <c r="E1251" i="11" l="1"/>
  <c r="D1247" i="11"/>
  <c r="C1252" i="11"/>
  <c r="C1168" i="11"/>
  <c r="B1169" i="11"/>
  <c r="N1118" i="11"/>
  <c r="O1118" i="11"/>
  <c r="Q1118" i="11" s="1"/>
  <c r="N1119" i="11"/>
  <c r="O1125" i="11"/>
  <c r="Q1125" i="11" s="1"/>
  <c r="N1113" i="11"/>
  <c r="O1120" i="11"/>
  <c r="Q1120" i="11" s="1"/>
  <c r="N1112" i="11"/>
  <c r="O1119" i="11"/>
  <c r="Q1119" i="11" s="1"/>
  <c r="O1115" i="11"/>
  <c r="Q1115" i="11" s="1"/>
  <c r="O1122" i="11"/>
  <c r="Q1122" i="11" s="1"/>
  <c r="O1116" i="11"/>
  <c r="Q1116" i="11" s="1"/>
  <c r="N1116" i="11"/>
  <c r="O1123" i="11"/>
  <c r="Q1123" i="11" s="1"/>
  <c r="N1115" i="11"/>
  <c r="N1114" i="11"/>
  <c r="O1121" i="11"/>
  <c r="Q1121" i="11" s="1"/>
  <c r="N1117" i="11"/>
  <c r="N985" i="11"/>
  <c r="I990" i="11"/>
  <c r="J989" i="11"/>
  <c r="K989" i="11"/>
  <c r="M988" i="11"/>
  <c r="P988" i="11"/>
  <c r="R988" i="11" s="1"/>
  <c r="M959" i="11"/>
  <c r="P959" i="11"/>
  <c r="R959" i="11" s="1"/>
  <c r="L956" i="11"/>
  <c r="N955" i="11"/>
  <c r="O955" i="11"/>
  <c r="Q955" i="11" s="1"/>
  <c r="K960" i="11"/>
  <c r="L957" i="11" s="1"/>
  <c r="E947" i="11"/>
  <c r="D943" i="11"/>
  <c r="C948" i="11"/>
  <c r="I886" i="11"/>
  <c r="J885" i="11"/>
  <c r="H885" i="11"/>
  <c r="N882" i="11"/>
  <c r="O882" i="11"/>
  <c r="Q882" i="11" s="1"/>
  <c r="P885" i="11"/>
  <c r="R885" i="11" s="1"/>
  <c r="M885" i="11"/>
  <c r="G886" i="11"/>
  <c r="K886" i="11"/>
  <c r="O881" i="11"/>
  <c r="Q881" i="11" s="1"/>
  <c r="N881" i="11"/>
  <c r="E888" i="11"/>
  <c r="D884" i="11"/>
  <c r="C889" i="11"/>
  <c r="O648" i="11"/>
  <c r="Q648" i="11" s="1"/>
  <c r="O655" i="11"/>
  <c r="Q655" i="11" s="1"/>
  <c r="D616" i="11"/>
  <c r="N719" i="11"/>
  <c r="O719" i="11"/>
  <c r="Q719" i="11" s="1"/>
  <c r="M723" i="11"/>
  <c r="P723" i="11"/>
  <c r="R723" i="11" s="1"/>
  <c r="L721" i="11"/>
  <c r="L720" i="11"/>
  <c r="J724" i="11"/>
  <c r="I725" i="11"/>
  <c r="K724" i="11"/>
  <c r="P731" i="11" s="1"/>
  <c r="R731" i="11" s="1"/>
  <c r="B728" i="11"/>
  <c r="C727" i="11"/>
  <c r="E726" i="11"/>
  <c r="D722" i="11"/>
  <c r="O644" i="11"/>
  <c r="Q644" i="11" s="1"/>
  <c r="O651" i="11"/>
  <c r="Q651" i="11" s="1"/>
  <c r="N649" i="11"/>
  <c r="O649" i="11"/>
  <c r="Q649" i="11" s="1"/>
  <c r="N650" i="11"/>
  <c r="O647" i="11"/>
  <c r="Q647" i="11" s="1"/>
  <c r="O654" i="11"/>
  <c r="Q654" i="11" s="1"/>
  <c r="N648" i="11"/>
  <c r="N647" i="11"/>
  <c r="N643" i="11"/>
  <c r="O643" i="11"/>
  <c r="Q643" i="11" s="1"/>
  <c r="N645" i="11"/>
  <c r="O645" i="11"/>
  <c r="Q645" i="11" s="1"/>
  <c r="O646" i="11"/>
  <c r="Q646" i="11" s="1"/>
  <c r="N646" i="11"/>
  <c r="N644" i="11"/>
  <c r="J612" i="11"/>
  <c r="I613" i="11"/>
  <c r="K612" i="11"/>
  <c r="L609" i="11" s="1"/>
  <c r="O609" i="11" s="1"/>
  <c r="Q609" i="11" s="1"/>
  <c r="D607" i="11"/>
  <c r="L608" i="11"/>
  <c r="C621" i="11"/>
  <c r="B622" i="11"/>
  <c r="D611" i="11"/>
  <c r="E613" i="11"/>
  <c r="D614" i="11"/>
  <c r="E615" i="11"/>
  <c r="E614" i="11"/>
  <c r="E616" i="11"/>
  <c r="E617" i="11"/>
  <c r="E618" i="11"/>
  <c r="D612" i="11"/>
  <c r="E620" i="11"/>
  <c r="N606" i="11"/>
  <c r="D613" i="11"/>
  <c r="D606" i="11"/>
  <c r="D608" i="11"/>
  <c r="D610" i="11"/>
  <c r="D609" i="11"/>
  <c r="M610" i="11"/>
  <c r="P610" i="11"/>
  <c r="R610" i="11" s="1"/>
  <c r="M611" i="11"/>
  <c r="L607" i="11"/>
  <c r="P403" i="11"/>
  <c r="R403" i="11" s="1"/>
  <c r="L399" i="11"/>
  <c r="N400" i="11" s="1"/>
  <c r="O407" i="11"/>
  <c r="Q407" i="11" s="1"/>
  <c r="E409" i="11"/>
  <c r="D399" i="11"/>
  <c r="N401" i="11"/>
  <c r="M397" i="11"/>
  <c r="G395" i="11"/>
  <c r="H401" i="11" s="1"/>
  <c r="K395" i="11"/>
  <c r="M396" i="11" s="1"/>
  <c r="C395" i="11"/>
  <c r="E1252" i="11" l="1"/>
  <c r="D1248" i="11"/>
  <c r="C1253" i="11"/>
  <c r="C1169" i="11"/>
  <c r="B1170" i="11"/>
  <c r="P989" i="11"/>
  <c r="R989" i="11" s="1"/>
  <c r="M989" i="11"/>
  <c r="L986" i="11"/>
  <c r="N986" i="11" s="1"/>
  <c r="K990" i="11"/>
  <c r="I991" i="11"/>
  <c r="J990" i="11"/>
  <c r="N957" i="11"/>
  <c r="O957" i="11"/>
  <c r="Q957" i="11" s="1"/>
  <c r="P960" i="11"/>
  <c r="R960" i="11" s="1"/>
  <c r="M960" i="11"/>
  <c r="O956" i="11"/>
  <c r="Q956" i="11" s="1"/>
  <c r="N956" i="11"/>
  <c r="K961" i="11"/>
  <c r="E948" i="11"/>
  <c r="D944" i="11"/>
  <c r="C949" i="11"/>
  <c r="J886" i="11"/>
  <c r="I887" i="11"/>
  <c r="L883" i="11"/>
  <c r="M886" i="11"/>
  <c r="P886" i="11"/>
  <c r="R886" i="11" s="1"/>
  <c r="H886" i="11"/>
  <c r="G887" i="11"/>
  <c r="K887" i="11"/>
  <c r="L884" i="11" s="1"/>
  <c r="E889" i="11"/>
  <c r="D885" i="11"/>
  <c r="C890" i="11"/>
  <c r="D886" i="11" s="1"/>
  <c r="E621" i="11"/>
  <c r="N721" i="11"/>
  <c r="O721" i="11"/>
  <c r="Q721" i="11" s="1"/>
  <c r="M724" i="11"/>
  <c r="P724" i="11"/>
  <c r="R724" i="11" s="1"/>
  <c r="N720" i="11"/>
  <c r="O720" i="11"/>
  <c r="Q720" i="11" s="1"/>
  <c r="J725" i="11"/>
  <c r="I726" i="11"/>
  <c r="K725" i="11"/>
  <c r="P732" i="11" s="1"/>
  <c r="R732" i="11" s="1"/>
  <c r="E727" i="11"/>
  <c r="D723" i="11"/>
  <c r="C728" i="11"/>
  <c r="B729" i="11"/>
  <c r="D724" i="11"/>
  <c r="M612" i="11"/>
  <c r="P612" i="11"/>
  <c r="R612" i="11" s="1"/>
  <c r="J613" i="11"/>
  <c r="I614" i="11"/>
  <c r="K613" i="11"/>
  <c r="N609" i="11"/>
  <c r="C622" i="11"/>
  <c r="B623" i="11"/>
  <c r="D617" i="11"/>
  <c r="N607" i="11"/>
  <c r="N608" i="11"/>
  <c r="E408" i="11"/>
  <c r="D398" i="11"/>
  <c r="O406" i="11"/>
  <c r="Q406" i="11" s="1"/>
  <c r="P402" i="11"/>
  <c r="R402" i="11" s="1"/>
  <c r="L398" i="11"/>
  <c r="G394" i="11"/>
  <c r="H400" i="11" s="1"/>
  <c r="K394" i="11"/>
  <c r="C394" i="11"/>
  <c r="E1253" i="11" l="1"/>
  <c r="D1249" i="11"/>
  <c r="C1254" i="11"/>
  <c r="D1250" i="11" s="1"/>
  <c r="B1171" i="11"/>
  <c r="C1170" i="11"/>
  <c r="J991" i="11"/>
  <c r="K991" i="11"/>
  <c r="L992" i="11" s="1"/>
  <c r="J992" i="11"/>
  <c r="P990" i="11"/>
  <c r="R990" i="11" s="1"/>
  <c r="M990" i="11"/>
  <c r="L991" i="11"/>
  <c r="L989" i="11"/>
  <c r="L987" i="11"/>
  <c r="N987" i="11" s="1"/>
  <c r="M961" i="11"/>
  <c r="P961" i="11"/>
  <c r="R961" i="11" s="1"/>
  <c r="L958" i="11"/>
  <c r="K962" i="11"/>
  <c r="E949" i="11"/>
  <c r="D945" i="11"/>
  <c r="C950" i="11"/>
  <c r="J887" i="11"/>
  <c r="I888" i="11"/>
  <c r="O884" i="11"/>
  <c r="Q884" i="11" s="1"/>
  <c r="N884" i="11"/>
  <c r="G888" i="11"/>
  <c r="K888" i="11"/>
  <c r="N883" i="11"/>
  <c r="O883" i="11"/>
  <c r="Q883" i="11" s="1"/>
  <c r="M887" i="11"/>
  <c r="P887" i="11"/>
  <c r="R887" i="11" s="1"/>
  <c r="H887" i="11"/>
  <c r="C891" i="11"/>
  <c r="E890" i="11"/>
  <c r="I727" i="11"/>
  <c r="J726" i="11"/>
  <c r="K726" i="11"/>
  <c r="P733" i="11" s="1"/>
  <c r="R733" i="11" s="1"/>
  <c r="M725" i="11"/>
  <c r="P725" i="11"/>
  <c r="R725" i="11" s="1"/>
  <c r="L722" i="11"/>
  <c r="E728" i="11"/>
  <c r="C730" i="11"/>
  <c r="C729" i="11"/>
  <c r="E741" i="11" s="1"/>
  <c r="I615" i="11"/>
  <c r="J614" i="11"/>
  <c r="K614" i="11"/>
  <c r="L611" i="11" s="1"/>
  <c r="M613" i="11"/>
  <c r="P613" i="11"/>
  <c r="R613" i="11" s="1"/>
  <c r="L610" i="11"/>
  <c r="C623" i="11"/>
  <c r="B624" i="11"/>
  <c r="D618" i="11"/>
  <c r="E622" i="11"/>
  <c r="P401" i="11"/>
  <c r="R401" i="11" s="1"/>
  <c r="L397" i="11"/>
  <c r="N398" i="11" s="1"/>
  <c r="M395" i="11"/>
  <c r="O405" i="11"/>
  <c r="Q405" i="11" s="1"/>
  <c r="N399" i="11"/>
  <c r="E407" i="11"/>
  <c r="D397" i="11"/>
  <c r="K393" i="11"/>
  <c r="I392" i="11"/>
  <c r="F392" i="11"/>
  <c r="G393" i="11" s="1"/>
  <c r="H399" i="11" s="1"/>
  <c r="B392" i="11"/>
  <c r="C393" i="11" s="1"/>
  <c r="E1254" i="11" l="1"/>
  <c r="C1255" i="11"/>
  <c r="C1171" i="11"/>
  <c r="B1172" i="11"/>
  <c r="O991" i="11"/>
  <c r="Q991" i="11" s="1"/>
  <c r="M992" i="11"/>
  <c r="M991" i="11"/>
  <c r="P991" i="11"/>
  <c r="R991" i="11" s="1"/>
  <c r="L988" i="11"/>
  <c r="L990" i="11"/>
  <c r="O989" i="11"/>
  <c r="Q989" i="11" s="1"/>
  <c r="O992" i="11"/>
  <c r="Q992" i="11" s="1"/>
  <c r="N992" i="11"/>
  <c r="N958" i="11"/>
  <c r="O958" i="11"/>
  <c r="Q958" i="11" s="1"/>
  <c r="P962" i="11"/>
  <c r="R962" i="11" s="1"/>
  <c r="M962" i="11"/>
  <c r="L959" i="11"/>
  <c r="K963" i="11"/>
  <c r="E950" i="11"/>
  <c r="D946" i="11"/>
  <c r="C951" i="11"/>
  <c r="I889" i="11"/>
  <c r="J888" i="11"/>
  <c r="L885" i="11"/>
  <c r="H888" i="11"/>
  <c r="G889" i="11"/>
  <c r="H889" i="11" s="1"/>
  <c r="K889" i="11"/>
  <c r="L886" i="11" s="1"/>
  <c r="C892" i="11"/>
  <c r="E891" i="11"/>
  <c r="D887" i="11"/>
  <c r="E739" i="11"/>
  <c r="D731" i="11"/>
  <c r="L723" i="11"/>
  <c r="N723" i="11" s="1"/>
  <c r="J392" i="11"/>
  <c r="J393" i="11"/>
  <c r="E742" i="11"/>
  <c r="D732" i="11"/>
  <c r="E738" i="11"/>
  <c r="E737" i="11"/>
  <c r="E743" i="11"/>
  <c r="D733" i="11"/>
  <c r="E731" i="11"/>
  <c r="E730" i="11"/>
  <c r="E733" i="11"/>
  <c r="E732" i="11"/>
  <c r="E734" i="11"/>
  <c r="E736" i="11"/>
  <c r="E735" i="11"/>
  <c r="E740" i="11"/>
  <c r="D730" i="11"/>
  <c r="O722" i="11"/>
  <c r="Q722" i="11" s="1"/>
  <c r="N722" i="11"/>
  <c r="P726" i="11"/>
  <c r="R726" i="11" s="1"/>
  <c r="M726" i="11"/>
  <c r="O723" i="11"/>
  <c r="Q723" i="11" s="1"/>
  <c r="I728" i="11"/>
  <c r="J727" i="11"/>
  <c r="K727" i="11"/>
  <c r="E729" i="11"/>
  <c r="D727" i="11"/>
  <c r="D728" i="11"/>
  <c r="D725" i="11"/>
  <c r="D729" i="11"/>
  <c r="D726" i="11"/>
  <c r="I616" i="11"/>
  <c r="J615" i="11"/>
  <c r="K615" i="11"/>
  <c r="L612" i="11" s="1"/>
  <c r="N611" i="11"/>
  <c r="O611" i="11"/>
  <c r="Q611" i="11" s="1"/>
  <c r="M614" i="11"/>
  <c r="P614" i="11"/>
  <c r="R614" i="11" s="1"/>
  <c r="O610" i="11"/>
  <c r="Q610" i="11" s="1"/>
  <c r="N610" i="11"/>
  <c r="E623" i="11"/>
  <c r="D619" i="11"/>
  <c r="C624" i="11"/>
  <c r="B625" i="11"/>
  <c r="C392" i="11"/>
  <c r="E405" i="11" s="1"/>
  <c r="G392" i="11"/>
  <c r="H398" i="11" s="1"/>
  <c r="E406" i="11"/>
  <c r="D396" i="11"/>
  <c r="P400" i="11"/>
  <c r="R400" i="11" s="1"/>
  <c r="L396" i="11"/>
  <c r="M394" i="11"/>
  <c r="O404" i="11"/>
  <c r="Q404" i="11" s="1"/>
  <c r="K392" i="11"/>
  <c r="K390" i="11"/>
  <c r="K391" i="11"/>
  <c r="G390" i="11"/>
  <c r="G391" i="11"/>
  <c r="C390" i="11"/>
  <c r="C391" i="11"/>
  <c r="E1255" i="11" l="1"/>
  <c r="D1251" i="11"/>
  <c r="C1256" i="11"/>
  <c r="C1172" i="11"/>
  <c r="B1173" i="11"/>
  <c r="N990" i="11"/>
  <c r="O990" i="11"/>
  <c r="Q990" i="11" s="1"/>
  <c r="N988" i="11"/>
  <c r="O988" i="11"/>
  <c r="Q988" i="11" s="1"/>
  <c r="N989" i="11"/>
  <c r="N991" i="11"/>
  <c r="L960" i="11"/>
  <c r="N959" i="11"/>
  <c r="O959" i="11"/>
  <c r="Q959" i="11" s="1"/>
  <c r="M963" i="11"/>
  <c r="P963" i="11"/>
  <c r="R963" i="11" s="1"/>
  <c r="K964" i="11"/>
  <c r="E951" i="11"/>
  <c r="D947" i="11"/>
  <c r="C952" i="11"/>
  <c r="J889" i="11"/>
  <c r="I890" i="11"/>
  <c r="N886" i="11"/>
  <c r="O886" i="11"/>
  <c r="Q886" i="11" s="1"/>
  <c r="G890" i="11"/>
  <c r="H890" i="11" s="1"/>
  <c r="K890" i="11"/>
  <c r="L887" i="11" s="1"/>
  <c r="N885" i="11"/>
  <c r="O885" i="11"/>
  <c r="Q885" i="11" s="1"/>
  <c r="C894" i="11"/>
  <c r="C893" i="11"/>
  <c r="E892" i="11"/>
  <c r="D888" i="11"/>
  <c r="D889" i="11"/>
  <c r="D893" i="11"/>
  <c r="D891" i="11"/>
  <c r="P734" i="11"/>
  <c r="R734" i="11" s="1"/>
  <c r="L724" i="11"/>
  <c r="O724" i="11" s="1"/>
  <c r="Q724" i="11" s="1"/>
  <c r="M727" i="11"/>
  <c r="P727" i="11"/>
  <c r="R727" i="11" s="1"/>
  <c r="I729" i="11"/>
  <c r="J728" i="11"/>
  <c r="K728" i="11"/>
  <c r="O612" i="11"/>
  <c r="Q612" i="11" s="1"/>
  <c r="N612" i="11"/>
  <c r="M615" i="11"/>
  <c r="P615" i="11"/>
  <c r="R615" i="11" s="1"/>
  <c r="I617" i="11"/>
  <c r="J616" i="11"/>
  <c r="K616" i="11"/>
  <c r="L613" i="11" s="1"/>
  <c r="D395" i="11"/>
  <c r="H397" i="11"/>
  <c r="C626" i="11"/>
  <c r="C625" i="11"/>
  <c r="D627" i="11" s="1"/>
  <c r="D620" i="11"/>
  <c r="E624" i="11"/>
  <c r="O403" i="11"/>
  <c r="Q403" i="11" s="1"/>
  <c r="P398" i="11"/>
  <c r="R398" i="11" s="1"/>
  <c r="L394" i="11"/>
  <c r="E404" i="11"/>
  <c r="D394" i="11"/>
  <c r="P399" i="11"/>
  <c r="R399" i="11" s="1"/>
  <c r="L395" i="11"/>
  <c r="N396" i="11" s="1"/>
  <c r="M392" i="11"/>
  <c r="N397" i="11"/>
  <c r="E403" i="11"/>
  <c r="D393" i="11"/>
  <c r="M391" i="11"/>
  <c r="P397" i="11"/>
  <c r="R397" i="11" s="1"/>
  <c r="L393" i="11"/>
  <c r="H396" i="11"/>
  <c r="M393" i="11"/>
  <c r="K389" i="11"/>
  <c r="G389" i="11"/>
  <c r="H395" i="11" s="1"/>
  <c r="C389" i="11"/>
  <c r="E1256" i="11" l="1"/>
  <c r="D1252" i="11"/>
  <c r="D1253" i="11"/>
  <c r="C1257" i="11"/>
  <c r="C1173" i="11"/>
  <c r="C1174" i="11"/>
  <c r="N960" i="11"/>
  <c r="O960" i="11"/>
  <c r="Q960" i="11" s="1"/>
  <c r="P964" i="11"/>
  <c r="R964" i="11" s="1"/>
  <c r="M964" i="11"/>
  <c r="K965" i="11"/>
  <c r="L961" i="11"/>
  <c r="E952" i="11"/>
  <c r="D948" i="11"/>
  <c r="C953" i="11"/>
  <c r="J890" i="11"/>
  <c r="I891" i="11"/>
  <c r="O887" i="11"/>
  <c r="Q887" i="11" s="1"/>
  <c r="N887" i="11"/>
  <c r="G891" i="11"/>
  <c r="K891" i="11"/>
  <c r="E893" i="11"/>
  <c r="D894" i="11"/>
  <c r="D892" i="11"/>
  <c r="E894" i="11"/>
  <c r="D890" i="11"/>
  <c r="E634" i="11"/>
  <c r="E637" i="11"/>
  <c r="P735" i="11"/>
  <c r="R735" i="11" s="1"/>
  <c r="D628" i="11"/>
  <c r="E638" i="11"/>
  <c r="E635" i="11"/>
  <c r="D629" i="11"/>
  <c r="E639" i="11"/>
  <c r="E627" i="11"/>
  <c r="E628" i="11"/>
  <c r="E630" i="11"/>
  <c r="E629" i="11"/>
  <c r="E632" i="11"/>
  <c r="E631" i="11"/>
  <c r="E633" i="11"/>
  <c r="N724" i="11"/>
  <c r="E636" i="11"/>
  <c r="P728" i="11"/>
  <c r="R728" i="11" s="1"/>
  <c r="M728" i="11"/>
  <c r="L726" i="11"/>
  <c r="O733" i="11" s="1"/>
  <c r="Q733" i="11" s="1"/>
  <c r="L728" i="11"/>
  <c r="O735" i="11" s="1"/>
  <c r="Q735" i="11" s="1"/>
  <c r="L725" i="11"/>
  <c r="L727" i="11"/>
  <c r="O734" i="11" s="1"/>
  <c r="Q734" i="11" s="1"/>
  <c r="J730" i="11"/>
  <c r="J729" i="11"/>
  <c r="K729" i="11"/>
  <c r="L730" i="11" s="1"/>
  <c r="N613" i="11"/>
  <c r="O613" i="11"/>
  <c r="Q613" i="11" s="1"/>
  <c r="M616" i="11"/>
  <c r="P616" i="11"/>
  <c r="R616" i="11" s="1"/>
  <c r="I618" i="11"/>
  <c r="J617" i="11"/>
  <c r="K617" i="11"/>
  <c r="D624" i="11"/>
  <c r="D623" i="11"/>
  <c r="E625" i="11"/>
  <c r="D622" i="11"/>
  <c r="D621" i="11"/>
  <c r="D626" i="11"/>
  <c r="E626" i="11"/>
  <c r="D625" i="11"/>
  <c r="O401" i="11"/>
  <c r="Q401" i="11" s="1"/>
  <c r="N394" i="11"/>
  <c r="P396" i="11"/>
  <c r="R396" i="11" s="1"/>
  <c r="L392" i="11"/>
  <c r="E402" i="11"/>
  <c r="D392" i="11"/>
  <c r="M390" i="11"/>
  <c r="O400" i="11"/>
  <c r="Q400" i="11" s="1"/>
  <c r="O402" i="11"/>
  <c r="Q402" i="11" s="1"/>
  <c r="N395" i="11"/>
  <c r="K388" i="11"/>
  <c r="M389" i="11" s="1"/>
  <c r="G388" i="11"/>
  <c r="H394" i="11" s="1"/>
  <c r="C388" i="11"/>
  <c r="E1257" i="11" l="1"/>
  <c r="C1258" i="11"/>
  <c r="O961" i="11"/>
  <c r="Q961" i="11" s="1"/>
  <c r="N961" i="11"/>
  <c r="K966" i="11"/>
  <c r="P965" i="11"/>
  <c r="R965" i="11" s="1"/>
  <c r="M965" i="11"/>
  <c r="L962" i="11"/>
  <c r="E953" i="11"/>
  <c r="D949" i="11"/>
  <c r="C954" i="11"/>
  <c r="D950" i="11" s="1"/>
  <c r="I892" i="11"/>
  <c r="J891" i="11"/>
  <c r="G892" i="11"/>
  <c r="K892" i="11"/>
  <c r="H891" i="11"/>
  <c r="H892" i="11"/>
  <c r="L729" i="11"/>
  <c r="O736" i="11" s="1"/>
  <c r="Q736" i="11" s="1"/>
  <c r="O730" i="11"/>
  <c r="Q730" i="11" s="1"/>
  <c r="O737" i="11"/>
  <c r="Q737" i="11" s="1"/>
  <c r="P736" i="11"/>
  <c r="R736" i="11" s="1"/>
  <c r="L732" i="11"/>
  <c r="M730" i="11"/>
  <c r="L731" i="11"/>
  <c r="O729" i="11"/>
  <c r="Q729" i="11" s="1"/>
  <c r="N730" i="11"/>
  <c r="N726" i="11"/>
  <c r="O726" i="11"/>
  <c r="Q726" i="11" s="1"/>
  <c r="O725" i="11"/>
  <c r="Q725" i="11" s="1"/>
  <c r="N725" i="11"/>
  <c r="O727" i="11"/>
  <c r="Q727" i="11" s="1"/>
  <c r="N727" i="11"/>
  <c r="N729" i="11"/>
  <c r="N728" i="11"/>
  <c r="O728" i="11"/>
  <c r="Q728" i="11" s="1"/>
  <c r="M729" i="11"/>
  <c r="P729" i="11"/>
  <c r="R729" i="11" s="1"/>
  <c r="L614" i="11"/>
  <c r="M617" i="11"/>
  <c r="P617" i="11"/>
  <c r="R617" i="11" s="1"/>
  <c r="L615" i="11"/>
  <c r="J618" i="11"/>
  <c r="I619" i="11"/>
  <c r="K618" i="11"/>
  <c r="P395" i="11"/>
  <c r="R395" i="11" s="1"/>
  <c r="L391" i="11"/>
  <c r="N392" i="11" s="1"/>
  <c r="O399" i="11"/>
  <c r="Q399" i="11" s="1"/>
  <c r="N393" i="11"/>
  <c r="D391" i="11"/>
  <c r="E401" i="11"/>
  <c r="K387" i="11"/>
  <c r="G387" i="11"/>
  <c r="H393" i="11" s="1"/>
  <c r="C387" i="11"/>
  <c r="E1258" i="11" l="1"/>
  <c r="D1254" i="11"/>
  <c r="C1259" i="11"/>
  <c r="D1255" i="11" s="1"/>
  <c r="P966" i="11"/>
  <c r="R966" i="11" s="1"/>
  <c r="M966" i="11"/>
  <c r="L963" i="11"/>
  <c r="K967" i="11"/>
  <c r="N962" i="11"/>
  <c r="O962" i="11"/>
  <c r="Q962" i="11" s="1"/>
  <c r="E954" i="11"/>
  <c r="C955" i="11"/>
  <c r="I893" i="11"/>
  <c r="J892" i="11"/>
  <c r="G893" i="11"/>
  <c r="G894" i="11"/>
  <c r="K893" i="11"/>
  <c r="N731" i="11"/>
  <c r="O731" i="11"/>
  <c r="Q731" i="11" s="1"/>
  <c r="O738" i="11"/>
  <c r="Q738" i="11" s="1"/>
  <c r="N732" i="11"/>
  <c r="O732" i="11"/>
  <c r="Q732" i="11" s="1"/>
  <c r="N733" i="11"/>
  <c r="O739" i="11"/>
  <c r="Q739" i="11" s="1"/>
  <c r="N615" i="11"/>
  <c r="O615" i="11"/>
  <c r="Q615" i="11" s="1"/>
  <c r="O614" i="11"/>
  <c r="Q614" i="11" s="1"/>
  <c r="N614" i="11"/>
  <c r="P618" i="11"/>
  <c r="R618" i="11" s="1"/>
  <c r="M618" i="11"/>
  <c r="J619" i="11"/>
  <c r="I620" i="11"/>
  <c r="K619" i="11"/>
  <c r="P626" i="11" s="1"/>
  <c r="R626" i="11" s="1"/>
  <c r="O398" i="11"/>
  <c r="Q398" i="11" s="1"/>
  <c r="D390" i="11"/>
  <c r="E400" i="11"/>
  <c r="M388" i="11"/>
  <c r="P394" i="11"/>
  <c r="R394" i="11" s="1"/>
  <c r="L390" i="11"/>
  <c r="K386" i="11"/>
  <c r="P393" i="11" s="1"/>
  <c r="R393" i="11" s="1"/>
  <c r="I385" i="11"/>
  <c r="F385" i="11"/>
  <c r="G385" i="11" s="1"/>
  <c r="B385" i="11"/>
  <c r="C385" i="11" s="1"/>
  <c r="E1259" i="11" l="1"/>
  <c r="C1260" i="11"/>
  <c r="K968" i="11"/>
  <c r="M967" i="11"/>
  <c r="P967" i="11"/>
  <c r="R967" i="11" s="1"/>
  <c r="L964" i="11"/>
  <c r="N963" i="11"/>
  <c r="O963" i="11"/>
  <c r="Q963" i="11" s="1"/>
  <c r="E955" i="11"/>
  <c r="D951" i="11"/>
  <c r="C956" i="11"/>
  <c r="J893" i="11"/>
  <c r="J894" i="11"/>
  <c r="H893" i="11"/>
  <c r="H894" i="11"/>
  <c r="J386" i="11"/>
  <c r="J385" i="11"/>
  <c r="I621" i="11"/>
  <c r="J620" i="11"/>
  <c r="K620" i="11"/>
  <c r="P627" i="11" s="1"/>
  <c r="R627" i="11" s="1"/>
  <c r="P619" i="11"/>
  <c r="R619" i="11" s="1"/>
  <c r="M619" i="11"/>
  <c r="L616" i="11"/>
  <c r="O397" i="11"/>
  <c r="Q397" i="11" s="1"/>
  <c r="N391" i="11"/>
  <c r="K385" i="11"/>
  <c r="L389" i="11"/>
  <c r="M387" i="11"/>
  <c r="G386" i="11"/>
  <c r="H392" i="11" s="1"/>
  <c r="C386" i="11"/>
  <c r="E398" i="11" s="1"/>
  <c r="K384" i="11"/>
  <c r="F383" i="11"/>
  <c r="G383" i="11" s="1"/>
  <c r="I383" i="11"/>
  <c r="B383" i="11"/>
  <c r="C383" i="11" s="1"/>
  <c r="K382" i="11"/>
  <c r="G382" i="11"/>
  <c r="C382" i="11"/>
  <c r="E1260" i="11" l="1"/>
  <c r="D1256" i="11"/>
  <c r="C1261" i="11"/>
  <c r="O964" i="11"/>
  <c r="Q964" i="11" s="1"/>
  <c r="N964" i="11"/>
  <c r="M968" i="11"/>
  <c r="P968" i="11"/>
  <c r="R968" i="11" s="1"/>
  <c r="K969" i="11"/>
  <c r="L965" i="11"/>
  <c r="D952" i="11"/>
  <c r="E956" i="11"/>
  <c r="C957" i="11"/>
  <c r="J384" i="11"/>
  <c r="J383" i="11"/>
  <c r="L617" i="11"/>
  <c r="N617" i="11"/>
  <c r="O617" i="11"/>
  <c r="Q617" i="11" s="1"/>
  <c r="M620" i="11"/>
  <c r="P620" i="11"/>
  <c r="R620" i="11" s="1"/>
  <c r="N616" i="11"/>
  <c r="O616" i="11"/>
  <c r="Q616" i="11" s="1"/>
  <c r="J621" i="11"/>
  <c r="I622" i="11"/>
  <c r="K621" i="11"/>
  <c r="P628" i="11" s="1"/>
  <c r="R628" i="11" s="1"/>
  <c r="M385" i="11"/>
  <c r="N390" i="11"/>
  <c r="O396" i="11"/>
  <c r="Q396" i="11" s="1"/>
  <c r="H391" i="11"/>
  <c r="L388" i="11"/>
  <c r="O395" i="11" s="1"/>
  <c r="Q395" i="11" s="1"/>
  <c r="P392" i="11"/>
  <c r="R392" i="11" s="1"/>
  <c r="K383" i="11"/>
  <c r="P390" i="11" s="1"/>
  <c r="R390" i="11" s="1"/>
  <c r="L387" i="11"/>
  <c r="O394" i="11" s="1"/>
  <c r="Q394" i="11" s="1"/>
  <c r="P391" i="11"/>
  <c r="R391" i="11" s="1"/>
  <c r="D389" i="11"/>
  <c r="E399" i="11"/>
  <c r="M386" i="11"/>
  <c r="D388" i="11"/>
  <c r="P389" i="11"/>
  <c r="R389" i="11" s="1"/>
  <c r="C384" i="11"/>
  <c r="D385" i="11" s="1"/>
  <c r="G384" i="11"/>
  <c r="H390" i="11" s="1"/>
  <c r="K381" i="11"/>
  <c r="G381" i="11"/>
  <c r="C381" i="11"/>
  <c r="K380" i="11"/>
  <c r="G380" i="11"/>
  <c r="C380" i="11"/>
  <c r="E1261" i="11" l="1"/>
  <c r="D1257" i="11"/>
  <c r="C1262" i="11"/>
  <c r="M969" i="11"/>
  <c r="P969" i="11"/>
  <c r="R969" i="11" s="1"/>
  <c r="L966" i="11"/>
  <c r="K970" i="11"/>
  <c r="L967" i="11" s="1"/>
  <c r="N965" i="11"/>
  <c r="O965" i="11"/>
  <c r="Q965" i="11" s="1"/>
  <c r="E957" i="11"/>
  <c r="D953" i="11"/>
  <c r="C958" i="11"/>
  <c r="P621" i="11"/>
  <c r="R621" i="11" s="1"/>
  <c r="M621" i="11"/>
  <c r="L618" i="11"/>
  <c r="I623" i="11"/>
  <c r="J622" i="11"/>
  <c r="K622" i="11"/>
  <c r="H386" i="11"/>
  <c r="M384" i="11"/>
  <c r="D383" i="11"/>
  <c r="E393" i="11"/>
  <c r="D387" i="11"/>
  <c r="E397" i="11"/>
  <c r="H387" i="11"/>
  <c r="E395" i="11"/>
  <c r="D384" i="11"/>
  <c r="E394" i="11"/>
  <c r="E396" i="11"/>
  <c r="N389" i="11"/>
  <c r="H389" i="11"/>
  <c r="N388" i="11"/>
  <c r="L385" i="11"/>
  <c r="O392" i="11" s="1"/>
  <c r="Q392" i="11" s="1"/>
  <c r="L386" i="11"/>
  <c r="O393" i="11" s="1"/>
  <c r="Q393" i="11" s="1"/>
  <c r="M383" i="11"/>
  <c r="H388" i="11"/>
  <c r="P387" i="11"/>
  <c r="R387" i="11" s="1"/>
  <c r="L383" i="11"/>
  <c r="O390" i="11" s="1"/>
  <c r="Q390" i="11" s="1"/>
  <c r="P388" i="11"/>
  <c r="R388" i="11" s="1"/>
  <c r="L384" i="11"/>
  <c r="O391" i="11" s="1"/>
  <c r="Q391" i="11" s="1"/>
  <c r="D386" i="11"/>
  <c r="M381" i="11"/>
  <c r="M382" i="11"/>
  <c r="K379" i="11"/>
  <c r="P386" i="11" s="1"/>
  <c r="R386" i="11" s="1"/>
  <c r="I378" i="11"/>
  <c r="F378" i="11"/>
  <c r="G379" i="11" s="1"/>
  <c r="H385" i="11" s="1"/>
  <c r="B378" i="11"/>
  <c r="E1262" i="11" l="1"/>
  <c r="D1258" i="11"/>
  <c r="C1263" i="11"/>
  <c r="O967" i="11"/>
  <c r="Q967" i="11" s="1"/>
  <c r="N967" i="11"/>
  <c r="N966" i="11"/>
  <c r="O966" i="11"/>
  <c r="Q966" i="11" s="1"/>
  <c r="K971" i="11"/>
  <c r="P970" i="11"/>
  <c r="R970" i="11" s="1"/>
  <c r="M970" i="11"/>
  <c r="E958" i="11"/>
  <c r="D954" i="11"/>
  <c r="C959" i="11"/>
  <c r="P629" i="11"/>
  <c r="R629" i="11" s="1"/>
  <c r="J379" i="11"/>
  <c r="J378" i="11"/>
  <c r="I624" i="11"/>
  <c r="J623" i="11"/>
  <c r="K623" i="11"/>
  <c r="L620" i="11" s="1"/>
  <c r="M622" i="11"/>
  <c r="P622" i="11"/>
  <c r="R622" i="11" s="1"/>
  <c r="N618" i="11"/>
  <c r="O618" i="11"/>
  <c r="Q618" i="11" s="1"/>
  <c r="L619" i="11"/>
  <c r="N387" i="11"/>
  <c r="K378" i="11"/>
  <c r="P385" i="11" s="1"/>
  <c r="R385" i="11" s="1"/>
  <c r="N386" i="11"/>
  <c r="N384" i="11"/>
  <c r="N385" i="11"/>
  <c r="M380" i="11"/>
  <c r="L382" i="11"/>
  <c r="C379" i="11"/>
  <c r="G378" i="11"/>
  <c r="H384" i="11" s="1"/>
  <c r="C378" i="11"/>
  <c r="G377" i="11"/>
  <c r="K377" i="11"/>
  <c r="C377" i="11"/>
  <c r="E1263" i="11" l="1"/>
  <c r="D1259" i="11"/>
  <c r="C1265" i="11"/>
  <c r="C1264" i="11"/>
  <c r="P978" i="11"/>
  <c r="R978" i="11" s="1"/>
  <c r="M971" i="11"/>
  <c r="P971" i="11"/>
  <c r="R971" i="11" s="1"/>
  <c r="L969" i="11"/>
  <c r="K972" i="11"/>
  <c r="P979" i="11" s="1"/>
  <c r="R979" i="11" s="1"/>
  <c r="C972" i="11"/>
  <c r="L968" i="11"/>
  <c r="E959" i="11"/>
  <c r="D955" i="11"/>
  <c r="C960" i="11"/>
  <c r="P630" i="11"/>
  <c r="R630" i="11" s="1"/>
  <c r="O620" i="11"/>
  <c r="Q620" i="11" s="1"/>
  <c r="N620" i="11"/>
  <c r="O619" i="11"/>
  <c r="Q619" i="11" s="1"/>
  <c r="N619" i="11"/>
  <c r="P623" i="11"/>
  <c r="R623" i="11" s="1"/>
  <c r="M623" i="11"/>
  <c r="I625" i="11"/>
  <c r="K625" i="11" s="1"/>
  <c r="J624" i="11"/>
  <c r="K624" i="11"/>
  <c r="H383" i="11"/>
  <c r="M379" i="11"/>
  <c r="L381" i="11"/>
  <c r="O388" i="11" s="1"/>
  <c r="Q388" i="11" s="1"/>
  <c r="D382" i="11"/>
  <c r="E392" i="11"/>
  <c r="N383" i="11"/>
  <c r="O389" i="11"/>
  <c r="Q389" i="11" s="1"/>
  <c r="E390" i="11"/>
  <c r="L380" i="11"/>
  <c r="P384" i="11"/>
  <c r="R384" i="11" s="1"/>
  <c r="D381" i="11"/>
  <c r="E391" i="11"/>
  <c r="D380" i="11"/>
  <c r="M378" i="11"/>
  <c r="K376" i="11"/>
  <c r="M377" i="11" s="1"/>
  <c r="G376" i="11"/>
  <c r="H382" i="11" s="1"/>
  <c r="C376" i="11"/>
  <c r="E1264" i="11" l="1"/>
  <c r="D1263" i="11"/>
  <c r="D1264" i="11"/>
  <c r="D1262" i="11"/>
  <c r="D1260" i="11"/>
  <c r="E1265" i="11"/>
  <c r="D1261" i="11"/>
  <c r="D1265" i="11"/>
  <c r="O968" i="11"/>
  <c r="Q968" i="11" s="1"/>
  <c r="N968" i="11"/>
  <c r="N969" i="11"/>
  <c r="O969" i="11"/>
  <c r="Q969" i="11" s="1"/>
  <c r="K973" i="11"/>
  <c r="P980" i="11" s="1"/>
  <c r="R980" i="11" s="1"/>
  <c r="C973" i="11"/>
  <c r="M972" i="11"/>
  <c r="P972" i="11"/>
  <c r="R972" i="11" s="1"/>
  <c r="E960" i="11"/>
  <c r="D956" i="11"/>
  <c r="C961" i="11"/>
  <c r="L625" i="11"/>
  <c r="O625" i="11" s="1"/>
  <c r="Q625" i="11" s="1"/>
  <c r="O632" i="11"/>
  <c r="Q632" i="11" s="1"/>
  <c r="L624" i="11"/>
  <c r="L627" i="11"/>
  <c r="P631" i="11"/>
  <c r="R631" i="11" s="1"/>
  <c r="L628" i="11"/>
  <c r="M625" i="11"/>
  <c r="P625" i="11"/>
  <c r="R625" i="11" s="1"/>
  <c r="M626" i="11"/>
  <c r="P632" i="11"/>
  <c r="R632" i="11" s="1"/>
  <c r="L626" i="11"/>
  <c r="O624" i="11"/>
  <c r="Q624" i="11" s="1"/>
  <c r="J626" i="11"/>
  <c r="J625" i="11"/>
  <c r="L621" i="11"/>
  <c r="M624" i="11"/>
  <c r="P624" i="11"/>
  <c r="R624" i="11" s="1"/>
  <c r="L622" i="11"/>
  <c r="O629" i="11" s="1"/>
  <c r="Q629" i="11" s="1"/>
  <c r="L623" i="11"/>
  <c r="O630" i="11" s="1"/>
  <c r="Q630" i="11" s="1"/>
  <c r="N382" i="11"/>
  <c r="L379" i="11"/>
  <c r="P383" i="11"/>
  <c r="R383" i="11" s="1"/>
  <c r="D379" i="11"/>
  <c r="E389" i="11"/>
  <c r="N381" i="11"/>
  <c r="O387" i="11"/>
  <c r="Q387" i="11" s="1"/>
  <c r="G375" i="11"/>
  <c r="H381" i="11" s="1"/>
  <c r="K375" i="11"/>
  <c r="C375" i="11"/>
  <c r="K374" i="11"/>
  <c r="P381" i="11" s="1"/>
  <c r="R381" i="11" s="1"/>
  <c r="G374" i="11"/>
  <c r="C374" i="11"/>
  <c r="K373" i="11"/>
  <c r="G373" i="11"/>
  <c r="C373" i="11"/>
  <c r="K974" i="11" l="1"/>
  <c r="P981" i="11" s="1"/>
  <c r="R981" i="11" s="1"/>
  <c r="C974" i="11"/>
  <c r="M973" i="11"/>
  <c r="P973" i="11"/>
  <c r="R973" i="11" s="1"/>
  <c r="L971" i="11"/>
  <c r="L970" i="11"/>
  <c r="E961" i="11"/>
  <c r="D957" i="11"/>
  <c r="C962" i="11"/>
  <c r="N628" i="11"/>
  <c r="O628" i="11"/>
  <c r="Q628" i="11" s="1"/>
  <c r="N629" i="11"/>
  <c r="O635" i="11"/>
  <c r="Q635" i="11" s="1"/>
  <c r="N627" i="11"/>
  <c r="O627" i="11"/>
  <c r="Q627" i="11" s="1"/>
  <c r="O634" i="11"/>
  <c r="Q634" i="11" s="1"/>
  <c r="O626" i="11"/>
  <c r="Q626" i="11" s="1"/>
  <c r="N626" i="11"/>
  <c r="O633" i="11"/>
  <c r="Q633" i="11" s="1"/>
  <c r="N625" i="11"/>
  <c r="O631" i="11"/>
  <c r="Q631" i="11" s="1"/>
  <c r="N623" i="11"/>
  <c r="O623" i="11"/>
  <c r="Q623" i="11" s="1"/>
  <c r="O622" i="11"/>
  <c r="Q622" i="11" s="1"/>
  <c r="N622" i="11"/>
  <c r="O621" i="11"/>
  <c r="Q621" i="11" s="1"/>
  <c r="N621" i="11"/>
  <c r="N624" i="11"/>
  <c r="D378" i="11"/>
  <c r="E388" i="11"/>
  <c r="E386" i="11"/>
  <c r="H380" i="11"/>
  <c r="E387" i="11"/>
  <c r="N380" i="11"/>
  <c r="O386" i="11"/>
  <c r="Q386" i="11" s="1"/>
  <c r="H379" i="11"/>
  <c r="D377" i="11"/>
  <c r="L378" i="11"/>
  <c r="O385" i="11" s="1"/>
  <c r="Q385" i="11" s="1"/>
  <c r="P382" i="11"/>
  <c r="R382" i="11" s="1"/>
  <c r="M374" i="11"/>
  <c r="L377" i="11"/>
  <c r="M375" i="11"/>
  <c r="M376" i="11"/>
  <c r="P380" i="11"/>
  <c r="R380" i="11" s="1"/>
  <c r="L376" i="11"/>
  <c r="O383" i="11" s="1"/>
  <c r="Q383" i="11" s="1"/>
  <c r="D376" i="11"/>
  <c r="E2" i="11"/>
  <c r="D371" i="14"/>
  <c r="D372" i="14"/>
  <c r="K372" i="11"/>
  <c r="P379" i="11" s="1"/>
  <c r="R379" i="11" s="1"/>
  <c r="I371" i="11"/>
  <c r="F371" i="11"/>
  <c r="G371" i="11" s="1"/>
  <c r="B371" i="11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2" i="14"/>
  <c r="D83" i="14"/>
  <c r="D84" i="14"/>
  <c r="D85" i="14"/>
  <c r="D86" i="14"/>
  <c r="D87" i="14"/>
  <c r="D88" i="14"/>
  <c r="D89" i="14"/>
  <c r="D90" i="14"/>
  <c r="D91" i="14"/>
  <c r="D92" i="14"/>
  <c r="D93" i="14"/>
  <c r="D94" i="14"/>
  <c r="D95" i="14"/>
  <c r="D96" i="14"/>
  <c r="D97" i="14"/>
  <c r="D98" i="14"/>
  <c r="D99" i="14"/>
  <c r="D100" i="14"/>
  <c r="D101" i="14"/>
  <c r="D102" i="14"/>
  <c r="D103" i="14"/>
  <c r="D104" i="14"/>
  <c r="D105" i="14"/>
  <c r="D106" i="14"/>
  <c r="D107" i="14"/>
  <c r="D108" i="14"/>
  <c r="D109" i="14"/>
  <c r="D110" i="14"/>
  <c r="D111" i="14"/>
  <c r="D112" i="14"/>
  <c r="D113" i="14"/>
  <c r="D114" i="14"/>
  <c r="D115" i="14"/>
  <c r="D116" i="14"/>
  <c r="D117" i="14"/>
  <c r="D118" i="14"/>
  <c r="D119" i="14"/>
  <c r="D120" i="14"/>
  <c r="D121" i="14"/>
  <c r="D122" i="14"/>
  <c r="D123" i="14"/>
  <c r="D124" i="14"/>
  <c r="D125" i="14"/>
  <c r="D126" i="14"/>
  <c r="D127" i="14"/>
  <c r="D128" i="14"/>
  <c r="D129" i="14"/>
  <c r="D130" i="14"/>
  <c r="D131" i="14"/>
  <c r="D132" i="14"/>
  <c r="D133" i="14"/>
  <c r="D134" i="14"/>
  <c r="D135" i="14"/>
  <c r="D136" i="14"/>
  <c r="D137" i="14"/>
  <c r="D138" i="14"/>
  <c r="D139" i="14"/>
  <c r="D140" i="14"/>
  <c r="D141" i="14"/>
  <c r="D142" i="14"/>
  <c r="D143" i="14"/>
  <c r="D144" i="14"/>
  <c r="D145" i="14"/>
  <c r="D146" i="14"/>
  <c r="D147" i="14"/>
  <c r="D148" i="14"/>
  <c r="D149" i="14"/>
  <c r="D150" i="14"/>
  <c r="D151" i="14"/>
  <c r="D152" i="14"/>
  <c r="D153" i="14"/>
  <c r="D154" i="14"/>
  <c r="D155" i="14"/>
  <c r="D156" i="14"/>
  <c r="D157" i="14"/>
  <c r="D158" i="14"/>
  <c r="D159" i="14"/>
  <c r="D160" i="14"/>
  <c r="D161" i="14"/>
  <c r="D162" i="14"/>
  <c r="D163" i="14"/>
  <c r="D164" i="14"/>
  <c r="D165" i="14"/>
  <c r="D166" i="14"/>
  <c r="D167" i="14"/>
  <c r="D168" i="14"/>
  <c r="D169" i="14"/>
  <c r="D170" i="14"/>
  <c r="D171" i="14"/>
  <c r="D172" i="14"/>
  <c r="D173" i="14"/>
  <c r="D174" i="14"/>
  <c r="D175" i="14"/>
  <c r="D176" i="14"/>
  <c r="D177" i="14"/>
  <c r="D178" i="14"/>
  <c r="D179" i="14"/>
  <c r="D180" i="14"/>
  <c r="D181" i="14"/>
  <c r="D182" i="14"/>
  <c r="D183" i="14"/>
  <c r="D184" i="14"/>
  <c r="D185" i="14"/>
  <c r="D186" i="14"/>
  <c r="D187" i="14"/>
  <c r="D188" i="14"/>
  <c r="D189" i="14"/>
  <c r="D190" i="14"/>
  <c r="D191" i="14"/>
  <c r="D192" i="14"/>
  <c r="D193" i="14"/>
  <c r="D194" i="14"/>
  <c r="D195" i="14"/>
  <c r="D196" i="14"/>
  <c r="D197" i="14"/>
  <c r="D198" i="14"/>
  <c r="D199" i="14"/>
  <c r="D200" i="14"/>
  <c r="D201" i="14"/>
  <c r="D202" i="14"/>
  <c r="D203" i="14"/>
  <c r="D204" i="14"/>
  <c r="D205" i="14"/>
  <c r="D206" i="14"/>
  <c r="D207" i="14"/>
  <c r="D208" i="14"/>
  <c r="D209" i="14"/>
  <c r="D210" i="14"/>
  <c r="D211" i="14"/>
  <c r="D212" i="14"/>
  <c r="D213" i="14"/>
  <c r="D214" i="14"/>
  <c r="D215" i="14"/>
  <c r="D216" i="14"/>
  <c r="D217" i="14"/>
  <c r="D218" i="14"/>
  <c r="D219" i="14"/>
  <c r="D220" i="14"/>
  <c r="D221" i="14"/>
  <c r="D222" i="14"/>
  <c r="D223" i="14"/>
  <c r="D224" i="14"/>
  <c r="D225" i="14"/>
  <c r="D226" i="14"/>
  <c r="D227" i="14"/>
  <c r="D228" i="14"/>
  <c r="D229" i="14"/>
  <c r="D230" i="14"/>
  <c r="D231" i="14"/>
  <c r="D232" i="14"/>
  <c r="D233" i="14"/>
  <c r="D234" i="14"/>
  <c r="D235" i="14"/>
  <c r="D236" i="14"/>
  <c r="D237" i="14"/>
  <c r="D238" i="14"/>
  <c r="D239" i="14"/>
  <c r="D240" i="14"/>
  <c r="D241" i="14"/>
  <c r="D242" i="14"/>
  <c r="D243" i="14"/>
  <c r="D244" i="14"/>
  <c r="D245" i="14"/>
  <c r="D246" i="14"/>
  <c r="D247" i="14"/>
  <c r="D248" i="14"/>
  <c r="D249" i="14"/>
  <c r="D250" i="14"/>
  <c r="D251" i="14"/>
  <c r="D252" i="14"/>
  <c r="D253" i="14"/>
  <c r="D254" i="14"/>
  <c r="D255" i="14"/>
  <c r="D256" i="14"/>
  <c r="D257" i="14"/>
  <c r="D258" i="14"/>
  <c r="D259" i="14"/>
  <c r="D260" i="14"/>
  <c r="D261" i="14"/>
  <c r="D262" i="14"/>
  <c r="D263" i="14"/>
  <c r="D264" i="14"/>
  <c r="D265" i="14"/>
  <c r="D266" i="14"/>
  <c r="D267" i="14"/>
  <c r="D268" i="14"/>
  <c r="D269" i="14"/>
  <c r="D270" i="14"/>
  <c r="D271" i="14"/>
  <c r="D272" i="14"/>
  <c r="D273" i="14"/>
  <c r="D274" i="14"/>
  <c r="D275" i="14"/>
  <c r="D276" i="14"/>
  <c r="D277" i="14"/>
  <c r="D278" i="14"/>
  <c r="D279" i="14"/>
  <c r="D280" i="14"/>
  <c r="D281" i="14"/>
  <c r="D282" i="14"/>
  <c r="D283" i="14"/>
  <c r="D284" i="14"/>
  <c r="D285" i="14"/>
  <c r="D286" i="14"/>
  <c r="D287" i="14"/>
  <c r="D288" i="14"/>
  <c r="D289" i="14"/>
  <c r="D290" i="14"/>
  <c r="D291" i="14"/>
  <c r="D292" i="14"/>
  <c r="D293" i="14"/>
  <c r="D294" i="14"/>
  <c r="D295" i="14"/>
  <c r="D296" i="14"/>
  <c r="D297" i="14"/>
  <c r="D298" i="14"/>
  <c r="D299" i="14"/>
  <c r="D300" i="14"/>
  <c r="D301" i="14"/>
  <c r="D302" i="14"/>
  <c r="D303" i="14"/>
  <c r="D304" i="14"/>
  <c r="D305" i="14"/>
  <c r="D306" i="14"/>
  <c r="D307" i="14"/>
  <c r="D308" i="14"/>
  <c r="D309" i="14"/>
  <c r="D310" i="14"/>
  <c r="D311" i="14"/>
  <c r="D312" i="14"/>
  <c r="D313" i="14"/>
  <c r="D314" i="14"/>
  <c r="D315" i="14"/>
  <c r="D316" i="14"/>
  <c r="D317" i="14"/>
  <c r="D318" i="14"/>
  <c r="D319" i="14"/>
  <c r="D320" i="14"/>
  <c r="D321" i="14"/>
  <c r="D322" i="14"/>
  <c r="D323" i="14"/>
  <c r="D324" i="14"/>
  <c r="D325" i="14"/>
  <c r="D326" i="14"/>
  <c r="D327" i="14"/>
  <c r="D328" i="14"/>
  <c r="D329" i="14"/>
  <c r="D330" i="14"/>
  <c r="D331" i="14"/>
  <c r="D332" i="14"/>
  <c r="D333" i="14"/>
  <c r="D334" i="14"/>
  <c r="D335" i="14"/>
  <c r="D336" i="14"/>
  <c r="D337" i="14"/>
  <c r="D338" i="14"/>
  <c r="D339" i="14"/>
  <c r="D340" i="14"/>
  <c r="D341" i="14"/>
  <c r="D342" i="14"/>
  <c r="D343" i="14"/>
  <c r="D344" i="14"/>
  <c r="D345" i="14"/>
  <c r="D346" i="14"/>
  <c r="D347" i="14"/>
  <c r="D348" i="14"/>
  <c r="D349" i="14"/>
  <c r="D350" i="14"/>
  <c r="D351" i="14"/>
  <c r="D352" i="14"/>
  <c r="D353" i="14"/>
  <c r="D354" i="14"/>
  <c r="D355" i="14"/>
  <c r="D356" i="14"/>
  <c r="D357" i="14"/>
  <c r="D358" i="14"/>
  <c r="D359" i="14"/>
  <c r="D360" i="14"/>
  <c r="D361" i="14"/>
  <c r="D362" i="14"/>
  <c r="D363" i="14"/>
  <c r="D364" i="14"/>
  <c r="D365" i="14"/>
  <c r="D366" i="14"/>
  <c r="D367" i="14"/>
  <c r="D368" i="14"/>
  <c r="D369" i="14"/>
  <c r="D370" i="14"/>
  <c r="D20" i="14"/>
  <c r="D19" i="14"/>
  <c r="D18" i="14"/>
  <c r="D17" i="14"/>
  <c r="D16" i="14"/>
  <c r="D3" i="14"/>
  <c r="D4" i="14"/>
  <c r="D5" i="14"/>
  <c r="D6" i="14"/>
  <c r="D7" i="14"/>
  <c r="D8" i="14"/>
  <c r="D9" i="14"/>
  <c r="D10" i="14"/>
  <c r="D2" i="14"/>
  <c r="D11" i="14"/>
  <c r="D15" i="14"/>
  <c r="D14" i="14"/>
  <c r="D13" i="14"/>
  <c r="D12" i="14"/>
  <c r="K19" i="11"/>
  <c r="K18" i="11"/>
  <c r="K17" i="11"/>
  <c r="K16" i="11"/>
  <c r="K15" i="11"/>
  <c r="K14" i="11"/>
  <c r="K13" i="11"/>
  <c r="K12" i="11"/>
  <c r="K11" i="11"/>
  <c r="K10" i="11"/>
  <c r="K9" i="11"/>
  <c r="K8" i="11"/>
  <c r="K7" i="11"/>
  <c r="K6" i="11"/>
  <c r="K5" i="11"/>
  <c r="K4" i="11"/>
  <c r="K3" i="11"/>
  <c r="K2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G3" i="11"/>
  <c r="G22" i="11"/>
  <c r="G23" i="11"/>
  <c r="G20" i="11"/>
  <c r="G21" i="11"/>
  <c r="G19" i="11"/>
  <c r="D2" i="11"/>
  <c r="C8" i="11"/>
  <c r="C7" i="11"/>
  <c r="C6" i="11"/>
  <c r="C5" i="11"/>
  <c r="C4" i="11"/>
  <c r="C3" i="11"/>
  <c r="C19" i="11"/>
  <c r="C18" i="11"/>
  <c r="C17" i="11"/>
  <c r="C16" i="11"/>
  <c r="C15" i="11"/>
  <c r="C14" i="11"/>
  <c r="C13" i="11"/>
  <c r="C12" i="11"/>
  <c r="C11" i="11"/>
  <c r="C10" i="11"/>
  <c r="C9" i="11"/>
  <c r="B20" i="11"/>
  <c r="B21" i="11" s="1"/>
  <c r="K21" i="11" s="1"/>
  <c r="N971" i="11" l="1"/>
  <c r="O971" i="11"/>
  <c r="Q971" i="11" s="1"/>
  <c r="C975" i="11"/>
  <c r="K975" i="11"/>
  <c r="P982" i="11" s="1"/>
  <c r="R982" i="11" s="1"/>
  <c r="O970" i="11"/>
  <c r="Q970" i="11" s="1"/>
  <c r="N970" i="11"/>
  <c r="M974" i="11"/>
  <c r="P974" i="11"/>
  <c r="R974" i="11" s="1"/>
  <c r="E962" i="11"/>
  <c r="D958" i="11"/>
  <c r="C963" i="11"/>
  <c r="J372" i="11"/>
  <c r="J371" i="11"/>
  <c r="N379" i="11"/>
  <c r="N378" i="11"/>
  <c r="O384" i="11"/>
  <c r="Q384" i="11" s="1"/>
  <c r="H19" i="11"/>
  <c r="L7" i="11"/>
  <c r="L9" i="11"/>
  <c r="L11" i="11"/>
  <c r="L15" i="11"/>
  <c r="H10" i="11"/>
  <c r="H18" i="11"/>
  <c r="L6" i="11"/>
  <c r="G372" i="11"/>
  <c r="H378" i="11" s="1"/>
  <c r="N377" i="11"/>
  <c r="H11" i="11"/>
  <c r="H13" i="11"/>
  <c r="H21" i="11"/>
  <c r="E17" i="11"/>
  <c r="H14" i="11"/>
  <c r="H22" i="11"/>
  <c r="E18" i="11"/>
  <c r="H15" i="11"/>
  <c r="H23" i="11"/>
  <c r="E19" i="11"/>
  <c r="H16" i="11"/>
  <c r="M373" i="11"/>
  <c r="L375" i="11"/>
  <c r="H9" i="11"/>
  <c r="H17" i="11"/>
  <c r="L4" i="11"/>
  <c r="L13" i="11"/>
  <c r="H12" i="11"/>
  <c r="H20" i="11"/>
  <c r="K371" i="11"/>
  <c r="M372" i="11" s="1"/>
  <c r="C20" i="11"/>
  <c r="C22" i="11"/>
  <c r="D3" i="11"/>
  <c r="D5" i="11"/>
  <c r="D17" i="11"/>
  <c r="D15" i="11"/>
  <c r="D13" i="11"/>
  <c r="D11" i="11"/>
  <c r="D9" i="11"/>
  <c r="D7" i="11"/>
  <c r="H8" i="11"/>
  <c r="K20" i="11"/>
  <c r="L18" i="11" s="1"/>
  <c r="L2" i="11"/>
  <c r="L16" i="11"/>
  <c r="L14" i="11"/>
  <c r="L12" i="11"/>
  <c r="L10" i="11"/>
  <c r="L8" i="11"/>
  <c r="L3" i="11"/>
  <c r="L5" i="11"/>
  <c r="C371" i="11"/>
  <c r="C21" i="11"/>
  <c r="E10" i="11"/>
  <c r="E8" i="11"/>
  <c r="E6" i="11"/>
  <c r="E4" i="11"/>
  <c r="E9" i="11"/>
  <c r="E7" i="11"/>
  <c r="E5" i="11"/>
  <c r="E3" i="11"/>
  <c r="D4" i="11"/>
  <c r="D16" i="11"/>
  <c r="D14" i="11"/>
  <c r="D12" i="11"/>
  <c r="D10" i="11"/>
  <c r="D8" i="11"/>
  <c r="D6" i="11"/>
  <c r="H7" i="11"/>
  <c r="C372" i="11"/>
  <c r="E12" i="11"/>
  <c r="E14" i="11"/>
  <c r="E16" i="11"/>
  <c r="E11" i="11"/>
  <c r="E13" i="11"/>
  <c r="E15" i="11"/>
  <c r="K370" i="11"/>
  <c r="P377" i="11" s="1"/>
  <c r="R377" i="11" s="1"/>
  <c r="G370" i="11"/>
  <c r="H376" i="11" s="1"/>
  <c r="C370" i="11"/>
  <c r="K369" i="11"/>
  <c r="P376" i="11" s="1"/>
  <c r="R376" i="11" s="1"/>
  <c r="I368" i="11"/>
  <c r="F368" i="11"/>
  <c r="G369" i="11" s="1"/>
  <c r="B368" i="11"/>
  <c r="K367" i="11"/>
  <c r="P374" i="11" s="1"/>
  <c r="R374" i="11" s="1"/>
  <c r="G367" i="11"/>
  <c r="C367" i="11"/>
  <c r="K366" i="11"/>
  <c r="G366" i="11"/>
  <c r="C366" i="11"/>
  <c r="K365" i="11"/>
  <c r="I364" i="11"/>
  <c r="F364" i="11"/>
  <c r="G365" i="11" s="1"/>
  <c r="B364" i="11"/>
  <c r="C364" i="11" s="1"/>
  <c r="G363" i="11"/>
  <c r="K363" i="11"/>
  <c r="C363" i="11"/>
  <c r="K362" i="11"/>
  <c r="G362" i="11"/>
  <c r="C362" i="11"/>
  <c r="K361" i="11"/>
  <c r="G361" i="11"/>
  <c r="C361" i="11"/>
  <c r="G360" i="11"/>
  <c r="K360" i="11"/>
  <c r="C360" i="11"/>
  <c r="K359" i="11"/>
  <c r="G359" i="11"/>
  <c r="C359" i="11"/>
  <c r="K358" i="11"/>
  <c r="I357" i="11"/>
  <c r="F357" i="11"/>
  <c r="G358" i="11" s="1"/>
  <c r="B357" i="11"/>
  <c r="C357" i="11" s="1"/>
  <c r="K356" i="11"/>
  <c r="G356" i="11"/>
  <c r="C356" i="11"/>
  <c r="G355" i="11"/>
  <c r="C355" i="11"/>
  <c r="K355" i="11"/>
  <c r="K354" i="11"/>
  <c r="G354" i="11"/>
  <c r="C354" i="11"/>
  <c r="K353" i="11"/>
  <c r="G353" i="11"/>
  <c r="C353" i="11"/>
  <c r="K352" i="11"/>
  <c r="G352" i="11"/>
  <c r="C352" i="11"/>
  <c r="K351" i="11"/>
  <c r="I350" i="11"/>
  <c r="F350" i="11"/>
  <c r="G351" i="11" s="1"/>
  <c r="B350" i="11"/>
  <c r="K349" i="11"/>
  <c r="G349" i="11"/>
  <c r="C349" i="11"/>
  <c r="K348" i="11"/>
  <c r="C348" i="11"/>
  <c r="G348" i="11"/>
  <c r="K347" i="11"/>
  <c r="G347" i="11"/>
  <c r="C347" i="11"/>
  <c r="K346" i="11"/>
  <c r="G346" i="11"/>
  <c r="C346" i="11"/>
  <c r="G345" i="11"/>
  <c r="K345" i="11"/>
  <c r="C345" i="11"/>
  <c r="K344" i="11"/>
  <c r="I343" i="11"/>
  <c r="F343" i="11"/>
  <c r="G344" i="11" s="1"/>
  <c r="B343" i="11"/>
  <c r="C344" i="11" s="1"/>
  <c r="G342" i="11"/>
  <c r="K342" i="11"/>
  <c r="C342" i="11"/>
  <c r="G341" i="11"/>
  <c r="K341" i="11"/>
  <c r="C341" i="11"/>
  <c r="K340" i="11"/>
  <c r="G340" i="11"/>
  <c r="C340" i="11"/>
  <c r="K339" i="11"/>
  <c r="G339" i="11"/>
  <c r="C339" i="11"/>
  <c r="K338" i="11"/>
  <c r="G338" i="11"/>
  <c r="C338" i="11"/>
  <c r="K337" i="11"/>
  <c r="I336" i="11"/>
  <c r="F336" i="11"/>
  <c r="G336" i="11" s="1"/>
  <c r="B336" i="11"/>
  <c r="C336" i="11" s="1"/>
  <c r="G335" i="11"/>
  <c r="K335" i="11"/>
  <c r="C335" i="11"/>
  <c r="G334" i="11"/>
  <c r="K334" i="11"/>
  <c r="C334" i="11"/>
  <c r="G333" i="11"/>
  <c r="C333" i="11"/>
  <c r="K333" i="11"/>
  <c r="G332" i="11"/>
  <c r="K332" i="11"/>
  <c r="C332" i="11"/>
  <c r="G331" i="11"/>
  <c r="C331" i="11"/>
  <c r="K331" i="11"/>
  <c r="K330" i="11"/>
  <c r="I329" i="11"/>
  <c r="F329" i="11"/>
  <c r="G329" i="11" s="1"/>
  <c r="B329" i="11"/>
  <c r="C329" i="11" s="1"/>
  <c r="G327" i="11"/>
  <c r="G328" i="11"/>
  <c r="K328" i="11"/>
  <c r="K327" i="11"/>
  <c r="M328" i="11" s="1"/>
  <c r="C328" i="11"/>
  <c r="C327" i="11"/>
  <c r="G326" i="11"/>
  <c r="K326" i="11"/>
  <c r="C326" i="11"/>
  <c r="K325" i="11"/>
  <c r="G325" i="11"/>
  <c r="C325" i="11"/>
  <c r="C324" i="11"/>
  <c r="G324" i="11"/>
  <c r="K324" i="11"/>
  <c r="K323" i="11"/>
  <c r="I322" i="11"/>
  <c r="F322" i="11"/>
  <c r="G322" i="11" s="1"/>
  <c r="B322" i="11"/>
  <c r="C322" i="11" s="1"/>
  <c r="K316" i="11"/>
  <c r="K317" i="11"/>
  <c r="K318" i="11"/>
  <c r="K319" i="11"/>
  <c r="K320" i="11"/>
  <c r="K321" i="11"/>
  <c r="G317" i="11"/>
  <c r="G318" i="11"/>
  <c r="G319" i="11"/>
  <c r="G320" i="11"/>
  <c r="G321" i="11"/>
  <c r="F315" i="11"/>
  <c r="G315" i="11" s="1"/>
  <c r="K314" i="11"/>
  <c r="K313" i="11"/>
  <c r="G312" i="11"/>
  <c r="G313" i="11"/>
  <c r="G314" i="11"/>
  <c r="K312" i="11"/>
  <c r="I315" i="11"/>
  <c r="C312" i="11"/>
  <c r="C313" i="11"/>
  <c r="C314" i="11"/>
  <c r="C317" i="11"/>
  <c r="C318" i="11"/>
  <c r="C319" i="11"/>
  <c r="C320" i="11"/>
  <c r="C321" i="11"/>
  <c r="B315" i="11"/>
  <c r="C316" i="11" s="1"/>
  <c r="G311" i="11"/>
  <c r="C311" i="11"/>
  <c r="K311" i="11"/>
  <c r="K310" i="11"/>
  <c r="G310" i="11"/>
  <c r="C310" i="11"/>
  <c r="K309" i="11"/>
  <c r="I308" i="11"/>
  <c r="G307" i="11"/>
  <c r="F308" i="11"/>
  <c r="G309" i="11" s="1"/>
  <c r="B308" i="11"/>
  <c r="C309" i="11" s="1"/>
  <c r="K307" i="11"/>
  <c r="C307" i="11"/>
  <c r="C306" i="11"/>
  <c r="G306" i="11"/>
  <c r="K306" i="11"/>
  <c r="G305" i="11"/>
  <c r="C305" i="11"/>
  <c r="K305" i="11"/>
  <c r="G304" i="11"/>
  <c r="C304" i="11"/>
  <c r="K304" i="11"/>
  <c r="G303" i="11"/>
  <c r="K303" i="11"/>
  <c r="C303" i="11"/>
  <c r="K302" i="11"/>
  <c r="I301" i="11"/>
  <c r="F301" i="11"/>
  <c r="G301" i="11" s="1"/>
  <c r="B301" i="11"/>
  <c r="C302" i="11" s="1"/>
  <c r="G300" i="11"/>
  <c r="C300" i="11"/>
  <c r="K300" i="11"/>
  <c r="K299" i="11"/>
  <c r="C299" i="11"/>
  <c r="G299" i="11"/>
  <c r="K298" i="11"/>
  <c r="G298" i="11"/>
  <c r="C298" i="11"/>
  <c r="M975" i="11" l="1"/>
  <c r="P975" i="11"/>
  <c r="R975" i="11" s="1"/>
  <c r="L972" i="11"/>
  <c r="C976" i="11"/>
  <c r="K976" i="11"/>
  <c r="E963" i="11"/>
  <c r="D959" i="11"/>
  <c r="C964" i="11"/>
  <c r="J344" i="11"/>
  <c r="J343" i="11"/>
  <c r="J309" i="11"/>
  <c r="J308" i="11"/>
  <c r="J365" i="11"/>
  <c r="J364" i="11"/>
  <c r="J316" i="11"/>
  <c r="J315" i="11"/>
  <c r="J330" i="11"/>
  <c r="J329" i="11"/>
  <c r="J350" i="11"/>
  <c r="J351" i="11"/>
  <c r="J369" i="11"/>
  <c r="J368" i="11"/>
  <c r="J336" i="11"/>
  <c r="J337" i="11"/>
  <c r="J302" i="11"/>
  <c r="J301" i="11"/>
  <c r="J358" i="11"/>
  <c r="J357" i="11"/>
  <c r="J323" i="11"/>
  <c r="J322" i="11"/>
  <c r="D18" i="11"/>
  <c r="H377" i="11"/>
  <c r="E384" i="11"/>
  <c r="D373" i="11"/>
  <c r="E383" i="11"/>
  <c r="D375" i="11"/>
  <c r="E385" i="11"/>
  <c r="N376" i="11"/>
  <c r="O382" i="11"/>
  <c r="Q382" i="11" s="1"/>
  <c r="L374" i="11"/>
  <c r="O381" i="11" s="1"/>
  <c r="Q381" i="11" s="1"/>
  <c r="P378" i="11"/>
  <c r="R378" i="11" s="1"/>
  <c r="P328" i="11"/>
  <c r="R328" i="11" s="1"/>
  <c r="K368" i="11"/>
  <c r="L369" i="11" s="1"/>
  <c r="O376" i="11" s="1"/>
  <c r="Q376" i="11" s="1"/>
  <c r="H375" i="11"/>
  <c r="D374" i="11"/>
  <c r="P373" i="11"/>
  <c r="R373" i="11" s="1"/>
  <c r="P370" i="11"/>
  <c r="R370" i="11" s="1"/>
  <c r="L373" i="11"/>
  <c r="P372" i="11"/>
  <c r="R372" i="11" s="1"/>
  <c r="E20" i="11"/>
  <c r="M362" i="11"/>
  <c r="L372" i="11"/>
  <c r="O379" i="11" s="1"/>
  <c r="Q379" i="11" s="1"/>
  <c r="D19" i="11"/>
  <c r="L17" i="11"/>
  <c r="M371" i="11"/>
  <c r="E21" i="11"/>
  <c r="E22" i="11"/>
  <c r="M370" i="11"/>
  <c r="G364" i="11"/>
  <c r="H366" i="11" s="1"/>
  <c r="H315" i="11"/>
  <c r="M331" i="11"/>
  <c r="M342" i="11"/>
  <c r="M361" i="11"/>
  <c r="P335" i="11"/>
  <c r="R335" i="11" s="1"/>
  <c r="M345" i="11"/>
  <c r="M346" i="11"/>
  <c r="P348" i="11"/>
  <c r="R348" i="11" s="1"/>
  <c r="K350" i="11"/>
  <c r="L352" i="11" s="1"/>
  <c r="P352" i="11"/>
  <c r="R352" i="11" s="1"/>
  <c r="G357" i="11"/>
  <c r="H363" i="11" s="1"/>
  <c r="P309" i="11"/>
  <c r="R309" i="11" s="1"/>
  <c r="P311" i="11"/>
  <c r="R311" i="11" s="1"/>
  <c r="P320" i="11"/>
  <c r="R320" i="11" s="1"/>
  <c r="P333" i="11"/>
  <c r="R333" i="11" s="1"/>
  <c r="C337" i="11"/>
  <c r="D335" i="11" s="1"/>
  <c r="G337" i="11"/>
  <c r="H340" i="11" s="1"/>
  <c r="M367" i="11"/>
  <c r="P318" i="11"/>
  <c r="R318" i="11" s="1"/>
  <c r="P316" i="11"/>
  <c r="R316" i="11" s="1"/>
  <c r="G343" i="11"/>
  <c r="H349" i="11" s="1"/>
  <c r="P363" i="11"/>
  <c r="R363" i="11" s="1"/>
  <c r="M363" i="11"/>
  <c r="M303" i="11"/>
  <c r="M307" i="11"/>
  <c r="M310" i="11"/>
  <c r="P331" i="11"/>
  <c r="R331" i="11" s="1"/>
  <c r="K336" i="11"/>
  <c r="L335" i="11" s="1"/>
  <c r="P340" i="11"/>
  <c r="R340" i="11" s="1"/>
  <c r="P349" i="11"/>
  <c r="R349" i="11" s="1"/>
  <c r="C351" i="11"/>
  <c r="G350" i="11"/>
  <c r="H356" i="11" s="1"/>
  <c r="P351" i="11"/>
  <c r="R351" i="11" s="1"/>
  <c r="P353" i="11"/>
  <c r="R353" i="11" s="1"/>
  <c r="M355" i="11"/>
  <c r="P367" i="11"/>
  <c r="R367" i="11" s="1"/>
  <c r="C369" i="11"/>
  <c r="G368" i="11"/>
  <c r="H373" i="11" s="1"/>
  <c r="P369" i="11"/>
  <c r="R369" i="11" s="1"/>
  <c r="M326" i="11"/>
  <c r="C315" i="11"/>
  <c r="E322" i="11" s="1"/>
  <c r="M312" i="11"/>
  <c r="K322" i="11"/>
  <c r="M323" i="11" s="1"/>
  <c r="M325" i="11"/>
  <c r="P332" i="11"/>
  <c r="R332" i="11" s="1"/>
  <c r="M334" i="11"/>
  <c r="M338" i="11"/>
  <c r="P339" i="11"/>
  <c r="R339" i="11" s="1"/>
  <c r="P346" i="11"/>
  <c r="R346" i="11" s="1"/>
  <c r="P347" i="11"/>
  <c r="R347" i="11" s="1"/>
  <c r="P359" i="11"/>
  <c r="R359" i="11" s="1"/>
  <c r="M366" i="11"/>
  <c r="P366" i="11"/>
  <c r="R366" i="11" s="1"/>
  <c r="G302" i="11"/>
  <c r="H304" i="11" s="1"/>
  <c r="C308" i="11"/>
  <c r="D309" i="11" s="1"/>
  <c r="G308" i="11"/>
  <c r="H314" i="11" s="1"/>
  <c r="K308" i="11"/>
  <c r="L306" i="11" s="1"/>
  <c r="M318" i="11"/>
  <c r="K315" i="11"/>
  <c r="L317" i="11" s="1"/>
  <c r="C323" i="11"/>
  <c r="G323" i="11"/>
  <c r="H329" i="11" s="1"/>
  <c r="M324" i="11"/>
  <c r="P325" i="11"/>
  <c r="R325" i="11" s="1"/>
  <c r="G330" i="11"/>
  <c r="H336" i="11" s="1"/>
  <c r="M332" i="11"/>
  <c r="M333" i="11"/>
  <c r="P334" i="11"/>
  <c r="R334" i="11" s="1"/>
  <c r="M335" i="11"/>
  <c r="P338" i="11"/>
  <c r="R338" i="11" s="1"/>
  <c r="M339" i="11"/>
  <c r="M340" i="11"/>
  <c r="M341" i="11"/>
  <c r="C343" i="11"/>
  <c r="D340" i="11" s="1"/>
  <c r="K343" i="11"/>
  <c r="L340" i="11" s="1"/>
  <c r="P345" i="11"/>
  <c r="R345" i="11" s="1"/>
  <c r="M347" i="11"/>
  <c r="M352" i="11"/>
  <c r="M353" i="11"/>
  <c r="P354" i="11"/>
  <c r="R354" i="11" s="1"/>
  <c r="P355" i="11"/>
  <c r="R355" i="11" s="1"/>
  <c r="K357" i="11"/>
  <c r="L360" i="11" s="1"/>
  <c r="C358" i="11"/>
  <c r="D358" i="11" s="1"/>
  <c r="P358" i="11"/>
  <c r="R358" i="11" s="1"/>
  <c r="M359" i="11"/>
  <c r="M360" i="11"/>
  <c r="P361" i="11"/>
  <c r="R361" i="11" s="1"/>
  <c r="P362" i="11"/>
  <c r="R362" i="11" s="1"/>
  <c r="K364" i="11"/>
  <c r="L362" i="11" s="1"/>
  <c r="C365" i="11"/>
  <c r="P365" i="11"/>
  <c r="R365" i="11" s="1"/>
  <c r="P337" i="11"/>
  <c r="R337" i="11" s="1"/>
  <c r="P341" i="11"/>
  <c r="R341" i="11" s="1"/>
  <c r="P342" i="11"/>
  <c r="R342" i="11" s="1"/>
  <c r="P344" i="11"/>
  <c r="R344" i="11" s="1"/>
  <c r="M348" i="11"/>
  <c r="M349" i="11"/>
  <c r="C350" i="11"/>
  <c r="M354" i="11"/>
  <c r="M356" i="11"/>
  <c r="P360" i="11"/>
  <c r="R360" i="11" s="1"/>
  <c r="C368" i="11"/>
  <c r="P356" i="11"/>
  <c r="R356" i="11" s="1"/>
  <c r="M299" i="11"/>
  <c r="M300" i="11"/>
  <c r="C301" i="11"/>
  <c r="M305" i="11"/>
  <c r="P305" i="11"/>
  <c r="R305" i="11" s="1"/>
  <c r="M306" i="11"/>
  <c r="P306" i="11"/>
  <c r="R306" i="11" s="1"/>
  <c r="P307" i="11"/>
  <c r="R307" i="11" s="1"/>
  <c r="P310" i="11"/>
  <c r="R310" i="11" s="1"/>
  <c r="P313" i="11"/>
  <c r="R313" i="11" s="1"/>
  <c r="M313" i="11"/>
  <c r="G316" i="11"/>
  <c r="H322" i="11" s="1"/>
  <c r="M314" i="11"/>
  <c r="P314" i="11"/>
  <c r="R314" i="11" s="1"/>
  <c r="P327" i="11"/>
  <c r="R327" i="11" s="1"/>
  <c r="M327" i="11"/>
  <c r="K301" i="11"/>
  <c r="L301" i="11" s="1"/>
  <c r="P321" i="11"/>
  <c r="R321" i="11" s="1"/>
  <c r="M321" i="11"/>
  <c r="P319" i="11"/>
  <c r="R319" i="11" s="1"/>
  <c r="M319" i="11"/>
  <c r="P317" i="11"/>
  <c r="R317" i="11" s="1"/>
  <c r="M317" i="11"/>
  <c r="M320" i="11"/>
  <c r="P312" i="11"/>
  <c r="R312" i="11" s="1"/>
  <c r="K329" i="11"/>
  <c r="L327" i="11" s="1"/>
  <c r="C330" i="11"/>
  <c r="M304" i="11"/>
  <c r="M311" i="11"/>
  <c r="P323" i="11"/>
  <c r="R323" i="11" s="1"/>
  <c r="P324" i="11"/>
  <c r="R324" i="11" s="1"/>
  <c r="P326" i="11"/>
  <c r="R326" i="11" s="1"/>
  <c r="P330" i="11"/>
  <c r="R330" i="11" s="1"/>
  <c r="D319" i="11"/>
  <c r="L309" i="11"/>
  <c r="K297" i="11"/>
  <c r="G297" i="11"/>
  <c r="C297" i="11"/>
  <c r="K296" i="11"/>
  <c r="G296" i="11"/>
  <c r="C296" i="11"/>
  <c r="K295" i="11"/>
  <c r="F294" i="11"/>
  <c r="G295" i="11" s="1"/>
  <c r="I294" i="11"/>
  <c r="B294" i="11"/>
  <c r="C294" i="11" s="1"/>
  <c r="K293" i="11"/>
  <c r="P300" i="11" s="1"/>
  <c r="R300" i="11" s="1"/>
  <c r="I292" i="11"/>
  <c r="G292" i="11"/>
  <c r="G293" i="11"/>
  <c r="B292" i="11"/>
  <c r="L973" i="11" l="1"/>
  <c r="P983" i="11"/>
  <c r="R983" i="11" s="1"/>
  <c r="N973" i="11"/>
  <c r="O973" i="11"/>
  <c r="Q973" i="11" s="1"/>
  <c r="N972" i="11"/>
  <c r="O972" i="11"/>
  <c r="Q972" i="11" s="1"/>
  <c r="M976" i="11"/>
  <c r="P976" i="11"/>
  <c r="R976" i="11" s="1"/>
  <c r="C978" i="11"/>
  <c r="D977" i="11" s="1"/>
  <c r="K977" i="11"/>
  <c r="C977" i="11"/>
  <c r="E964" i="11"/>
  <c r="D960" i="11"/>
  <c r="C965" i="11"/>
  <c r="J294" i="11"/>
  <c r="J295" i="11"/>
  <c r="J293" i="11"/>
  <c r="J292" i="11"/>
  <c r="L311" i="11"/>
  <c r="L305" i="11"/>
  <c r="L353" i="11"/>
  <c r="N353" i="11" s="1"/>
  <c r="D338" i="11"/>
  <c r="E381" i="11"/>
  <c r="H364" i="11"/>
  <c r="H365" i="11"/>
  <c r="M369" i="11"/>
  <c r="M368" i="11"/>
  <c r="P368" i="11"/>
  <c r="R368" i="11" s="1"/>
  <c r="E312" i="11"/>
  <c r="D315" i="11"/>
  <c r="E326" i="11"/>
  <c r="E361" i="11"/>
  <c r="M322" i="11"/>
  <c r="M337" i="11"/>
  <c r="L338" i="11"/>
  <c r="E343" i="11"/>
  <c r="D312" i="11"/>
  <c r="M351" i="11"/>
  <c r="M350" i="11"/>
  <c r="L348" i="11"/>
  <c r="D334" i="11"/>
  <c r="D372" i="11"/>
  <c r="E382" i="11"/>
  <c r="L368" i="11"/>
  <c r="O375" i="11" s="1"/>
  <c r="Q375" i="11" s="1"/>
  <c r="N375" i="11"/>
  <c r="E377" i="11"/>
  <c r="E315" i="11"/>
  <c r="D337" i="11"/>
  <c r="N374" i="11"/>
  <c r="O380" i="11"/>
  <c r="Q380" i="11" s="1"/>
  <c r="E380" i="11"/>
  <c r="E376" i="11"/>
  <c r="E378" i="11"/>
  <c r="L366" i="11"/>
  <c r="O373" i="11" s="1"/>
  <c r="Q373" i="11" s="1"/>
  <c r="E346" i="11"/>
  <c r="E374" i="11"/>
  <c r="E379" i="11"/>
  <c r="E358" i="11"/>
  <c r="E353" i="11"/>
  <c r="E349" i="11"/>
  <c r="D368" i="11"/>
  <c r="E348" i="11"/>
  <c r="L320" i="11"/>
  <c r="O327" i="11" s="1"/>
  <c r="Q327" i="11" s="1"/>
  <c r="L322" i="11"/>
  <c r="E327" i="11"/>
  <c r="E310" i="11"/>
  <c r="L319" i="11"/>
  <c r="D307" i="11"/>
  <c r="D359" i="11"/>
  <c r="E324" i="11"/>
  <c r="E354" i="11"/>
  <c r="E344" i="11"/>
  <c r="L371" i="11"/>
  <c r="O378" i="11" s="1"/>
  <c r="Q378" i="11" s="1"/>
  <c r="P375" i="11"/>
  <c r="R375" i="11" s="1"/>
  <c r="L361" i="11"/>
  <c r="E375" i="11"/>
  <c r="L324" i="11"/>
  <c r="O324" i="11" s="1"/>
  <c r="Q324" i="11" s="1"/>
  <c r="L321" i="11"/>
  <c r="H350" i="11"/>
  <c r="H360" i="11"/>
  <c r="E319" i="11"/>
  <c r="E317" i="11"/>
  <c r="H369" i="11"/>
  <c r="H374" i="11"/>
  <c r="H372" i="11"/>
  <c r="L318" i="11"/>
  <c r="N318" i="11" s="1"/>
  <c r="L323" i="11"/>
  <c r="P322" i="11"/>
  <c r="R322" i="11" s="1"/>
  <c r="E359" i="11"/>
  <c r="L325" i="11"/>
  <c r="L337" i="11"/>
  <c r="N338" i="11" s="1"/>
  <c r="H358" i="11"/>
  <c r="L370" i="11"/>
  <c r="O377" i="11" s="1"/>
  <c r="Q377" i="11" s="1"/>
  <c r="D363" i="11"/>
  <c r="L357" i="11"/>
  <c r="E367" i="11"/>
  <c r="E339" i="11"/>
  <c r="E335" i="11"/>
  <c r="E333" i="11"/>
  <c r="D366" i="11"/>
  <c r="D364" i="11"/>
  <c r="E372" i="11"/>
  <c r="E370" i="11"/>
  <c r="E366" i="11"/>
  <c r="E340" i="11"/>
  <c r="E332" i="11"/>
  <c r="E309" i="11"/>
  <c r="H303" i="11"/>
  <c r="M316" i="11"/>
  <c r="L314" i="11"/>
  <c r="L312" i="11"/>
  <c r="O312" i="11" s="1"/>
  <c r="Q312" i="11" s="1"/>
  <c r="L313" i="11"/>
  <c r="D304" i="11"/>
  <c r="E314" i="11"/>
  <c r="L355" i="11"/>
  <c r="D371" i="11"/>
  <c r="D351" i="11"/>
  <c r="E363" i="11"/>
  <c r="L367" i="11"/>
  <c r="O374" i="11" s="1"/>
  <c r="Q374" i="11" s="1"/>
  <c r="P371" i="11"/>
  <c r="R371" i="11" s="1"/>
  <c r="D356" i="11"/>
  <c r="E371" i="11"/>
  <c r="D361" i="11"/>
  <c r="L351" i="11"/>
  <c r="N352" i="11" s="1"/>
  <c r="D346" i="11"/>
  <c r="E356" i="11"/>
  <c r="D326" i="11"/>
  <c r="E336" i="11"/>
  <c r="D306" i="11"/>
  <c r="E321" i="11"/>
  <c r="L350" i="11"/>
  <c r="L349" i="11"/>
  <c r="D318" i="11"/>
  <c r="E328" i="11"/>
  <c r="E364" i="11"/>
  <c r="L347" i="11"/>
  <c r="D339" i="11"/>
  <c r="E350" i="11"/>
  <c r="D370" i="11"/>
  <c r="H371" i="11"/>
  <c r="L365" i="11"/>
  <c r="O372" i="11" s="1"/>
  <c r="Q372" i="11" s="1"/>
  <c r="D365" i="11"/>
  <c r="E373" i="11"/>
  <c r="L359" i="11"/>
  <c r="E369" i="11"/>
  <c r="E368" i="11"/>
  <c r="D357" i="11"/>
  <c r="E365" i="11"/>
  <c r="E355" i="11"/>
  <c r="E351" i="11"/>
  <c r="E347" i="11"/>
  <c r="E345" i="11"/>
  <c r="E341" i="11"/>
  <c r="E337" i="11"/>
  <c r="E325" i="11"/>
  <c r="E331" i="11"/>
  <c r="E329" i="11"/>
  <c r="E323" i="11"/>
  <c r="E318" i="11"/>
  <c r="E311" i="11"/>
  <c r="N373" i="11"/>
  <c r="D369" i="11"/>
  <c r="L364" i="11"/>
  <c r="L363" i="11"/>
  <c r="D362" i="11"/>
  <c r="D360" i="11"/>
  <c r="L358" i="11"/>
  <c r="E362" i="11"/>
  <c r="E360" i="11"/>
  <c r="E357" i="11"/>
  <c r="E352" i="11"/>
  <c r="E342" i="11"/>
  <c r="E338" i="11"/>
  <c r="E330" i="11"/>
  <c r="E334" i="11"/>
  <c r="E320" i="11"/>
  <c r="E316" i="11"/>
  <c r="E313" i="11"/>
  <c r="D367" i="11"/>
  <c r="D323" i="11"/>
  <c r="D317" i="11"/>
  <c r="L354" i="11"/>
  <c r="H348" i="11"/>
  <c r="H346" i="11"/>
  <c r="P350" i="11"/>
  <c r="R350" i="11" s="1"/>
  <c r="D320" i="11"/>
  <c r="D313" i="11"/>
  <c r="L307" i="11"/>
  <c r="N307" i="11" s="1"/>
  <c r="M308" i="11"/>
  <c r="L336" i="11"/>
  <c r="H342" i="11"/>
  <c r="H347" i="11"/>
  <c r="D300" i="11"/>
  <c r="L356" i="11"/>
  <c r="L334" i="11"/>
  <c r="O334" i="11" s="1"/>
  <c r="Q334" i="11" s="1"/>
  <c r="M336" i="11"/>
  <c r="D354" i="11"/>
  <c r="D336" i="11"/>
  <c r="H361" i="11"/>
  <c r="H370" i="11"/>
  <c r="M315" i="11"/>
  <c r="D314" i="11"/>
  <c r="L316" i="11"/>
  <c r="N317" i="11" s="1"/>
  <c r="L315" i="11"/>
  <c r="L339" i="11"/>
  <c r="N340" i="11" s="1"/>
  <c r="H362" i="11"/>
  <c r="H338" i="11"/>
  <c r="H357" i="11"/>
  <c r="H367" i="11"/>
  <c r="H301" i="11"/>
  <c r="D350" i="11"/>
  <c r="H339" i="11"/>
  <c r="H337" i="11"/>
  <c r="H359" i="11"/>
  <c r="H345" i="11"/>
  <c r="H341" i="11"/>
  <c r="H302" i="11"/>
  <c r="D349" i="11"/>
  <c r="D355" i="11"/>
  <c r="L343" i="11"/>
  <c r="D316" i="11"/>
  <c r="H354" i="11"/>
  <c r="H334" i="11"/>
  <c r="H330" i="11"/>
  <c r="H318" i="11"/>
  <c r="H352" i="11"/>
  <c r="L333" i="11"/>
  <c r="H326" i="11"/>
  <c r="H368" i="11"/>
  <c r="H344" i="11"/>
  <c r="H320" i="11"/>
  <c r="H323" i="11"/>
  <c r="H309" i="11"/>
  <c r="H353" i="11"/>
  <c r="H335" i="11"/>
  <c r="H331" i="11"/>
  <c r="H319" i="11"/>
  <c r="H351" i="11"/>
  <c r="H343" i="11"/>
  <c r="H327" i="11"/>
  <c r="H311" i="11"/>
  <c r="H308" i="11"/>
  <c r="H328" i="11"/>
  <c r="H312" i="11"/>
  <c r="H332" i="11"/>
  <c r="H324" i="11"/>
  <c r="H310" i="11"/>
  <c r="H306" i="11"/>
  <c r="H316" i="11"/>
  <c r="H313" i="11"/>
  <c r="H355" i="11"/>
  <c r="H333" i="11"/>
  <c r="H321" i="11"/>
  <c r="H307" i="11"/>
  <c r="H325" i="11"/>
  <c r="H317" i="11"/>
  <c r="H305" i="11"/>
  <c r="D328" i="11"/>
  <c r="D333" i="11"/>
  <c r="D331" i="11"/>
  <c r="D330" i="11"/>
  <c r="L302" i="11"/>
  <c r="N302" i="11" s="1"/>
  <c r="P364" i="11"/>
  <c r="R364" i="11" s="1"/>
  <c r="M364" i="11"/>
  <c r="D322" i="11"/>
  <c r="D305" i="11"/>
  <c r="M365" i="11"/>
  <c r="D341" i="11"/>
  <c r="D308" i="11"/>
  <c r="D343" i="11"/>
  <c r="K292" i="11"/>
  <c r="P299" i="11" s="1"/>
  <c r="R299" i="11" s="1"/>
  <c r="C295" i="11"/>
  <c r="L299" i="11"/>
  <c r="D321" i="11"/>
  <c r="D311" i="11"/>
  <c r="L310" i="11"/>
  <c r="N310" i="11" s="1"/>
  <c r="D329" i="11"/>
  <c r="L329" i="11"/>
  <c r="L332" i="11"/>
  <c r="P315" i="11"/>
  <c r="R315" i="11" s="1"/>
  <c r="D310" i="11"/>
  <c r="D325" i="11"/>
  <c r="L308" i="11"/>
  <c r="N309" i="11" s="1"/>
  <c r="L303" i="11"/>
  <c r="M309" i="11"/>
  <c r="D353" i="11"/>
  <c r="D352" i="11"/>
  <c r="P357" i="11"/>
  <c r="R357" i="11" s="1"/>
  <c r="M357" i="11"/>
  <c r="M343" i="11"/>
  <c r="L346" i="11"/>
  <c r="P343" i="11"/>
  <c r="R343" i="11" s="1"/>
  <c r="M344" i="11"/>
  <c r="L345" i="11"/>
  <c r="L344" i="11"/>
  <c r="D324" i="11"/>
  <c r="M358" i="11"/>
  <c r="D347" i="11"/>
  <c r="D345" i="11"/>
  <c r="D342" i="11"/>
  <c r="D344" i="11"/>
  <c r="L342" i="11"/>
  <c r="L341" i="11"/>
  <c r="P336" i="11"/>
  <c r="R336" i="11" s="1"/>
  <c r="D348" i="11"/>
  <c r="D332" i="11"/>
  <c r="C293" i="11"/>
  <c r="P302" i="11"/>
  <c r="R302" i="11" s="1"/>
  <c r="L298" i="11"/>
  <c r="O305" i="11" s="1"/>
  <c r="Q305" i="11" s="1"/>
  <c r="G294" i="11"/>
  <c r="H300" i="11" s="1"/>
  <c r="M296" i="11"/>
  <c r="L300" i="11"/>
  <c r="P304" i="11"/>
  <c r="R304" i="11" s="1"/>
  <c r="M297" i="11"/>
  <c r="M330" i="11"/>
  <c r="L331" i="11"/>
  <c r="D327" i="11"/>
  <c r="L304" i="11"/>
  <c r="O311" i="11" s="1"/>
  <c r="Q311" i="11" s="1"/>
  <c r="M301" i="11"/>
  <c r="M302" i="11"/>
  <c r="L328" i="11"/>
  <c r="O335" i="11" s="1"/>
  <c r="Q335" i="11" s="1"/>
  <c r="P303" i="11"/>
  <c r="R303" i="11" s="1"/>
  <c r="M298" i="11"/>
  <c r="C292" i="11"/>
  <c r="K294" i="11"/>
  <c r="L296" i="11" s="1"/>
  <c r="M329" i="11"/>
  <c r="P329" i="11"/>
  <c r="R329" i="11" s="1"/>
  <c r="O318" i="11"/>
  <c r="Q318" i="11" s="1"/>
  <c r="D299" i="11"/>
  <c r="L330" i="11"/>
  <c r="L326" i="11"/>
  <c r="D303" i="11"/>
  <c r="D302" i="11"/>
  <c r="D301" i="11"/>
  <c r="N306" i="11"/>
  <c r="P308" i="11"/>
  <c r="R308" i="11" s="1"/>
  <c r="K291" i="11"/>
  <c r="G291" i="11"/>
  <c r="C291" i="11"/>
  <c r="C290" i="11"/>
  <c r="K290" i="11"/>
  <c r="G290" i="11"/>
  <c r="K289" i="11"/>
  <c r="G289" i="11"/>
  <c r="C289" i="11"/>
  <c r="K286" i="11"/>
  <c r="P293" i="11" s="1"/>
  <c r="R293" i="11" s="1"/>
  <c r="K288" i="11"/>
  <c r="P295" i="11" s="1"/>
  <c r="R295" i="11" s="1"/>
  <c r="I287" i="11"/>
  <c r="I285" i="11"/>
  <c r="F287" i="11"/>
  <c r="G288" i="11" s="1"/>
  <c r="F285" i="11"/>
  <c r="G286" i="11" s="1"/>
  <c r="B287" i="11"/>
  <c r="C288" i="11" s="1"/>
  <c r="B285" i="11"/>
  <c r="C286" i="11" s="1"/>
  <c r="P984" i="11" l="1"/>
  <c r="R984" i="11" s="1"/>
  <c r="L980" i="11"/>
  <c r="L979" i="11"/>
  <c r="M978" i="11"/>
  <c r="M977" i="11"/>
  <c r="P977" i="11"/>
  <c r="R977" i="11" s="1"/>
  <c r="L974" i="11"/>
  <c r="O981" i="11" s="1"/>
  <c r="Q981" i="11" s="1"/>
  <c r="L975" i="11"/>
  <c r="O982" i="11" s="1"/>
  <c r="Q982" i="11" s="1"/>
  <c r="L976" i="11"/>
  <c r="O983" i="11" s="1"/>
  <c r="Q983" i="11" s="1"/>
  <c r="L977" i="11"/>
  <c r="L978" i="11"/>
  <c r="O985" i="11" s="1"/>
  <c r="Q985" i="11" s="1"/>
  <c r="D976" i="11"/>
  <c r="D978" i="11"/>
  <c r="D975" i="11"/>
  <c r="E965" i="11"/>
  <c r="D961" i="11"/>
  <c r="C966" i="11"/>
  <c r="J286" i="11"/>
  <c r="J285" i="11"/>
  <c r="J288" i="11"/>
  <c r="J287" i="11"/>
  <c r="O329" i="11"/>
  <c r="Q329" i="11" s="1"/>
  <c r="O356" i="11"/>
  <c r="Q356" i="11" s="1"/>
  <c r="O354" i="11"/>
  <c r="Q354" i="11" s="1"/>
  <c r="O325" i="11"/>
  <c r="Q325" i="11" s="1"/>
  <c r="N339" i="11"/>
  <c r="H297" i="11"/>
  <c r="O321" i="11"/>
  <c r="Q321" i="11" s="1"/>
  <c r="O322" i="11"/>
  <c r="Q322" i="11" s="1"/>
  <c r="N319" i="11"/>
  <c r="O358" i="11"/>
  <c r="Q358" i="11" s="1"/>
  <c r="N348" i="11"/>
  <c r="N314" i="11"/>
  <c r="O371" i="11"/>
  <c r="Q371" i="11" s="1"/>
  <c r="N303" i="11"/>
  <c r="N369" i="11"/>
  <c r="O319" i="11"/>
  <c r="Q319" i="11" s="1"/>
  <c r="N349" i="11"/>
  <c r="N312" i="11"/>
  <c r="N320" i="11"/>
  <c r="N372" i="11"/>
  <c r="O355" i="11"/>
  <c r="Q355" i="11" s="1"/>
  <c r="N337" i="11"/>
  <c r="E303" i="11"/>
  <c r="E304" i="11"/>
  <c r="N350" i="11"/>
  <c r="O323" i="11"/>
  <c r="Q323" i="11" s="1"/>
  <c r="N321" i="11"/>
  <c r="N325" i="11"/>
  <c r="N313" i="11"/>
  <c r="O313" i="11"/>
  <c r="Q313" i="11" s="1"/>
  <c r="O320" i="11"/>
  <c r="Q320" i="11" s="1"/>
  <c r="N323" i="11"/>
  <c r="N324" i="11"/>
  <c r="O347" i="11"/>
  <c r="Q347" i="11" s="1"/>
  <c r="N371" i="11"/>
  <c r="M293" i="11"/>
  <c r="O314" i="11"/>
  <c r="Q314" i="11" s="1"/>
  <c r="E301" i="11"/>
  <c r="N354" i="11"/>
  <c r="N322" i="11"/>
  <c r="O336" i="11"/>
  <c r="Q336" i="11" s="1"/>
  <c r="O343" i="11"/>
  <c r="Q343" i="11" s="1"/>
  <c r="O337" i="11"/>
  <c r="Q337" i="11" s="1"/>
  <c r="N351" i="11"/>
  <c r="N334" i="11"/>
  <c r="O365" i="11"/>
  <c r="Q365" i="11" s="1"/>
  <c r="E302" i="11"/>
  <c r="E305" i="11"/>
  <c r="N299" i="11"/>
  <c r="N336" i="11"/>
  <c r="D296" i="11"/>
  <c r="E306" i="11"/>
  <c r="D297" i="11"/>
  <c r="E308" i="11"/>
  <c r="O307" i="11"/>
  <c r="Q307" i="11" s="1"/>
  <c r="E307" i="11"/>
  <c r="N357" i="11"/>
  <c r="N356" i="11"/>
  <c r="D291" i="11"/>
  <c r="H295" i="11"/>
  <c r="N315" i="11"/>
  <c r="N335" i="11"/>
  <c r="O359" i="11"/>
  <c r="Q359" i="11" s="1"/>
  <c r="N359" i="11"/>
  <c r="H294" i="11"/>
  <c r="O316" i="11"/>
  <c r="Q316" i="11" s="1"/>
  <c r="N355" i="11"/>
  <c r="N316" i="11"/>
  <c r="N308" i="11"/>
  <c r="N370" i="11"/>
  <c r="O370" i="11"/>
  <c r="Q370" i="11" s="1"/>
  <c r="H296" i="11"/>
  <c r="O306" i="11"/>
  <c r="Q306" i="11" s="1"/>
  <c r="D295" i="11"/>
  <c r="O315" i="11"/>
  <c r="Q315" i="11" s="1"/>
  <c r="D298" i="11"/>
  <c r="O308" i="11"/>
  <c r="Q308" i="11" s="1"/>
  <c r="N332" i="11"/>
  <c r="O350" i="11"/>
  <c r="Q350" i="11" s="1"/>
  <c r="H298" i="11"/>
  <c r="O340" i="11"/>
  <c r="Q340" i="11" s="1"/>
  <c r="H299" i="11"/>
  <c r="G285" i="11"/>
  <c r="N327" i="11"/>
  <c r="O333" i="11"/>
  <c r="Q333" i="11" s="1"/>
  <c r="O342" i="11"/>
  <c r="Q342" i="11" s="1"/>
  <c r="N342" i="11"/>
  <c r="O344" i="11"/>
  <c r="Q344" i="11" s="1"/>
  <c r="N344" i="11"/>
  <c r="O353" i="11"/>
  <c r="Q353" i="11" s="1"/>
  <c r="O346" i="11"/>
  <c r="Q346" i="11" s="1"/>
  <c r="N347" i="11"/>
  <c r="N346" i="11"/>
  <c r="N343" i="11"/>
  <c r="O310" i="11"/>
  <c r="Q310" i="11" s="1"/>
  <c r="O349" i="11"/>
  <c r="Q349" i="11" s="1"/>
  <c r="O362" i="11"/>
  <c r="Q362" i="11" s="1"/>
  <c r="N362" i="11"/>
  <c r="O338" i="11"/>
  <c r="Q338" i="11" s="1"/>
  <c r="O351" i="11"/>
  <c r="Q351" i="11" s="1"/>
  <c r="O367" i="11"/>
  <c r="Q367" i="11" s="1"/>
  <c r="N368" i="11"/>
  <c r="N367" i="11"/>
  <c r="O309" i="11"/>
  <c r="Q309" i="11" s="1"/>
  <c r="O317" i="11"/>
  <c r="Q317" i="11" s="1"/>
  <c r="C285" i="11"/>
  <c r="K285" i="11"/>
  <c r="P292" i="11" s="1"/>
  <c r="R292" i="11" s="1"/>
  <c r="D293" i="11"/>
  <c r="O341" i="11"/>
  <c r="Q341" i="11" s="1"/>
  <c r="O348" i="11"/>
  <c r="Q348" i="11" s="1"/>
  <c r="N341" i="11"/>
  <c r="O357" i="11"/>
  <c r="Q357" i="11" s="1"/>
  <c r="N358" i="11"/>
  <c r="O352" i="11"/>
  <c r="Q352" i="11" s="1"/>
  <c r="N345" i="11"/>
  <c r="O345" i="11"/>
  <c r="Q345" i="11" s="1"/>
  <c r="N360" i="11"/>
  <c r="O360" i="11"/>
  <c r="Q360" i="11" s="1"/>
  <c r="O364" i="11"/>
  <c r="Q364" i="11" s="1"/>
  <c r="N364" i="11"/>
  <c r="N365" i="11"/>
  <c r="O369" i="11"/>
  <c r="Q369" i="11" s="1"/>
  <c r="O332" i="11"/>
  <c r="Q332" i="11" s="1"/>
  <c r="O339" i="11"/>
  <c r="Q339" i="11" s="1"/>
  <c r="N333" i="11"/>
  <c r="N361" i="11"/>
  <c r="O368" i="11"/>
  <c r="Q368" i="11" s="1"/>
  <c r="O361" i="11"/>
  <c r="Q361" i="11" s="1"/>
  <c r="O363" i="11"/>
  <c r="Q363" i="11" s="1"/>
  <c r="N363" i="11"/>
  <c r="N366" i="11"/>
  <c r="O366" i="11"/>
  <c r="Q366" i="11" s="1"/>
  <c r="N311" i="11"/>
  <c r="O303" i="11"/>
  <c r="Q303" i="11" s="1"/>
  <c r="C287" i="11"/>
  <c r="E299" i="11" s="1"/>
  <c r="G287" i="11"/>
  <c r="H293" i="11" s="1"/>
  <c r="K287" i="11"/>
  <c r="L289" i="11" s="1"/>
  <c r="D292" i="11"/>
  <c r="L292" i="11"/>
  <c r="M289" i="11"/>
  <c r="L293" i="11"/>
  <c r="O300" i="11" s="1"/>
  <c r="Q300" i="11" s="1"/>
  <c r="P297" i="11"/>
  <c r="R297" i="11" s="1"/>
  <c r="M290" i="11"/>
  <c r="L291" i="11"/>
  <c r="O298" i="11" s="1"/>
  <c r="Q298" i="11" s="1"/>
  <c r="O330" i="11"/>
  <c r="Q330" i="11" s="1"/>
  <c r="N330" i="11"/>
  <c r="D294" i="11"/>
  <c r="O328" i="11"/>
  <c r="Q328" i="11" s="1"/>
  <c r="N328" i="11"/>
  <c r="N305" i="11"/>
  <c r="N304" i="11"/>
  <c r="O331" i="11"/>
  <c r="Q331" i="11" s="1"/>
  <c r="N331" i="11"/>
  <c r="N301" i="11"/>
  <c r="N300" i="11"/>
  <c r="P296" i="11"/>
  <c r="R296" i="11" s="1"/>
  <c r="N329" i="11"/>
  <c r="L294" i="11"/>
  <c r="P298" i="11"/>
  <c r="R298" i="11" s="1"/>
  <c r="M291" i="11"/>
  <c r="O326" i="11"/>
  <c r="Q326" i="11" s="1"/>
  <c r="N326" i="11"/>
  <c r="L297" i="11"/>
  <c r="M295" i="11"/>
  <c r="M294" i="11"/>
  <c r="P301" i="11"/>
  <c r="R301" i="11" s="1"/>
  <c r="L295" i="11"/>
  <c r="M292" i="11"/>
  <c r="K284" i="11"/>
  <c r="G284" i="11"/>
  <c r="C284" i="11"/>
  <c r="G283" i="11"/>
  <c r="C283" i="11"/>
  <c r="K283" i="11"/>
  <c r="K282" i="11"/>
  <c r="G282" i="11"/>
  <c r="C282" i="11"/>
  <c r="K281" i="11"/>
  <c r="P288" i="11" s="1"/>
  <c r="R288" i="11" s="1"/>
  <c r="I280" i="11"/>
  <c r="F280" i="11"/>
  <c r="G280" i="11" s="1"/>
  <c r="B280" i="11"/>
  <c r="K279" i="11"/>
  <c r="P286" i="11" s="1"/>
  <c r="R286" i="11" s="1"/>
  <c r="G279" i="11"/>
  <c r="C279" i="11"/>
  <c r="G278" i="11"/>
  <c r="K278" i="11"/>
  <c r="C278" i="11"/>
  <c r="G277" i="11"/>
  <c r="C277" i="11"/>
  <c r="K277" i="11"/>
  <c r="K276" i="11"/>
  <c r="K275" i="11"/>
  <c r="G275" i="11"/>
  <c r="G276" i="11"/>
  <c r="C275" i="11"/>
  <c r="C276" i="11"/>
  <c r="N979" i="11" l="1"/>
  <c r="O986" i="11"/>
  <c r="Q986" i="11" s="1"/>
  <c r="O979" i="11"/>
  <c r="Q979" i="11" s="1"/>
  <c r="O977" i="11"/>
  <c r="Q977" i="11" s="1"/>
  <c r="O984" i="11"/>
  <c r="Q984" i="11" s="1"/>
  <c r="N980" i="11"/>
  <c r="O980" i="11"/>
  <c r="Q980" i="11" s="1"/>
  <c r="O987" i="11"/>
  <c r="Q987" i="11" s="1"/>
  <c r="N981" i="11"/>
  <c r="N978" i="11"/>
  <c r="O978" i="11"/>
  <c r="Q978" i="11" s="1"/>
  <c r="N977" i="11"/>
  <c r="N976" i="11"/>
  <c r="O976" i="11"/>
  <c r="Q976" i="11" s="1"/>
  <c r="N974" i="11"/>
  <c r="O974" i="11"/>
  <c r="Q974" i="11" s="1"/>
  <c r="N975" i="11"/>
  <c r="O975" i="11"/>
  <c r="Q975" i="11" s="1"/>
  <c r="E966" i="11"/>
  <c r="D962" i="11"/>
  <c r="C967" i="11"/>
  <c r="J280" i="11"/>
  <c r="J281" i="11"/>
  <c r="D289" i="11"/>
  <c r="E298" i="11"/>
  <c r="E296" i="11"/>
  <c r="E297" i="11"/>
  <c r="E295" i="11"/>
  <c r="H290" i="11"/>
  <c r="N292" i="11"/>
  <c r="D290" i="11"/>
  <c r="E300" i="11"/>
  <c r="H288" i="11"/>
  <c r="H289" i="11"/>
  <c r="P294" i="11"/>
  <c r="R294" i="11" s="1"/>
  <c r="M288" i="11"/>
  <c r="D286" i="11"/>
  <c r="L288" i="11"/>
  <c r="N289" i="11" s="1"/>
  <c r="H291" i="11"/>
  <c r="M282" i="11"/>
  <c r="D287" i="11"/>
  <c r="L287" i="11"/>
  <c r="O294" i="11" s="1"/>
  <c r="Q294" i="11" s="1"/>
  <c r="M286" i="11"/>
  <c r="D288" i="11"/>
  <c r="H292" i="11"/>
  <c r="K280" i="11"/>
  <c r="L280" i="11" s="1"/>
  <c r="G281" i="11"/>
  <c r="H287" i="11" s="1"/>
  <c r="P285" i="11"/>
  <c r="R285" i="11" s="1"/>
  <c r="M278" i="11"/>
  <c r="C281" i="11"/>
  <c r="E294" i="11" s="1"/>
  <c r="D285" i="11"/>
  <c r="P290" i="11"/>
  <c r="R290" i="11" s="1"/>
  <c r="L286" i="11"/>
  <c r="O293" i="11" s="1"/>
  <c r="Q293" i="11" s="1"/>
  <c r="P283" i="11"/>
  <c r="R283" i="11" s="1"/>
  <c r="L284" i="11"/>
  <c r="P284" i="11"/>
  <c r="R284" i="11" s="1"/>
  <c r="O302" i="11"/>
  <c r="Q302" i="11" s="1"/>
  <c r="N295" i="11"/>
  <c r="N297" i="11"/>
  <c r="N298" i="11"/>
  <c r="O304" i="11"/>
  <c r="Q304" i="11" s="1"/>
  <c r="N293" i="11"/>
  <c r="O299" i="11"/>
  <c r="Q299" i="11" s="1"/>
  <c r="L290" i="11"/>
  <c r="N291" i="11" s="1"/>
  <c r="M287" i="11"/>
  <c r="N296" i="11"/>
  <c r="O296" i="11"/>
  <c r="Q296" i="11" s="1"/>
  <c r="M279" i="11"/>
  <c r="C280" i="11"/>
  <c r="P289" i="11"/>
  <c r="R289" i="11" s="1"/>
  <c r="L285" i="11"/>
  <c r="P282" i="11"/>
  <c r="R282" i="11" s="1"/>
  <c r="M283" i="11"/>
  <c r="M284" i="11"/>
  <c r="O301" i="11"/>
  <c r="Q301" i="11" s="1"/>
  <c r="N294" i="11"/>
  <c r="M285" i="11"/>
  <c r="P291" i="11"/>
  <c r="R291" i="11" s="1"/>
  <c r="M276" i="11"/>
  <c r="M277" i="11"/>
  <c r="G272" i="11"/>
  <c r="G271" i="11"/>
  <c r="I273" i="11"/>
  <c r="F273" i="11"/>
  <c r="G273" i="11" s="1"/>
  <c r="K274" i="11"/>
  <c r="P281" i="11" s="1"/>
  <c r="R281" i="11" s="1"/>
  <c r="K272" i="11"/>
  <c r="P279" i="11" s="1"/>
  <c r="R279" i="11" s="1"/>
  <c r="C272" i="11"/>
  <c r="B273" i="11"/>
  <c r="K271" i="11"/>
  <c r="P278" i="11" s="1"/>
  <c r="R278" i="11" s="1"/>
  <c r="G270" i="11"/>
  <c r="C271" i="11"/>
  <c r="E967" i="11" l="1"/>
  <c r="D963" i="11"/>
  <c r="C968" i="11"/>
  <c r="J274" i="11"/>
  <c r="J273" i="11"/>
  <c r="E293" i="11"/>
  <c r="E292" i="11"/>
  <c r="E290" i="11"/>
  <c r="H283" i="11"/>
  <c r="E291" i="11"/>
  <c r="E289" i="11"/>
  <c r="E288" i="11"/>
  <c r="L283" i="11"/>
  <c r="N284" i="11" s="1"/>
  <c r="L282" i="11"/>
  <c r="L278" i="11"/>
  <c r="O285" i="11" s="1"/>
  <c r="Q285" i="11" s="1"/>
  <c r="L281" i="11"/>
  <c r="O288" i="11" s="1"/>
  <c r="Q288" i="11" s="1"/>
  <c r="H285" i="11"/>
  <c r="N288" i="11"/>
  <c r="O295" i="11"/>
  <c r="Q295" i="11" s="1"/>
  <c r="H281" i="11"/>
  <c r="H284" i="11"/>
  <c r="H286" i="11"/>
  <c r="H282" i="11"/>
  <c r="O287" i="11"/>
  <c r="Q287" i="11" s="1"/>
  <c r="D278" i="11"/>
  <c r="N287" i="11"/>
  <c r="P287" i="11"/>
  <c r="R287" i="11" s="1"/>
  <c r="M281" i="11"/>
  <c r="M280" i="11"/>
  <c r="L279" i="11"/>
  <c r="O286" i="11" s="1"/>
  <c r="Q286" i="11" s="1"/>
  <c r="N285" i="11"/>
  <c r="D283" i="11"/>
  <c r="N290" i="11"/>
  <c r="O292" i="11"/>
  <c r="Q292" i="11" s="1"/>
  <c r="O297" i="11"/>
  <c r="Q297" i="11" s="1"/>
  <c r="N286" i="11"/>
  <c r="D281" i="11"/>
  <c r="O291" i="11"/>
  <c r="Q291" i="11" s="1"/>
  <c r="D279" i="11"/>
  <c r="D284" i="11"/>
  <c r="D282" i="11"/>
  <c r="D280" i="11"/>
  <c r="L277" i="11"/>
  <c r="O284" i="11" s="1"/>
  <c r="Q284" i="11" s="1"/>
  <c r="M275" i="11"/>
  <c r="K273" i="11"/>
  <c r="P280" i="11" s="1"/>
  <c r="R280" i="11" s="1"/>
  <c r="C273" i="11"/>
  <c r="M272" i="11"/>
  <c r="C274" i="11"/>
  <c r="G274" i="11"/>
  <c r="H280" i="11" s="1"/>
  <c r="K270" i="11"/>
  <c r="C270" i="11"/>
  <c r="E968" i="11" l="1"/>
  <c r="D964" i="11"/>
  <c r="C969" i="11"/>
  <c r="N281" i="11"/>
  <c r="O290" i="11"/>
  <c r="Q290" i="11" s="1"/>
  <c r="E284" i="11"/>
  <c r="D273" i="11"/>
  <c r="E283" i="11"/>
  <c r="D277" i="11"/>
  <c r="E287" i="11"/>
  <c r="E286" i="11"/>
  <c r="N279" i="11"/>
  <c r="E285" i="11"/>
  <c r="N282" i="11"/>
  <c r="O289" i="11"/>
  <c r="Q289" i="11" s="1"/>
  <c r="N283" i="11"/>
  <c r="H279" i="11"/>
  <c r="H278" i="11"/>
  <c r="H277" i="11"/>
  <c r="H276" i="11"/>
  <c r="N280" i="11"/>
  <c r="N278" i="11"/>
  <c r="D276" i="11"/>
  <c r="D274" i="11"/>
  <c r="L273" i="11"/>
  <c r="P277" i="11"/>
  <c r="R277" i="11" s="1"/>
  <c r="L276" i="11"/>
  <c r="L275" i="11"/>
  <c r="L274" i="11"/>
  <c r="D275" i="11"/>
  <c r="M274" i="11"/>
  <c r="M273" i="11"/>
  <c r="M271" i="11"/>
  <c r="G269" i="11"/>
  <c r="H275" i="11" s="1"/>
  <c r="K269" i="11"/>
  <c r="C269" i="11"/>
  <c r="K268" i="11"/>
  <c r="G268" i="11"/>
  <c r="C268" i="11"/>
  <c r="K267" i="11"/>
  <c r="I266" i="11"/>
  <c r="F266" i="11"/>
  <c r="G266" i="11" s="1"/>
  <c r="B266" i="11"/>
  <c r="E969" i="11" l="1"/>
  <c r="D965" i="11"/>
  <c r="C970" i="11"/>
  <c r="C971" i="11"/>
  <c r="J267" i="11"/>
  <c r="J266" i="11"/>
  <c r="E281" i="11"/>
  <c r="H274" i="11"/>
  <c r="D272" i="11"/>
  <c r="E282" i="11"/>
  <c r="N275" i="11"/>
  <c r="O282" i="11"/>
  <c r="Q282" i="11" s="1"/>
  <c r="N274" i="11"/>
  <c r="O281" i="11"/>
  <c r="Q281" i="11" s="1"/>
  <c r="N276" i="11"/>
  <c r="O283" i="11"/>
  <c r="Q283" i="11" s="1"/>
  <c r="O280" i="11"/>
  <c r="Q280" i="11" s="1"/>
  <c r="N277" i="11"/>
  <c r="K266" i="11"/>
  <c r="M267" i="11" s="1"/>
  <c r="L271" i="11"/>
  <c r="P275" i="11"/>
  <c r="R275" i="11" s="1"/>
  <c r="L270" i="11"/>
  <c r="L272" i="11"/>
  <c r="N273" i="11" s="1"/>
  <c r="P276" i="11"/>
  <c r="R276" i="11" s="1"/>
  <c r="C267" i="11"/>
  <c r="D271" i="11"/>
  <c r="P274" i="11"/>
  <c r="R274" i="11" s="1"/>
  <c r="M270" i="11"/>
  <c r="G267" i="11"/>
  <c r="H273" i="11" s="1"/>
  <c r="C266" i="11"/>
  <c r="M268" i="11"/>
  <c r="M269" i="11"/>
  <c r="G265" i="11"/>
  <c r="K265" i="11"/>
  <c r="C265" i="11"/>
  <c r="K264" i="11"/>
  <c r="C264" i="11"/>
  <c r="G264" i="11"/>
  <c r="G263" i="11"/>
  <c r="C263" i="11"/>
  <c r="K263" i="11"/>
  <c r="D973" i="11" l="1"/>
  <c r="E970" i="11"/>
  <c r="D966" i="11"/>
  <c r="E977" i="11"/>
  <c r="D968" i="11"/>
  <c r="D970" i="11"/>
  <c r="D969" i="11"/>
  <c r="D971" i="11"/>
  <c r="D972" i="11"/>
  <c r="D974" i="11"/>
  <c r="E971" i="11"/>
  <c r="E972" i="11"/>
  <c r="E975" i="11"/>
  <c r="E974" i="11"/>
  <c r="E973" i="11"/>
  <c r="D967" i="11"/>
  <c r="E976" i="11"/>
  <c r="E978" i="11"/>
  <c r="P273" i="11"/>
  <c r="R273" i="11" s="1"/>
  <c r="H271" i="11"/>
  <c r="E279" i="11"/>
  <c r="E276" i="11"/>
  <c r="D270" i="11"/>
  <c r="E280" i="11"/>
  <c r="E277" i="11"/>
  <c r="E278" i="11"/>
  <c r="D269" i="11"/>
  <c r="H270" i="11"/>
  <c r="H269" i="11"/>
  <c r="D267" i="11"/>
  <c r="D268" i="11"/>
  <c r="H272" i="11"/>
  <c r="N271" i="11"/>
  <c r="O278" i="11"/>
  <c r="Q278" i="11" s="1"/>
  <c r="N272" i="11"/>
  <c r="O279" i="11"/>
  <c r="Q279" i="11" s="1"/>
  <c r="L267" i="11"/>
  <c r="L268" i="11"/>
  <c r="O277" i="11"/>
  <c r="Q277" i="11" s="1"/>
  <c r="L266" i="11"/>
  <c r="L269" i="11"/>
  <c r="N270" i="11" s="1"/>
  <c r="D266" i="11"/>
  <c r="P271" i="11"/>
  <c r="R271" i="11" s="1"/>
  <c r="P272" i="11"/>
  <c r="R272" i="11" s="1"/>
  <c r="M265" i="11"/>
  <c r="P270" i="11"/>
  <c r="R270" i="11" s="1"/>
  <c r="M266" i="11"/>
  <c r="M264" i="11"/>
  <c r="I259" i="11"/>
  <c r="K262" i="11"/>
  <c r="K261" i="11"/>
  <c r="K260" i="11"/>
  <c r="G262" i="11"/>
  <c r="H268" i="11" s="1"/>
  <c r="G261" i="11"/>
  <c r="G260" i="11"/>
  <c r="G259" i="11"/>
  <c r="B259" i="11"/>
  <c r="C260" i="11" s="1"/>
  <c r="C262" i="11"/>
  <c r="C261" i="11"/>
  <c r="J260" i="11" l="1"/>
  <c r="J259" i="11"/>
  <c r="E274" i="11"/>
  <c r="E273" i="11"/>
  <c r="D265" i="11"/>
  <c r="E275" i="11"/>
  <c r="H265" i="11"/>
  <c r="H267" i="11"/>
  <c r="H266" i="11"/>
  <c r="N268" i="11"/>
  <c r="D264" i="11"/>
  <c r="N269" i="11"/>
  <c r="N267" i="11"/>
  <c r="L264" i="11"/>
  <c r="O273" i="11"/>
  <c r="Q273" i="11" s="1"/>
  <c r="O274" i="11"/>
  <c r="Q274" i="11" s="1"/>
  <c r="L263" i="11"/>
  <c r="L265" i="11"/>
  <c r="O276" i="11"/>
  <c r="Q276" i="11" s="1"/>
  <c r="O275" i="11"/>
  <c r="Q275" i="11" s="1"/>
  <c r="D263" i="11"/>
  <c r="P268" i="11"/>
  <c r="R268" i="11" s="1"/>
  <c r="P267" i="11"/>
  <c r="R267" i="11" s="1"/>
  <c r="M263" i="11"/>
  <c r="P269" i="11"/>
  <c r="R269" i="11" s="1"/>
  <c r="K259" i="11"/>
  <c r="M260" i="11" s="1"/>
  <c r="C259" i="11"/>
  <c r="M261" i="11"/>
  <c r="M262" i="11"/>
  <c r="G258" i="11"/>
  <c r="H264" i="11" s="1"/>
  <c r="K258" i="11"/>
  <c r="C258" i="11"/>
  <c r="K257" i="11"/>
  <c r="G257" i="11"/>
  <c r="C257" i="11"/>
  <c r="N265" i="11" l="1"/>
  <c r="D261" i="11"/>
  <c r="E271" i="11"/>
  <c r="E270" i="11"/>
  <c r="D262" i="11"/>
  <c r="E272" i="11"/>
  <c r="H263" i="11"/>
  <c r="N264" i="11"/>
  <c r="N266" i="11"/>
  <c r="O272" i="11"/>
  <c r="Q272" i="11" s="1"/>
  <c r="O271" i="11"/>
  <c r="Q271" i="11" s="1"/>
  <c r="L260" i="11"/>
  <c r="L261" i="11"/>
  <c r="L262" i="11"/>
  <c r="O270" i="11"/>
  <c r="Q270" i="11" s="1"/>
  <c r="D260" i="11"/>
  <c r="P265" i="11"/>
  <c r="R265" i="11" s="1"/>
  <c r="P266" i="11"/>
  <c r="R266" i="11" s="1"/>
  <c r="P264" i="11"/>
  <c r="R264" i="11" s="1"/>
  <c r="M258" i="11"/>
  <c r="M259" i="11"/>
  <c r="K256" i="11"/>
  <c r="K255" i="11"/>
  <c r="G255" i="11"/>
  <c r="G256" i="11"/>
  <c r="H262" i="11" s="1"/>
  <c r="C255" i="11"/>
  <c r="C256" i="11"/>
  <c r="D259" i="11" l="1"/>
  <c r="E269" i="11"/>
  <c r="E268" i="11"/>
  <c r="H261" i="11"/>
  <c r="N262" i="11"/>
  <c r="N261" i="11"/>
  <c r="N263" i="11"/>
  <c r="O269" i="11"/>
  <c r="Q269" i="11" s="1"/>
  <c r="O267" i="11"/>
  <c r="Q267" i="11" s="1"/>
  <c r="L259" i="11"/>
  <c r="N260" i="11" s="1"/>
  <c r="L258" i="11"/>
  <c r="O268" i="11"/>
  <c r="Q268" i="11" s="1"/>
  <c r="D258" i="11"/>
  <c r="P262" i="11"/>
  <c r="R262" i="11" s="1"/>
  <c r="P263" i="11"/>
  <c r="R263" i="11" s="1"/>
  <c r="M256" i="11"/>
  <c r="M257" i="11"/>
  <c r="G234" i="12"/>
  <c r="E234" i="12"/>
  <c r="C234" i="12"/>
  <c r="G234" i="8"/>
  <c r="E234" i="8"/>
  <c r="C234" i="8"/>
  <c r="G234" i="7"/>
  <c r="E234" i="7"/>
  <c r="C234" i="7"/>
  <c r="K254" i="11"/>
  <c r="G254" i="11"/>
  <c r="H260" i="11" s="1"/>
  <c r="C254" i="11"/>
  <c r="D257" i="11" l="1"/>
  <c r="E267" i="11"/>
  <c r="N259" i="11"/>
  <c r="O266" i="11"/>
  <c r="Q266" i="11" s="1"/>
  <c r="L257" i="11"/>
  <c r="N258" i="11" s="1"/>
  <c r="O265" i="11"/>
  <c r="Q265" i="11" s="1"/>
  <c r="P261" i="11"/>
  <c r="R261" i="11" s="1"/>
  <c r="M255" i="11"/>
  <c r="G233" i="12"/>
  <c r="E233" i="12"/>
  <c r="F232" i="12"/>
  <c r="E232" i="12"/>
  <c r="B232" i="12"/>
  <c r="C233" i="12" s="1"/>
  <c r="G233" i="8"/>
  <c r="E233" i="8"/>
  <c r="F232" i="8"/>
  <c r="E232" i="8"/>
  <c r="B232" i="8"/>
  <c r="C233" i="8" s="1"/>
  <c r="G233" i="7"/>
  <c r="E233" i="7"/>
  <c r="F232" i="7"/>
  <c r="E232" i="7"/>
  <c r="B232" i="7"/>
  <c r="C233" i="7" s="1"/>
  <c r="K253" i="11"/>
  <c r="I252" i="11"/>
  <c r="G253" i="11"/>
  <c r="H259" i="11" s="1"/>
  <c r="G252" i="11"/>
  <c r="B252" i="11"/>
  <c r="C253" i="11" s="1"/>
  <c r="J253" i="11" l="1"/>
  <c r="J252" i="11"/>
  <c r="D256" i="11"/>
  <c r="E266" i="11"/>
  <c r="H258" i="11"/>
  <c r="K252" i="11"/>
  <c r="M253" i="11" s="1"/>
  <c r="O264" i="11"/>
  <c r="Q264" i="11" s="1"/>
  <c r="L256" i="11"/>
  <c r="C252" i="11"/>
  <c r="P260" i="11"/>
  <c r="R260" i="11" s="1"/>
  <c r="M254" i="11"/>
  <c r="G232" i="12"/>
  <c r="C232" i="12"/>
  <c r="G232" i="8"/>
  <c r="C232" i="8"/>
  <c r="G232" i="7"/>
  <c r="C232" i="7"/>
  <c r="G231" i="7"/>
  <c r="E231" i="7"/>
  <c r="C231" i="7"/>
  <c r="G231" i="8"/>
  <c r="E231" i="8"/>
  <c r="C231" i="8"/>
  <c r="G231" i="12"/>
  <c r="E231" i="12"/>
  <c r="C231" i="12"/>
  <c r="C251" i="11"/>
  <c r="G251" i="11"/>
  <c r="H257" i="11" s="1"/>
  <c r="K251" i="11"/>
  <c r="E264" i="11" l="1"/>
  <c r="D255" i="11"/>
  <c r="E265" i="11"/>
  <c r="D254" i="11"/>
  <c r="P259" i="11"/>
  <c r="R259" i="11" s="1"/>
  <c r="L255" i="11"/>
  <c r="N256" i="11" s="1"/>
  <c r="N257" i="11"/>
  <c r="L254" i="11"/>
  <c r="O263" i="11"/>
  <c r="Q263" i="11" s="1"/>
  <c r="P258" i="11"/>
  <c r="R258" i="11" s="1"/>
  <c r="M252" i="11"/>
  <c r="K250" i="11"/>
  <c r="G250" i="11"/>
  <c r="H256" i="11" s="1"/>
  <c r="C250" i="11"/>
  <c r="G230" i="12"/>
  <c r="E230" i="12"/>
  <c r="C230" i="12"/>
  <c r="G230" i="8"/>
  <c r="E230" i="8"/>
  <c r="C230" i="8"/>
  <c r="E230" i="7"/>
  <c r="G230" i="7"/>
  <c r="C230" i="7"/>
  <c r="D253" i="11" l="1"/>
  <c r="E263" i="11"/>
  <c r="O262" i="11"/>
  <c r="Q262" i="11" s="1"/>
  <c r="N255" i="11"/>
  <c r="O261" i="11"/>
  <c r="Q261" i="11" s="1"/>
  <c r="L253" i="11"/>
  <c r="N254" i="11" s="1"/>
  <c r="P257" i="11"/>
  <c r="R257" i="11" s="1"/>
  <c r="M251" i="11"/>
  <c r="G229" i="7"/>
  <c r="E229" i="7"/>
  <c r="C229" i="7"/>
  <c r="G229" i="8"/>
  <c r="E229" i="8"/>
  <c r="C229" i="8"/>
  <c r="G229" i="12"/>
  <c r="E229" i="12"/>
  <c r="C229" i="12"/>
  <c r="G249" i="11"/>
  <c r="H255" i="11" s="1"/>
  <c r="K249" i="11"/>
  <c r="C249" i="11"/>
  <c r="D252" i="11" l="1"/>
  <c r="E262" i="11"/>
  <c r="L252" i="11"/>
  <c r="N253" i="11" s="1"/>
  <c r="O260" i="11"/>
  <c r="Q260" i="11" s="1"/>
  <c r="P256" i="11"/>
  <c r="R256" i="11" s="1"/>
  <c r="M250" i="11"/>
  <c r="G228" i="7"/>
  <c r="E228" i="7"/>
  <c r="C228" i="7"/>
  <c r="G228" i="8"/>
  <c r="E228" i="8"/>
  <c r="C228" i="8"/>
  <c r="G228" i="12"/>
  <c r="E228" i="12"/>
  <c r="C228" i="12"/>
  <c r="G248" i="11"/>
  <c r="H254" i="11" s="1"/>
  <c r="K248" i="11"/>
  <c r="C248" i="11"/>
  <c r="D251" i="11" l="1"/>
  <c r="E261" i="11"/>
  <c r="L251" i="11"/>
  <c r="N252" i="11" s="1"/>
  <c r="O259" i="11"/>
  <c r="Q259" i="11" s="1"/>
  <c r="M249" i="11"/>
  <c r="P255" i="11"/>
  <c r="R255" i="11" s="1"/>
  <c r="G227" i="7"/>
  <c r="E227" i="7"/>
  <c r="C227" i="7"/>
  <c r="G226" i="7"/>
  <c r="F225" i="7"/>
  <c r="D225" i="7"/>
  <c r="E226" i="7" s="1"/>
  <c r="B225" i="7"/>
  <c r="G225" i="7" s="1"/>
  <c r="G227" i="8"/>
  <c r="E227" i="8"/>
  <c r="C227" i="8"/>
  <c r="G226" i="8"/>
  <c r="F225" i="8"/>
  <c r="D225" i="8"/>
  <c r="E226" i="8" s="1"/>
  <c r="B225" i="8"/>
  <c r="G227" i="12"/>
  <c r="E227" i="12"/>
  <c r="C227" i="12"/>
  <c r="G226" i="12"/>
  <c r="F225" i="12"/>
  <c r="D225" i="12"/>
  <c r="E226" i="12" s="1"/>
  <c r="B225" i="12"/>
  <c r="G225" i="12" s="1"/>
  <c r="K247" i="11"/>
  <c r="K246" i="11"/>
  <c r="I245" i="11"/>
  <c r="G247" i="11"/>
  <c r="H253" i="11" s="1"/>
  <c r="F245" i="11"/>
  <c r="G245" i="11" s="1"/>
  <c r="C247" i="11"/>
  <c r="B245" i="11"/>
  <c r="J246" i="11" l="1"/>
  <c r="J245" i="11"/>
  <c r="D250" i="11"/>
  <c r="E260" i="11"/>
  <c r="G225" i="8"/>
  <c r="K245" i="11"/>
  <c r="P252" i="11" s="1"/>
  <c r="R252" i="11" s="1"/>
  <c r="L249" i="11"/>
  <c r="O258" i="11"/>
  <c r="Q258" i="11" s="1"/>
  <c r="L250" i="11"/>
  <c r="M247" i="11"/>
  <c r="G246" i="11"/>
  <c r="H252" i="11" s="1"/>
  <c r="C246" i="11"/>
  <c r="P253" i="11"/>
  <c r="R253" i="11" s="1"/>
  <c r="C245" i="11"/>
  <c r="E258" i="11" s="1"/>
  <c r="P254" i="11"/>
  <c r="R254" i="11" s="1"/>
  <c r="M248" i="11"/>
  <c r="C226" i="7"/>
  <c r="C225" i="7"/>
  <c r="E225" i="7"/>
  <c r="C226" i="8"/>
  <c r="C225" i="8"/>
  <c r="E225" i="8"/>
  <c r="C226" i="12"/>
  <c r="C225" i="12"/>
  <c r="E225" i="12"/>
  <c r="K244" i="11"/>
  <c r="G244" i="11"/>
  <c r="H250" i="11" s="1"/>
  <c r="C244" i="11"/>
  <c r="G224" i="12"/>
  <c r="E224" i="12"/>
  <c r="C224" i="12"/>
  <c r="G224" i="8"/>
  <c r="E224" i="8"/>
  <c r="C224" i="8"/>
  <c r="E224" i="7"/>
  <c r="G224" i="7"/>
  <c r="C224" i="7"/>
  <c r="D247" i="11" l="1"/>
  <c r="E257" i="11"/>
  <c r="D249" i="11"/>
  <c r="E259" i="11"/>
  <c r="D248" i="11"/>
  <c r="L248" i="11"/>
  <c r="O255" i="11" s="1"/>
  <c r="Q255" i="11" s="1"/>
  <c r="H251" i="11"/>
  <c r="M246" i="11"/>
  <c r="N250" i="11"/>
  <c r="N251" i="11"/>
  <c r="O257" i="11"/>
  <c r="Q257" i="11" s="1"/>
  <c r="O256" i="11"/>
  <c r="Q256" i="11" s="1"/>
  <c r="L247" i="11"/>
  <c r="P251" i="11"/>
  <c r="R251" i="11" s="1"/>
  <c r="M245" i="11"/>
  <c r="G223" i="7"/>
  <c r="E223" i="7"/>
  <c r="C223" i="7"/>
  <c r="G223" i="8"/>
  <c r="E223" i="8"/>
  <c r="C223" i="8"/>
  <c r="G223" i="12"/>
  <c r="E223" i="12"/>
  <c r="C223" i="12"/>
  <c r="G243" i="11"/>
  <c r="H249" i="11" s="1"/>
  <c r="K243" i="11"/>
  <c r="C243" i="11"/>
  <c r="N249" i="11" l="1"/>
  <c r="D246" i="11"/>
  <c r="E256" i="11"/>
  <c r="N248" i="11"/>
  <c r="L246" i="11"/>
  <c r="O254" i="11"/>
  <c r="Q254" i="11" s="1"/>
  <c r="P250" i="11"/>
  <c r="R250" i="11" s="1"/>
  <c r="M244" i="11"/>
  <c r="K242" i="11"/>
  <c r="G242" i="11"/>
  <c r="H248" i="11" s="1"/>
  <c r="C242" i="11"/>
  <c r="G222" i="12"/>
  <c r="E222" i="12"/>
  <c r="C222" i="12"/>
  <c r="G222" i="8"/>
  <c r="E222" i="8"/>
  <c r="C222" i="8"/>
  <c r="G222" i="7"/>
  <c r="E222" i="7"/>
  <c r="E221" i="7"/>
  <c r="C222" i="7"/>
  <c r="D245" i="11" l="1"/>
  <c r="E255" i="11"/>
  <c r="N247" i="11"/>
  <c r="L245" i="11"/>
  <c r="O253" i="11"/>
  <c r="Q253" i="11" s="1"/>
  <c r="P249" i="11"/>
  <c r="R249" i="11" s="1"/>
  <c r="M243" i="11"/>
  <c r="G221" i="7"/>
  <c r="C221" i="7"/>
  <c r="G221" i="8"/>
  <c r="E221" i="8"/>
  <c r="C221" i="8"/>
  <c r="G221" i="12"/>
  <c r="E221" i="12"/>
  <c r="C221" i="12"/>
  <c r="K241" i="11"/>
  <c r="G241" i="11"/>
  <c r="H247" i="11" s="1"/>
  <c r="C241" i="11"/>
  <c r="D244" i="11" l="1"/>
  <c r="E254" i="11"/>
  <c r="N246" i="11"/>
  <c r="O252" i="11"/>
  <c r="Q252" i="11" s="1"/>
  <c r="L244" i="11"/>
  <c r="M242" i="11"/>
  <c r="P248" i="11"/>
  <c r="R248" i="11" s="1"/>
  <c r="K240" i="11"/>
  <c r="G240" i="11"/>
  <c r="H246" i="11" s="1"/>
  <c r="C240" i="11"/>
  <c r="K239" i="11"/>
  <c r="I238" i="11"/>
  <c r="F238" i="11"/>
  <c r="G239" i="11" s="1"/>
  <c r="B238" i="11"/>
  <c r="K237" i="11"/>
  <c r="G237" i="11"/>
  <c r="C237" i="11"/>
  <c r="G220" i="12"/>
  <c r="E220" i="12"/>
  <c r="C220" i="12"/>
  <c r="G219" i="12"/>
  <c r="F218" i="12"/>
  <c r="D218" i="12"/>
  <c r="E219" i="12" s="1"/>
  <c r="B218" i="12"/>
  <c r="G217" i="12"/>
  <c r="E217" i="12"/>
  <c r="C217" i="12"/>
  <c r="G220" i="8"/>
  <c r="E220" i="8"/>
  <c r="C220" i="8"/>
  <c r="G219" i="8"/>
  <c r="F218" i="8"/>
  <c r="D218" i="8"/>
  <c r="E219" i="8" s="1"/>
  <c r="B218" i="8"/>
  <c r="G217" i="8"/>
  <c r="E217" i="8"/>
  <c r="C217" i="8"/>
  <c r="G220" i="7"/>
  <c r="G219" i="7"/>
  <c r="F218" i="7"/>
  <c r="B218" i="7"/>
  <c r="C219" i="7" s="1"/>
  <c r="G217" i="7"/>
  <c r="E220" i="7"/>
  <c r="E217" i="7"/>
  <c r="D218" i="7"/>
  <c r="E218" i="7" s="1"/>
  <c r="C220" i="7"/>
  <c r="C217" i="7"/>
  <c r="J238" i="11" l="1"/>
  <c r="J239" i="11"/>
  <c r="G218" i="7"/>
  <c r="E219" i="7"/>
  <c r="C218" i="7"/>
  <c r="G218" i="8"/>
  <c r="G218" i="12"/>
  <c r="D243" i="11"/>
  <c r="E253" i="11"/>
  <c r="H245" i="11"/>
  <c r="N245" i="11"/>
  <c r="L243" i="11"/>
  <c r="O251" i="11"/>
  <c r="Q251" i="11" s="1"/>
  <c r="L242" i="11"/>
  <c r="K238" i="11"/>
  <c r="P244" i="11"/>
  <c r="R244" i="11" s="1"/>
  <c r="P246" i="11"/>
  <c r="R246" i="11" s="1"/>
  <c r="M241" i="11"/>
  <c r="P247" i="11"/>
  <c r="R247" i="11" s="1"/>
  <c r="M240" i="11"/>
  <c r="C239" i="11"/>
  <c r="C238" i="11"/>
  <c r="G238" i="11"/>
  <c r="H244" i="11" s="1"/>
  <c r="C219" i="12"/>
  <c r="C218" i="12"/>
  <c r="E218" i="12"/>
  <c r="C219" i="8"/>
  <c r="C218" i="8"/>
  <c r="E218" i="8"/>
  <c r="K236" i="11"/>
  <c r="G236" i="11"/>
  <c r="H242" i="11" s="1"/>
  <c r="C236" i="11"/>
  <c r="E249" i="11" s="1"/>
  <c r="G216" i="12"/>
  <c r="E216" i="12"/>
  <c r="C216" i="12"/>
  <c r="G216" i="8"/>
  <c r="E216" i="8"/>
  <c r="C216" i="8"/>
  <c r="E216" i="7"/>
  <c r="C216" i="7"/>
  <c r="G216" i="7"/>
  <c r="E251" i="11" l="1"/>
  <c r="D242" i="11"/>
  <c r="E252" i="11"/>
  <c r="E250" i="11"/>
  <c r="D239" i="11"/>
  <c r="D241" i="11"/>
  <c r="H243" i="11"/>
  <c r="N243" i="11"/>
  <c r="N244" i="11"/>
  <c r="L239" i="11"/>
  <c r="L241" i="11"/>
  <c r="O249" i="11"/>
  <c r="Q249" i="11" s="1"/>
  <c r="O250" i="11"/>
  <c r="Q250" i="11" s="1"/>
  <c r="M239" i="11"/>
  <c r="L240" i="11"/>
  <c r="M238" i="11"/>
  <c r="P245" i="11"/>
  <c r="R245" i="11" s="1"/>
  <c r="D240" i="11"/>
  <c r="M237" i="11"/>
  <c r="P243" i="11"/>
  <c r="R243" i="11" s="1"/>
  <c r="K235" i="11"/>
  <c r="G235" i="11"/>
  <c r="H241" i="11" s="1"/>
  <c r="C235" i="11"/>
  <c r="G215" i="12"/>
  <c r="E215" i="12"/>
  <c r="C215" i="12"/>
  <c r="G215" i="8"/>
  <c r="E215" i="8"/>
  <c r="C215" i="8"/>
  <c r="E215" i="7"/>
  <c r="C215" i="7"/>
  <c r="G215" i="7"/>
  <c r="D238" i="11" l="1"/>
  <c r="E248" i="11"/>
  <c r="N240" i="11"/>
  <c r="N241" i="11"/>
  <c r="N242" i="11"/>
  <c r="L238" i="11"/>
  <c r="O247" i="11"/>
  <c r="Q247" i="11" s="1"/>
  <c r="O246" i="11"/>
  <c r="Q246" i="11" s="1"/>
  <c r="O248" i="11"/>
  <c r="Q248" i="11" s="1"/>
  <c r="M236" i="11"/>
  <c r="P242" i="11"/>
  <c r="R242" i="11" s="1"/>
  <c r="K234" i="11"/>
  <c r="G234" i="11"/>
  <c r="H240" i="11" s="1"/>
  <c r="C234" i="11"/>
  <c r="G214" i="12"/>
  <c r="E214" i="12"/>
  <c r="C214" i="12"/>
  <c r="G214" i="8"/>
  <c r="E214" i="8"/>
  <c r="C214" i="8"/>
  <c r="G214" i="7"/>
  <c r="E214" i="7"/>
  <c r="C214" i="7"/>
  <c r="D237" i="11" l="1"/>
  <c r="E247" i="11"/>
  <c r="N239" i="11"/>
  <c r="O245" i="11"/>
  <c r="Q245" i="11" s="1"/>
  <c r="L237" i="11"/>
  <c r="P241" i="11"/>
  <c r="R241" i="11" s="1"/>
  <c r="M235" i="11"/>
  <c r="K233" i="11"/>
  <c r="I232" i="11"/>
  <c r="F232" i="11"/>
  <c r="G233" i="11" s="1"/>
  <c r="H239" i="11" s="1"/>
  <c r="C233" i="11"/>
  <c r="I231" i="11"/>
  <c r="J231" i="11" s="1"/>
  <c r="F231" i="11"/>
  <c r="G213" i="12"/>
  <c r="F212" i="12"/>
  <c r="D212" i="12"/>
  <c r="E213" i="12" s="1"/>
  <c r="B212" i="12"/>
  <c r="C213" i="12" s="1"/>
  <c r="F211" i="12"/>
  <c r="D211" i="12"/>
  <c r="E211" i="12" s="1"/>
  <c r="B211" i="12"/>
  <c r="G211" i="12" s="1"/>
  <c r="G213" i="8"/>
  <c r="F212" i="8"/>
  <c r="D212" i="8"/>
  <c r="E213" i="8" s="1"/>
  <c r="B212" i="8"/>
  <c r="C213" i="8" s="1"/>
  <c r="F211" i="8"/>
  <c r="D211" i="8"/>
  <c r="E211" i="8" s="1"/>
  <c r="B211" i="8"/>
  <c r="G211" i="8" s="1"/>
  <c r="G213" i="7"/>
  <c r="F212" i="7"/>
  <c r="F211" i="7"/>
  <c r="D212" i="7"/>
  <c r="E213" i="7" s="1"/>
  <c r="D211" i="7"/>
  <c r="E211" i="7" s="1"/>
  <c r="B212" i="7"/>
  <c r="B211" i="7"/>
  <c r="J232" i="11" l="1"/>
  <c r="J233" i="11"/>
  <c r="G212" i="7"/>
  <c r="C211" i="8"/>
  <c r="C212" i="8"/>
  <c r="E212" i="8"/>
  <c r="G212" i="8"/>
  <c r="G211" i="7"/>
  <c r="C213" i="7"/>
  <c r="C211" i="12"/>
  <c r="C212" i="12"/>
  <c r="E212" i="12"/>
  <c r="G212" i="12"/>
  <c r="C211" i="7"/>
  <c r="E212" i="7"/>
  <c r="C212" i="7"/>
  <c r="D236" i="11"/>
  <c r="E246" i="11"/>
  <c r="C232" i="11"/>
  <c r="N238" i="11"/>
  <c r="L236" i="11"/>
  <c r="N237" i="11" s="1"/>
  <c r="O244" i="11"/>
  <c r="Q244" i="11" s="1"/>
  <c r="G232" i="11"/>
  <c r="H238" i="11" s="1"/>
  <c r="K232" i="11"/>
  <c r="P239" i="11" s="1"/>
  <c r="R239" i="11" s="1"/>
  <c r="C231" i="11"/>
  <c r="G231" i="11"/>
  <c r="K231" i="11"/>
  <c r="P240" i="11"/>
  <c r="R240" i="11" s="1"/>
  <c r="M234" i="11"/>
  <c r="K230" i="11"/>
  <c r="G230" i="11"/>
  <c r="C230" i="11"/>
  <c r="G210" i="12"/>
  <c r="E210" i="12"/>
  <c r="C210" i="12"/>
  <c r="G210" i="8"/>
  <c r="E210" i="8"/>
  <c r="C210" i="8"/>
  <c r="E210" i="7"/>
  <c r="G210" i="7"/>
  <c r="C210" i="7"/>
  <c r="E243" i="11" l="1"/>
  <c r="D234" i="11"/>
  <c r="E244" i="11"/>
  <c r="D235" i="11"/>
  <c r="E245" i="11"/>
  <c r="H236" i="11"/>
  <c r="H237" i="11"/>
  <c r="L233" i="11"/>
  <c r="O243" i="11"/>
  <c r="Q243" i="11" s="1"/>
  <c r="L234" i="11"/>
  <c r="M233" i="11"/>
  <c r="L235" i="11"/>
  <c r="D233" i="11"/>
  <c r="M232" i="11"/>
  <c r="P237" i="11"/>
  <c r="R237" i="11" s="1"/>
  <c r="P238" i="11"/>
  <c r="R238" i="11" s="1"/>
  <c r="M231" i="11"/>
  <c r="K229" i="11"/>
  <c r="G229" i="11"/>
  <c r="H235" i="11" s="1"/>
  <c r="C229" i="11"/>
  <c r="G209" i="12"/>
  <c r="E209" i="12"/>
  <c r="C209" i="12"/>
  <c r="G209" i="8"/>
  <c r="E209" i="8"/>
  <c r="C209" i="8"/>
  <c r="E209" i="7"/>
  <c r="G209" i="7"/>
  <c r="C209" i="7"/>
  <c r="N235" i="11" l="1"/>
  <c r="N234" i="11"/>
  <c r="D232" i="11"/>
  <c r="E242" i="11"/>
  <c r="N236" i="11"/>
  <c r="L232" i="11"/>
  <c r="N233" i="11" s="1"/>
  <c r="O240" i="11"/>
  <c r="Q240" i="11" s="1"/>
  <c r="O242" i="11"/>
  <c r="Q242" i="11" s="1"/>
  <c r="O241" i="11"/>
  <c r="Q241" i="11" s="1"/>
  <c r="P236" i="11"/>
  <c r="R236" i="11" s="1"/>
  <c r="M230" i="11"/>
  <c r="K228" i="11"/>
  <c r="G228" i="11"/>
  <c r="H234" i="11" s="1"/>
  <c r="C228" i="11"/>
  <c r="G208" i="12"/>
  <c r="E208" i="12"/>
  <c r="C208" i="12"/>
  <c r="G208" i="8"/>
  <c r="E208" i="8"/>
  <c r="C208" i="8"/>
  <c r="E208" i="7"/>
  <c r="C208" i="7"/>
  <c r="G208" i="7"/>
  <c r="D231" i="11" l="1"/>
  <c r="E241" i="11"/>
  <c r="O239" i="11"/>
  <c r="Q239" i="11" s="1"/>
  <c r="L231" i="11"/>
  <c r="P235" i="11"/>
  <c r="R235" i="11" s="1"/>
  <c r="M229" i="11"/>
  <c r="F207" i="12"/>
  <c r="G207" i="12" s="1"/>
  <c r="F206" i="12"/>
  <c r="G206" i="12" s="1"/>
  <c r="F205" i="12"/>
  <c r="G205" i="12" s="1"/>
  <c r="F202" i="12"/>
  <c r="G202" i="12" s="1"/>
  <c r="F201" i="12"/>
  <c r="G201" i="12" s="1"/>
  <c r="F200" i="12"/>
  <c r="G200" i="12" s="1"/>
  <c r="F199" i="12"/>
  <c r="G199" i="12" s="1"/>
  <c r="F198" i="12"/>
  <c r="G198" i="12" s="1"/>
  <c r="F196" i="12"/>
  <c r="G196" i="12" s="1"/>
  <c r="F195" i="12"/>
  <c r="G195" i="12" s="1"/>
  <c r="F194" i="12"/>
  <c r="G194" i="12" s="1"/>
  <c r="F193" i="12"/>
  <c r="G193" i="12" s="1"/>
  <c r="F192" i="12"/>
  <c r="G192" i="12" s="1"/>
  <c r="F189" i="12"/>
  <c r="G189" i="12" s="1"/>
  <c r="F188" i="12"/>
  <c r="G188" i="12" s="1"/>
  <c r="F187" i="12"/>
  <c r="G187" i="12" s="1"/>
  <c r="F186" i="12"/>
  <c r="G186" i="12" s="1"/>
  <c r="F185" i="12"/>
  <c r="G185" i="12" s="1"/>
  <c r="F184" i="12"/>
  <c r="G184" i="12" s="1"/>
  <c r="F182" i="12"/>
  <c r="G182" i="12" s="1"/>
  <c r="F181" i="12"/>
  <c r="G181" i="12" s="1"/>
  <c r="F180" i="12"/>
  <c r="G180" i="12" s="1"/>
  <c r="F179" i="12"/>
  <c r="G179" i="12" s="1"/>
  <c r="F178" i="12"/>
  <c r="G178" i="12" s="1"/>
  <c r="F177" i="12"/>
  <c r="H103" i="12" s="1"/>
  <c r="E207" i="12"/>
  <c r="C207" i="12"/>
  <c r="E206" i="12"/>
  <c r="C206" i="12"/>
  <c r="E205" i="12"/>
  <c r="E204" i="12"/>
  <c r="E203" i="12"/>
  <c r="B203" i="12"/>
  <c r="E202" i="12"/>
  <c r="C202" i="12"/>
  <c r="E201" i="12"/>
  <c r="C201" i="12"/>
  <c r="E200" i="12"/>
  <c r="C200" i="12"/>
  <c r="E199" i="12"/>
  <c r="C199" i="12"/>
  <c r="D197" i="12"/>
  <c r="E198" i="12" s="1"/>
  <c r="B197" i="12"/>
  <c r="E196" i="12"/>
  <c r="C196" i="12"/>
  <c r="E195" i="12"/>
  <c r="C195" i="12"/>
  <c r="E194" i="12"/>
  <c r="C194" i="12"/>
  <c r="E193" i="12"/>
  <c r="C193" i="12"/>
  <c r="D190" i="12"/>
  <c r="D191" i="12" s="1"/>
  <c r="B190" i="12"/>
  <c r="B191" i="12" s="1"/>
  <c r="E189" i="12"/>
  <c r="C189" i="12"/>
  <c r="E188" i="12"/>
  <c r="C188" i="12"/>
  <c r="E187" i="12"/>
  <c r="C187" i="12"/>
  <c r="E186" i="12"/>
  <c r="C186" i="12"/>
  <c r="E185" i="12"/>
  <c r="C185" i="12"/>
  <c r="D183" i="12"/>
  <c r="E184" i="12" s="1"/>
  <c r="C183" i="12"/>
  <c r="B183" i="12"/>
  <c r="C184" i="12" s="1"/>
  <c r="E182" i="12"/>
  <c r="C182" i="12"/>
  <c r="E181" i="12"/>
  <c r="C181" i="12"/>
  <c r="E180" i="12"/>
  <c r="C180" i="12"/>
  <c r="E179" i="12"/>
  <c r="C179" i="12"/>
  <c r="E178" i="12"/>
  <c r="C178" i="12"/>
  <c r="D176" i="12"/>
  <c r="E176" i="12" s="1"/>
  <c r="B176" i="12"/>
  <c r="C177" i="12" s="1"/>
  <c r="E175" i="12"/>
  <c r="C175" i="12"/>
  <c r="E174" i="12"/>
  <c r="C174" i="12"/>
  <c r="E173" i="12"/>
  <c r="C173" i="12"/>
  <c r="E172" i="12"/>
  <c r="C172" i="12"/>
  <c r="E171" i="12"/>
  <c r="C171" i="12"/>
  <c r="D169" i="12"/>
  <c r="E170" i="12" s="1"/>
  <c r="B169" i="12"/>
  <c r="C169" i="12" s="1"/>
  <c r="E168" i="12"/>
  <c r="C168" i="12"/>
  <c r="E167" i="12"/>
  <c r="C167" i="12"/>
  <c r="E166" i="12"/>
  <c r="C166" i="12"/>
  <c r="E165" i="12"/>
  <c r="C165" i="12"/>
  <c r="E164" i="12"/>
  <c r="C164" i="12"/>
  <c r="D162" i="12"/>
  <c r="E162" i="12" s="1"/>
  <c r="B162" i="12"/>
  <c r="C163" i="12" s="1"/>
  <c r="E161" i="12"/>
  <c r="C161" i="12"/>
  <c r="E160" i="12"/>
  <c r="C160" i="12"/>
  <c r="E159" i="12"/>
  <c r="C159" i="12"/>
  <c r="E158" i="12"/>
  <c r="C158" i="12"/>
  <c r="D155" i="12"/>
  <c r="D156" i="12" s="1"/>
  <c r="E156" i="12" s="1"/>
  <c r="B155" i="12"/>
  <c r="C155" i="12" s="1"/>
  <c r="E154" i="12"/>
  <c r="C154" i="12"/>
  <c r="E153" i="12"/>
  <c r="C153" i="12"/>
  <c r="E152" i="12"/>
  <c r="C152" i="12"/>
  <c r="E151" i="12"/>
  <c r="C151" i="12"/>
  <c r="E150" i="12"/>
  <c r="C150" i="12"/>
  <c r="D148" i="12"/>
  <c r="E148" i="12" s="1"/>
  <c r="B148" i="12"/>
  <c r="C149" i="12" s="1"/>
  <c r="E147" i="12"/>
  <c r="C147" i="12"/>
  <c r="E146" i="12"/>
  <c r="C146" i="12"/>
  <c r="E145" i="12"/>
  <c r="C145" i="12"/>
  <c r="E144" i="12"/>
  <c r="C144" i="12"/>
  <c r="E143" i="12"/>
  <c r="C143" i="12"/>
  <c r="D141" i="12"/>
  <c r="E142" i="12" s="1"/>
  <c r="B141" i="12"/>
  <c r="C142" i="12" s="1"/>
  <c r="E140" i="12"/>
  <c r="C140" i="12"/>
  <c r="E139" i="12"/>
  <c r="C139" i="12"/>
  <c r="E138" i="12"/>
  <c r="C138" i="12"/>
  <c r="E137" i="12"/>
  <c r="C137" i="12"/>
  <c r="E136" i="12"/>
  <c r="C136" i="12"/>
  <c r="D134" i="12"/>
  <c r="E134" i="12" s="1"/>
  <c r="B134" i="12"/>
  <c r="C135" i="12" s="1"/>
  <c r="E133" i="12"/>
  <c r="C133" i="12"/>
  <c r="E132" i="12"/>
  <c r="C132" i="12"/>
  <c r="E131" i="12"/>
  <c r="C131" i="12"/>
  <c r="E130" i="12"/>
  <c r="C130" i="12"/>
  <c r="E129" i="12"/>
  <c r="C129" i="12"/>
  <c r="D127" i="12"/>
  <c r="E128" i="12" s="1"/>
  <c r="B127" i="12"/>
  <c r="C128" i="12" s="1"/>
  <c r="E126" i="12"/>
  <c r="C126" i="12"/>
  <c r="E125" i="12"/>
  <c r="C125" i="12"/>
  <c r="E124" i="12"/>
  <c r="C124" i="12"/>
  <c r="E123" i="12"/>
  <c r="C123" i="12"/>
  <c r="E122" i="12"/>
  <c r="C122" i="12"/>
  <c r="D120" i="12"/>
  <c r="E120" i="12" s="1"/>
  <c r="B120" i="12"/>
  <c r="C121" i="12" s="1"/>
  <c r="E119" i="12"/>
  <c r="C119" i="12"/>
  <c r="E118" i="12"/>
  <c r="C118" i="12"/>
  <c r="E117" i="12"/>
  <c r="C117" i="12"/>
  <c r="E116" i="12"/>
  <c r="C116" i="12"/>
  <c r="D113" i="12"/>
  <c r="D114" i="12" s="1"/>
  <c r="E114" i="12" s="1"/>
  <c r="B113" i="12"/>
  <c r="B114" i="12" s="1"/>
  <c r="C115" i="12" s="1"/>
  <c r="E112" i="12"/>
  <c r="C112" i="12"/>
  <c r="E111" i="12"/>
  <c r="C111" i="12"/>
  <c r="E110" i="12"/>
  <c r="C110" i="12"/>
  <c r="E109" i="12"/>
  <c r="C109" i="12"/>
  <c r="E108" i="12"/>
  <c r="C108" i="12"/>
  <c r="D106" i="12"/>
  <c r="E106" i="12" s="1"/>
  <c r="B106" i="12"/>
  <c r="C107" i="12" s="1"/>
  <c r="E105" i="12"/>
  <c r="C105" i="12"/>
  <c r="E104" i="12"/>
  <c r="C104" i="12"/>
  <c r="I103" i="12"/>
  <c r="G103" i="12"/>
  <c r="E103" i="12"/>
  <c r="C103" i="12"/>
  <c r="G102" i="12"/>
  <c r="E102" i="12"/>
  <c r="C102" i="12"/>
  <c r="G101" i="12"/>
  <c r="E101" i="12"/>
  <c r="C101" i="12"/>
  <c r="G100" i="12"/>
  <c r="F99" i="12"/>
  <c r="D99" i="12"/>
  <c r="E100" i="12" s="1"/>
  <c r="B99" i="12"/>
  <c r="C100" i="12" s="1"/>
  <c r="G98" i="12"/>
  <c r="E98" i="12"/>
  <c r="C98" i="12"/>
  <c r="G97" i="12"/>
  <c r="F95" i="12"/>
  <c r="F96" i="12" s="1"/>
  <c r="D95" i="12"/>
  <c r="D96" i="12" s="1"/>
  <c r="B95" i="12"/>
  <c r="B96" i="12" s="1"/>
  <c r="G94" i="12"/>
  <c r="E94" i="12"/>
  <c r="C94" i="12"/>
  <c r="G93" i="12"/>
  <c r="F92" i="12"/>
  <c r="D92" i="12"/>
  <c r="E93" i="12" s="1"/>
  <c r="B92" i="12"/>
  <c r="C93" i="12" s="1"/>
  <c r="G91" i="12"/>
  <c r="E91" i="12"/>
  <c r="C91" i="12"/>
  <c r="G90" i="12"/>
  <c r="E90" i="12"/>
  <c r="C90" i="12"/>
  <c r="G89" i="12"/>
  <c r="E89" i="12"/>
  <c r="C89" i="12"/>
  <c r="G88" i="12"/>
  <c r="E88" i="12"/>
  <c r="C88" i="12"/>
  <c r="G87" i="12"/>
  <c r="E87" i="12"/>
  <c r="C87" i="12"/>
  <c r="G86" i="12"/>
  <c r="F85" i="12"/>
  <c r="D85" i="12"/>
  <c r="E86" i="12" s="1"/>
  <c r="B85" i="12"/>
  <c r="C86" i="12" s="1"/>
  <c r="G84" i="12"/>
  <c r="E84" i="12"/>
  <c r="C84" i="12"/>
  <c r="G83" i="12"/>
  <c r="E83" i="12"/>
  <c r="C83" i="12"/>
  <c r="G82" i="12"/>
  <c r="E82" i="12"/>
  <c r="C82" i="12"/>
  <c r="G81" i="12"/>
  <c r="E81" i="12"/>
  <c r="C81" i="12"/>
  <c r="G80" i="12"/>
  <c r="E80" i="12"/>
  <c r="C80" i="12"/>
  <c r="G79" i="12"/>
  <c r="F78" i="12"/>
  <c r="D78" i="12"/>
  <c r="E79" i="12" s="1"/>
  <c r="B78" i="12"/>
  <c r="C79" i="12" s="1"/>
  <c r="G77" i="12"/>
  <c r="E77" i="12"/>
  <c r="C77" i="12"/>
  <c r="G76" i="12"/>
  <c r="E76" i="12"/>
  <c r="C76" i="12"/>
  <c r="G75" i="12"/>
  <c r="E75" i="12"/>
  <c r="C75" i="12"/>
  <c r="G74" i="12"/>
  <c r="E74" i="12"/>
  <c r="C74" i="12"/>
  <c r="G73" i="12"/>
  <c r="E73" i="12"/>
  <c r="C73" i="12"/>
  <c r="G72" i="12"/>
  <c r="F71" i="12"/>
  <c r="D71" i="12"/>
  <c r="E72" i="12" s="1"/>
  <c r="B71" i="12"/>
  <c r="C72" i="12" s="1"/>
  <c r="G70" i="12"/>
  <c r="E70" i="12"/>
  <c r="C70" i="12"/>
  <c r="G69" i="12"/>
  <c r="D68" i="12"/>
  <c r="E68" i="12" s="1"/>
  <c r="B68" i="12"/>
  <c r="C69" i="12" s="1"/>
  <c r="G67" i="12"/>
  <c r="E67" i="12"/>
  <c r="C67" i="12"/>
  <c r="G66" i="12"/>
  <c r="E66" i="12"/>
  <c r="C66" i="12"/>
  <c r="G65" i="12"/>
  <c r="F64" i="12"/>
  <c r="D64" i="12"/>
  <c r="E65" i="12" s="1"/>
  <c r="B64" i="12"/>
  <c r="C65" i="12" s="1"/>
  <c r="G63" i="12"/>
  <c r="E63" i="12"/>
  <c r="C63" i="12"/>
  <c r="G62" i="12"/>
  <c r="E62" i="12"/>
  <c r="C62" i="12"/>
  <c r="G61" i="12"/>
  <c r="E61" i="12"/>
  <c r="C61" i="12"/>
  <c r="G60" i="12"/>
  <c r="E60" i="12"/>
  <c r="C60" i="12"/>
  <c r="G59" i="12"/>
  <c r="E59" i="12"/>
  <c r="C59" i="12"/>
  <c r="G58" i="12"/>
  <c r="E58" i="12"/>
  <c r="E57" i="12"/>
  <c r="B57" i="12"/>
  <c r="C58" i="12" s="1"/>
  <c r="G56" i="12"/>
  <c r="E56" i="12"/>
  <c r="C56" i="12"/>
  <c r="G55" i="12"/>
  <c r="E55" i="12"/>
  <c r="C55" i="12"/>
  <c r="G54" i="12"/>
  <c r="E54" i="12"/>
  <c r="C54" i="12"/>
  <c r="G53" i="12"/>
  <c r="E53" i="12"/>
  <c r="C53" i="12"/>
  <c r="G52" i="12"/>
  <c r="E52" i="12"/>
  <c r="E51" i="12"/>
  <c r="F50" i="12"/>
  <c r="F51" i="12" s="1"/>
  <c r="E50" i="12"/>
  <c r="B50" i="12"/>
  <c r="B51" i="12" s="1"/>
  <c r="G49" i="12"/>
  <c r="E49" i="12"/>
  <c r="C49" i="12"/>
  <c r="G48" i="12"/>
  <c r="E48" i="12"/>
  <c r="C48" i="12"/>
  <c r="G47" i="12"/>
  <c r="E47" i="12"/>
  <c r="C47" i="12"/>
  <c r="G46" i="12"/>
  <c r="E46" i="12"/>
  <c r="C46" i="12"/>
  <c r="G45" i="12"/>
  <c r="E45" i="12"/>
  <c r="C45" i="12"/>
  <c r="G44" i="12"/>
  <c r="F44" i="12"/>
  <c r="D43" i="12"/>
  <c r="E43" i="12" s="1"/>
  <c r="B43" i="12"/>
  <c r="C44" i="12" s="1"/>
  <c r="G42" i="12"/>
  <c r="E42" i="12"/>
  <c r="C42" i="12"/>
  <c r="G41" i="12"/>
  <c r="E41" i="12"/>
  <c r="C41" i="12"/>
  <c r="G40" i="12"/>
  <c r="E40" i="12"/>
  <c r="F39" i="12"/>
  <c r="E39" i="12"/>
  <c r="B39" i="12"/>
  <c r="C40" i="12" s="1"/>
  <c r="G38" i="12"/>
  <c r="E38" i="12"/>
  <c r="C38" i="12"/>
  <c r="G37" i="12"/>
  <c r="E37" i="12"/>
  <c r="F36" i="12"/>
  <c r="E36" i="12"/>
  <c r="B36" i="12"/>
  <c r="G36" i="12" s="1"/>
  <c r="G35" i="12"/>
  <c r="E35" i="12"/>
  <c r="C35" i="12"/>
  <c r="G34" i="12"/>
  <c r="E34" i="12"/>
  <c r="C34" i="12"/>
  <c r="G33" i="12"/>
  <c r="E33" i="12"/>
  <c r="C33" i="12"/>
  <c r="G32" i="12"/>
  <c r="E32" i="12"/>
  <c r="C32" i="12"/>
  <c r="G31" i="12"/>
  <c r="E31" i="12"/>
  <c r="C31" i="12"/>
  <c r="G30" i="12"/>
  <c r="F29" i="12"/>
  <c r="D29" i="12"/>
  <c r="E30" i="12" s="1"/>
  <c r="B29" i="12"/>
  <c r="C30" i="12" s="1"/>
  <c r="G28" i="12"/>
  <c r="E28" i="12"/>
  <c r="E27" i="12"/>
  <c r="B27" i="12"/>
  <c r="G27" i="12" s="1"/>
  <c r="G26" i="12"/>
  <c r="E26" i="12"/>
  <c r="C26" i="12"/>
  <c r="G25" i="12"/>
  <c r="E25" i="12"/>
  <c r="C25" i="12"/>
  <c r="G24" i="12"/>
  <c r="E24" i="12"/>
  <c r="C24" i="12"/>
  <c r="G23" i="12"/>
  <c r="F22" i="12"/>
  <c r="D22" i="12"/>
  <c r="E23" i="12" s="1"/>
  <c r="B22" i="12"/>
  <c r="G21" i="12"/>
  <c r="E21" i="12"/>
  <c r="C21" i="12"/>
  <c r="G20" i="12"/>
  <c r="E20" i="12"/>
  <c r="C20" i="12"/>
  <c r="G19" i="12"/>
  <c r="E19" i="12"/>
  <c r="C19" i="12"/>
  <c r="G18" i="12"/>
  <c r="E18" i="12"/>
  <c r="F17" i="12"/>
  <c r="E17" i="12"/>
  <c r="B17" i="12"/>
  <c r="G17" i="12" s="1"/>
  <c r="G16" i="12"/>
  <c r="E16" i="12"/>
  <c r="C16" i="12"/>
  <c r="G15" i="12"/>
  <c r="E15" i="12"/>
  <c r="C15" i="12"/>
  <c r="G14" i="12"/>
  <c r="E14" i="12"/>
  <c r="C14" i="12"/>
  <c r="G13" i="12"/>
  <c r="E13" i="12"/>
  <c r="C13" i="12"/>
  <c r="G12" i="12"/>
  <c r="E12" i="12"/>
  <c r="C12" i="12"/>
  <c r="G11" i="12"/>
  <c r="E11" i="12"/>
  <c r="C11" i="12"/>
  <c r="G10" i="12"/>
  <c r="E10" i="12"/>
  <c r="C10" i="12"/>
  <c r="G9" i="12"/>
  <c r="E9" i="12"/>
  <c r="F8" i="12"/>
  <c r="E8" i="12"/>
  <c r="B8" i="12"/>
  <c r="C9" i="12" s="1"/>
  <c r="F7" i="12"/>
  <c r="E7" i="12"/>
  <c r="B7" i="12"/>
  <c r="G7" i="12" s="1"/>
  <c r="F6" i="12"/>
  <c r="E6" i="12"/>
  <c r="B6" i="12"/>
  <c r="F5" i="12"/>
  <c r="E5" i="12"/>
  <c r="B5" i="12"/>
  <c r="G4" i="12"/>
  <c r="E4" i="12"/>
  <c r="C4" i="12"/>
  <c r="G3" i="12"/>
  <c r="E3" i="12"/>
  <c r="C3" i="12"/>
  <c r="G2" i="12"/>
  <c r="K227" i="11"/>
  <c r="G227" i="11"/>
  <c r="H233" i="11" s="1"/>
  <c r="C227" i="11"/>
  <c r="K226" i="11"/>
  <c r="G226" i="11"/>
  <c r="C226" i="11"/>
  <c r="G207" i="8"/>
  <c r="E207" i="8"/>
  <c r="C207" i="8"/>
  <c r="G206" i="8"/>
  <c r="E206" i="8"/>
  <c r="C206" i="8"/>
  <c r="C207" i="7"/>
  <c r="C206" i="7"/>
  <c r="E207" i="7"/>
  <c r="E206" i="7"/>
  <c r="G207" i="7"/>
  <c r="G206" i="7"/>
  <c r="C141" i="12" l="1"/>
  <c r="E183" i="12"/>
  <c r="G5" i="12"/>
  <c r="E141" i="12"/>
  <c r="C78" i="12"/>
  <c r="E78" i="12"/>
  <c r="G78" i="12"/>
  <c r="G22" i="12"/>
  <c r="C29" i="12"/>
  <c r="E29" i="12"/>
  <c r="G29" i="12"/>
  <c r="C57" i="12"/>
  <c r="G57" i="12"/>
  <c r="C92" i="12"/>
  <c r="E92" i="12"/>
  <c r="G92" i="12"/>
  <c r="D230" i="11"/>
  <c r="E240" i="11"/>
  <c r="C37" i="12"/>
  <c r="E239" i="11"/>
  <c r="C5" i="12"/>
  <c r="C17" i="12"/>
  <c r="C36" i="12"/>
  <c r="C64" i="12"/>
  <c r="E64" i="12"/>
  <c r="G64" i="12"/>
  <c r="C71" i="12"/>
  <c r="E71" i="12"/>
  <c r="G71" i="12"/>
  <c r="C85" i="12"/>
  <c r="E85" i="12"/>
  <c r="G85" i="12"/>
  <c r="C95" i="12"/>
  <c r="E95" i="12"/>
  <c r="G95" i="12"/>
  <c r="C99" i="12"/>
  <c r="E99" i="12"/>
  <c r="G99" i="12"/>
  <c r="C113" i="12"/>
  <c r="E113" i="12"/>
  <c r="C127" i="12"/>
  <c r="E127" i="12"/>
  <c r="B156" i="12"/>
  <c r="C157" i="12" s="1"/>
  <c r="C170" i="12"/>
  <c r="C6" i="12"/>
  <c r="C18" i="12"/>
  <c r="E155" i="12"/>
  <c r="E169" i="12"/>
  <c r="C190" i="12"/>
  <c r="E190" i="12"/>
  <c r="J103" i="12"/>
  <c r="H232" i="11"/>
  <c r="N232" i="11"/>
  <c r="O238" i="11"/>
  <c r="Q238" i="11" s="1"/>
  <c r="L230" i="11"/>
  <c r="L229" i="11"/>
  <c r="D229" i="11"/>
  <c r="G177" i="12"/>
  <c r="P233" i="11"/>
  <c r="R233" i="11" s="1"/>
  <c r="M228" i="11"/>
  <c r="P234" i="11"/>
  <c r="R234" i="11" s="1"/>
  <c r="M227" i="11"/>
  <c r="C192" i="12"/>
  <c r="C191" i="12"/>
  <c r="E192" i="12"/>
  <c r="E191" i="12"/>
  <c r="G51" i="12"/>
  <c r="C52" i="12"/>
  <c r="C51" i="12"/>
  <c r="C97" i="12"/>
  <c r="G96" i="12"/>
  <c r="C96" i="12"/>
  <c r="E97" i="12"/>
  <c r="E96" i="12"/>
  <c r="G8" i="12"/>
  <c r="C23" i="12"/>
  <c r="C28" i="12"/>
  <c r="G39" i="12"/>
  <c r="G43" i="12"/>
  <c r="E44" i="12"/>
  <c r="G50" i="12"/>
  <c r="G68" i="12"/>
  <c r="E69" i="12"/>
  <c r="E107" i="12"/>
  <c r="E115" i="12"/>
  <c r="E121" i="12"/>
  <c r="E135" i="12"/>
  <c r="E149" i="12"/>
  <c r="E157" i="12"/>
  <c r="E163" i="12"/>
  <c r="E177" i="12"/>
  <c r="C198" i="12"/>
  <c r="C203" i="12"/>
  <c r="B204" i="12"/>
  <c r="G6" i="12"/>
  <c r="C7" i="12"/>
  <c r="C8" i="12"/>
  <c r="C22" i="12"/>
  <c r="E22" i="12"/>
  <c r="C27" i="12"/>
  <c r="C39" i="12"/>
  <c r="C43" i="12"/>
  <c r="C50" i="12"/>
  <c r="C68" i="12"/>
  <c r="C106" i="12"/>
  <c r="C114" i="12"/>
  <c r="C120" i="12"/>
  <c r="C134" i="12"/>
  <c r="C148" i="12"/>
  <c r="C156" i="12"/>
  <c r="C162" i="12"/>
  <c r="C176" i="12"/>
  <c r="C197" i="12"/>
  <c r="E197" i="12"/>
  <c r="K225" i="11"/>
  <c r="G225" i="11"/>
  <c r="H231" i="11" s="1"/>
  <c r="G224" i="11"/>
  <c r="I223" i="11"/>
  <c r="J223" i="11" s="1"/>
  <c r="G223" i="11"/>
  <c r="B223" i="11"/>
  <c r="C223" i="11" s="1"/>
  <c r="G205" i="8"/>
  <c r="E205" i="8"/>
  <c r="E204" i="8"/>
  <c r="F203" i="8"/>
  <c r="F204" i="8" s="1"/>
  <c r="E203" i="8"/>
  <c r="B203" i="8"/>
  <c r="G203" i="8" s="1"/>
  <c r="G205" i="7"/>
  <c r="F203" i="7"/>
  <c r="F204" i="7" s="1"/>
  <c r="E205" i="7"/>
  <c r="E204" i="7"/>
  <c r="E203" i="7"/>
  <c r="B203" i="7"/>
  <c r="B204" i="7" s="1"/>
  <c r="C204" i="7" s="1"/>
  <c r="C205" i="7" l="1"/>
  <c r="G204" i="7"/>
  <c r="C203" i="7"/>
  <c r="B204" i="8"/>
  <c r="C205" i="8" s="1"/>
  <c r="G203" i="7"/>
  <c r="C203" i="8"/>
  <c r="H229" i="11"/>
  <c r="H230" i="11"/>
  <c r="N230" i="11"/>
  <c r="N231" i="11"/>
  <c r="L228" i="11"/>
  <c r="O237" i="11"/>
  <c r="Q237" i="11" s="1"/>
  <c r="O236" i="11"/>
  <c r="Q236" i="11" s="1"/>
  <c r="I224" i="11"/>
  <c r="F203" i="12"/>
  <c r="G203" i="12" s="1"/>
  <c r="P232" i="11"/>
  <c r="R232" i="11" s="1"/>
  <c r="K223" i="11"/>
  <c r="B224" i="11"/>
  <c r="C225" i="11" s="1"/>
  <c r="M226" i="11"/>
  <c r="C205" i="12"/>
  <c r="C204" i="12"/>
  <c r="G204" i="8"/>
  <c r="C204" i="8"/>
  <c r="K222" i="11"/>
  <c r="G222" i="11"/>
  <c r="H228" i="11" s="1"/>
  <c r="C222" i="11"/>
  <c r="G202" i="8"/>
  <c r="E202" i="8"/>
  <c r="C202" i="8"/>
  <c r="K221" i="11"/>
  <c r="G221" i="11"/>
  <c r="H227" i="11" s="1"/>
  <c r="C221" i="11"/>
  <c r="K220" i="11"/>
  <c r="G220" i="11"/>
  <c r="C220" i="11"/>
  <c r="K219" i="11"/>
  <c r="G219" i="11"/>
  <c r="C219" i="11"/>
  <c r="K218" i="11"/>
  <c r="I217" i="11"/>
  <c r="F217" i="11"/>
  <c r="B217" i="11"/>
  <c r="K216" i="11"/>
  <c r="G216" i="11"/>
  <c r="C216" i="11"/>
  <c r="K215" i="11"/>
  <c r="G215" i="11"/>
  <c r="C215" i="11"/>
  <c r="K214" i="11"/>
  <c r="G214" i="11"/>
  <c r="C214" i="11"/>
  <c r="K213" i="11"/>
  <c r="G213" i="11"/>
  <c r="C213" i="11"/>
  <c r="K212" i="11"/>
  <c r="I210" i="11"/>
  <c r="J210" i="11" s="1"/>
  <c r="F210" i="11"/>
  <c r="F211" i="11" s="1"/>
  <c r="G211" i="11" s="1"/>
  <c r="B210" i="11"/>
  <c r="B211" i="11" s="1"/>
  <c r="C212" i="11" s="1"/>
  <c r="K209" i="11"/>
  <c r="G209" i="11"/>
  <c r="C209" i="11"/>
  <c r="K208" i="11"/>
  <c r="G208" i="11"/>
  <c r="C208" i="11"/>
  <c r="K207" i="11"/>
  <c r="G207" i="11"/>
  <c r="C207" i="11"/>
  <c r="K206" i="11"/>
  <c r="G206" i="11"/>
  <c r="C206" i="11"/>
  <c r="K205" i="11"/>
  <c r="G205" i="11"/>
  <c r="C205" i="11"/>
  <c r="K204" i="11"/>
  <c r="I203" i="11"/>
  <c r="F203" i="11"/>
  <c r="G203" i="11" s="1"/>
  <c r="B203" i="11"/>
  <c r="C204" i="11" s="1"/>
  <c r="K202" i="11"/>
  <c r="G202" i="11"/>
  <c r="C202" i="11"/>
  <c r="K201" i="11"/>
  <c r="G201" i="11"/>
  <c r="C201" i="11"/>
  <c r="K200" i="11"/>
  <c r="G200" i="11"/>
  <c r="C200" i="11"/>
  <c r="K199" i="11"/>
  <c r="G199" i="11"/>
  <c r="C199" i="11"/>
  <c r="K198" i="11"/>
  <c r="G198" i="11"/>
  <c r="C198" i="11"/>
  <c r="K197" i="11"/>
  <c r="F196" i="11"/>
  <c r="G197" i="11" s="1"/>
  <c r="B196" i="11"/>
  <c r="C197" i="11" s="1"/>
  <c r="G195" i="11"/>
  <c r="C195" i="11"/>
  <c r="G194" i="11"/>
  <c r="C194" i="11"/>
  <c r="G193" i="11"/>
  <c r="C193" i="11"/>
  <c r="G192" i="11"/>
  <c r="C192" i="11"/>
  <c r="G191" i="11"/>
  <c r="C191" i="11"/>
  <c r="F189" i="11"/>
  <c r="G189" i="11" s="1"/>
  <c r="B189" i="11"/>
  <c r="C190" i="11" s="1"/>
  <c r="G188" i="11"/>
  <c r="C188" i="11"/>
  <c r="G187" i="11"/>
  <c r="C187" i="11"/>
  <c r="G186" i="11"/>
  <c r="C186" i="11"/>
  <c r="G185" i="11"/>
  <c r="C185" i="11"/>
  <c r="G184" i="11"/>
  <c r="C184" i="11"/>
  <c r="F182" i="11"/>
  <c r="G183" i="11" s="1"/>
  <c r="B182" i="11"/>
  <c r="C183" i="11" s="1"/>
  <c r="G181" i="11"/>
  <c r="C181" i="11"/>
  <c r="G180" i="11"/>
  <c r="C180" i="11"/>
  <c r="G179" i="11"/>
  <c r="C179" i="11"/>
  <c r="G178" i="11"/>
  <c r="C178" i="11"/>
  <c r="F175" i="11"/>
  <c r="F176" i="11" s="1"/>
  <c r="G177" i="11" s="1"/>
  <c r="B175" i="11"/>
  <c r="B176" i="11" s="1"/>
  <c r="C177" i="11" s="1"/>
  <c r="G174" i="11"/>
  <c r="C174" i="11"/>
  <c r="G173" i="11"/>
  <c r="C173" i="11"/>
  <c r="G172" i="11"/>
  <c r="C172" i="11"/>
  <c r="G171" i="11"/>
  <c r="C171" i="11"/>
  <c r="G170" i="11"/>
  <c r="C170" i="11"/>
  <c r="F168" i="11"/>
  <c r="G168" i="11" s="1"/>
  <c r="B168" i="11"/>
  <c r="C169" i="11" s="1"/>
  <c r="G167" i="11"/>
  <c r="C167" i="11"/>
  <c r="G166" i="11"/>
  <c r="C166" i="11"/>
  <c r="G165" i="11"/>
  <c r="C165" i="11"/>
  <c r="G164" i="11"/>
  <c r="C164" i="11"/>
  <c r="G163" i="11"/>
  <c r="C163" i="11"/>
  <c r="F161" i="11"/>
  <c r="G162" i="11" s="1"/>
  <c r="B161" i="11"/>
  <c r="C162" i="11" s="1"/>
  <c r="G160" i="11"/>
  <c r="C160" i="11"/>
  <c r="G159" i="11"/>
  <c r="C159" i="11"/>
  <c r="G158" i="11"/>
  <c r="C158" i="11"/>
  <c r="G157" i="11"/>
  <c r="C157" i="11"/>
  <c r="G156" i="11"/>
  <c r="C156" i="11"/>
  <c r="F154" i="11"/>
  <c r="G154" i="11" s="1"/>
  <c r="B154" i="11"/>
  <c r="C155" i="11" s="1"/>
  <c r="G153" i="11"/>
  <c r="C153" i="11"/>
  <c r="G152" i="11"/>
  <c r="C152" i="11"/>
  <c r="G151" i="11"/>
  <c r="C151" i="11"/>
  <c r="G150" i="11"/>
  <c r="C150" i="11"/>
  <c r="G149" i="11"/>
  <c r="C149" i="11"/>
  <c r="F147" i="11"/>
  <c r="G148" i="11" s="1"/>
  <c r="B147" i="11"/>
  <c r="C148" i="11" s="1"/>
  <c r="G146" i="11"/>
  <c r="C146" i="11"/>
  <c r="G145" i="11"/>
  <c r="C145" i="11"/>
  <c r="G144" i="11"/>
  <c r="C144" i="11"/>
  <c r="G143" i="11"/>
  <c r="C143" i="11"/>
  <c r="G142" i="11"/>
  <c r="C142" i="11"/>
  <c r="F140" i="11"/>
  <c r="G140" i="11" s="1"/>
  <c r="B140" i="11"/>
  <c r="C141" i="11" s="1"/>
  <c r="G139" i="11"/>
  <c r="C139" i="11"/>
  <c r="G138" i="11"/>
  <c r="C138" i="11"/>
  <c r="G137" i="11"/>
  <c r="C137" i="11"/>
  <c r="G136" i="11"/>
  <c r="C136" i="11"/>
  <c r="F133" i="11"/>
  <c r="F134" i="11" s="1"/>
  <c r="G135" i="11" s="1"/>
  <c r="B133" i="11"/>
  <c r="G132" i="11"/>
  <c r="C132" i="11"/>
  <c r="G131" i="11"/>
  <c r="C131" i="11"/>
  <c r="G130" i="11"/>
  <c r="C130" i="11"/>
  <c r="G129" i="11"/>
  <c r="C129" i="11"/>
  <c r="G128" i="11"/>
  <c r="C128" i="11"/>
  <c r="F126" i="11"/>
  <c r="G127" i="11" s="1"/>
  <c r="B126" i="11"/>
  <c r="G125" i="11"/>
  <c r="C125" i="11"/>
  <c r="G124" i="11"/>
  <c r="C124" i="11"/>
  <c r="K123" i="11"/>
  <c r="G123" i="11"/>
  <c r="C123" i="11"/>
  <c r="K122" i="11"/>
  <c r="G122" i="11"/>
  <c r="C122" i="11"/>
  <c r="K121" i="11"/>
  <c r="G121" i="11"/>
  <c r="C121" i="11"/>
  <c r="K120" i="11"/>
  <c r="I119" i="11"/>
  <c r="F119" i="11"/>
  <c r="G120" i="11" s="1"/>
  <c r="B119" i="11"/>
  <c r="C120" i="11" s="1"/>
  <c r="K118" i="11"/>
  <c r="G118" i="11"/>
  <c r="C118" i="11"/>
  <c r="K117" i="11"/>
  <c r="I115" i="11"/>
  <c r="F115" i="11"/>
  <c r="F116" i="11" s="1"/>
  <c r="B115" i="11"/>
  <c r="B116" i="11" s="1"/>
  <c r="K114" i="11"/>
  <c r="G114" i="11"/>
  <c r="C114" i="11"/>
  <c r="K113" i="11"/>
  <c r="I112" i="11"/>
  <c r="F112" i="11"/>
  <c r="G112" i="11" s="1"/>
  <c r="B112" i="11"/>
  <c r="C113" i="11" s="1"/>
  <c r="K111" i="11"/>
  <c r="G111" i="11"/>
  <c r="C111" i="11"/>
  <c r="K110" i="11"/>
  <c r="G110" i="11"/>
  <c r="C110" i="11"/>
  <c r="K109" i="11"/>
  <c r="G109" i="11"/>
  <c r="C109" i="11"/>
  <c r="K108" i="11"/>
  <c r="G108" i="11"/>
  <c r="C108" i="11"/>
  <c r="K107" i="11"/>
  <c r="G107" i="11"/>
  <c r="C107" i="11"/>
  <c r="K106" i="11"/>
  <c r="I105" i="11"/>
  <c r="F105" i="11"/>
  <c r="G106" i="11" s="1"/>
  <c r="B105" i="11"/>
  <c r="C106" i="11" s="1"/>
  <c r="K104" i="11"/>
  <c r="G104" i="11"/>
  <c r="C104" i="11"/>
  <c r="K103" i="11"/>
  <c r="G103" i="11"/>
  <c r="C103" i="11"/>
  <c r="K102" i="11"/>
  <c r="G102" i="11"/>
  <c r="C102" i="11"/>
  <c r="K101" i="11"/>
  <c r="G101" i="11"/>
  <c r="C101" i="11"/>
  <c r="K100" i="11"/>
  <c r="G100" i="11"/>
  <c r="C100" i="11"/>
  <c r="K99" i="11"/>
  <c r="I98" i="11"/>
  <c r="F98" i="11"/>
  <c r="G98" i="11" s="1"/>
  <c r="B98" i="11"/>
  <c r="C99" i="11" s="1"/>
  <c r="K97" i="11"/>
  <c r="G97" i="11"/>
  <c r="C97" i="11"/>
  <c r="K96" i="11"/>
  <c r="G96" i="11"/>
  <c r="C96" i="11"/>
  <c r="K95" i="11"/>
  <c r="G95" i="11"/>
  <c r="C95" i="11"/>
  <c r="K94" i="11"/>
  <c r="G94" i="11"/>
  <c r="C94" i="11"/>
  <c r="K93" i="11"/>
  <c r="G93" i="11"/>
  <c r="C93" i="11"/>
  <c r="K92" i="11"/>
  <c r="I91" i="11"/>
  <c r="F91" i="11"/>
  <c r="G92" i="11" s="1"/>
  <c r="B91" i="11"/>
  <c r="C92" i="11" s="1"/>
  <c r="K90" i="11"/>
  <c r="G90" i="11"/>
  <c r="C90" i="11"/>
  <c r="K89" i="11"/>
  <c r="F88" i="11"/>
  <c r="G88" i="11" s="1"/>
  <c r="B88" i="11"/>
  <c r="C89" i="11" s="1"/>
  <c r="K87" i="11"/>
  <c r="G87" i="11"/>
  <c r="C87" i="11"/>
  <c r="K86" i="11"/>
  <c r="G86" i="11"/>
  <c r="C86" i="11"/>
  <c r="K85" i="11"/>
  <c r="I84" i="11"/>
  <c r="F84" i="11"/>
  <c r="G85" i="11" s="1"/>
  <c r="B84" i="11"/>
  <c r="C85" i="11" s="1"/>
  <c r="K83" i="11"/>
  <c r="G83" i="11"/>
  <c r="C83" i="11"/>
  <c r="K82" i="11"/>
  <c r="G82" i="11"/>
  <c r="C82" i="11"/>
  <c r="K81" i="11"/>
  <c r="G81" i="11"/>
  <c r="C81" i="11"/>
  <c r="K80" i="11"/>
  <c r="G80" i="11"/>
  <c r="C80" i="11"/>
  <c r="K79" i="11"/>
  <c r="G79" i="11"/>
  <c r="C79" i="11"/>
  <c r="K78" i="11"/>
  <c r="G78" i="11"/>
  <c r="G77" i="11"/>
  <c r="B77" i="11"/>
  <c r="C78" i="11" s="1"/>
  <c r="K76" i="11"/>
  <c r="G76" i="11"/>
  <c r="C76" i="11"/>
  <c r="K75" i="11"/>
  <c r="G75" i="11"/>
  <c r="C75" i="11"/>
  <c r="K74" i="11"/>
  <c r="G74" i="11"/>
  <c r="C74" i="11"/>
  <c r="K73" i="11"/>
  <c r="G73" i="11"/>
  <c r="C73" i="11"/>
  <c r="K72" i="11"/>
  <c r="G72" i="11"/>
  <c r="G71" i="11"/>
  <c r="I70" i="11"/>
  <c r="G70" i="11"/>
  <c r="B70" i="11"/>
  <c r="B71" i="11" s="1"/>
  <c r="K69" i="11"/>
  <c r="G69" i="11"/>
  <c r="C69" i="11"/>
  <c r="K68" i="11"/>
  <c r="G68" i="11"/>
  <c r="C68" i="11"/>
  <c r="K67" i="11"/>
  <c r="G67" i="11"/>
  <c r="C67" i="11"/>
  <c r="K66" i="11"/>
  <c r="G66" i="11"/>
  <c r="C66" i="11"/>
  <c r="K65" i="11"/>
  <c r="G65" i="11"/>
  <c r="C65" i="11"/>
  <c r="I64" i="11"/>
  <c r="F63" i="11"/>
  <c r="G63" i="11" s="1"/>
  <c r="B63" i="11"/>
  <c r="C64" i="11" s="1"/>
  <c r="K62" i="11"/>
  <c r="G62" i="11"/>
  <c r="C62" i="11"/>
  <c r="K61" i="11"/>
  <c r="G61" i="11"/>
  <c r="C61" i="11"/>
  <c r="K60" i="11"/>
  <c r="G60" i="11"/>
  <c r="I59" i="11"/>
  <c r="G59" i="11"/>
  <c r="B59" i="11"/>
  <c r="C60" i="11" s="1"/>
  <c r="K58" i="11"/>
  <c r="G58" i="11"/>
  <c r="C58" i="11"/>
  <c r="K57" i="11"/>
  <c r="G57" i="11"/>
  <c r="I56" i="11"/>
  <c r="G56" i="11"/>
  <c r="B56" i="11"/>
  <c r="G55" i="11"/>
  <c r="C55" i="11"/>
  <c r="K54" i="11"/>
  <c r="G54" i="11"/>
  <c r="C54" i="11"/>
  <c r="K53" i="11"/>
  <c r="G53" i="11"/>
  <c r="C53" i="11"/>
  <c r="K52" i="11"/>
  <c r="G52" i="11"/>
  <c r="C52" i="11"/>
  <c r="K51" i="11"/>
  <c r="G51" i="11"/>
  <c r="C51" i="11"/>
  <c r="K50" i="11"/>
  <c r="I49" i="11"/>
  <c r="F49" i="11"/>
  <c r="G50" i="11" s="1"/>
  <c r="B49" i="11"/>
  <c r="C50" i="11" s="1"/>
  <c r="K48" i="11"/>
  <c r="G48" i="11"/>
  <c r="G47" i="11"/>
  <c r="B47" i="11"/>
  <c r="K47" i="11" s="1"/>
  <c r="K46" i="11"/>
  <c r="G46" i="11"/>
  <c r="C46" i="11"/>
  <c r="K45" i="11"/>
  <c r="G45" i="11"/>
  <c r="C45" i="11"/>
  <c r="K44" i="11"/>
  <c r="G44" i="11"/>
  <c r="C44" i="11"/>
  <c r="K43" i="11"/>
  <c r="I42" i="11"/>
  <c r="F42" i="11"/>
  <c r="G43" i="11" s="1"/>
  <c r="B42" i="11"/>
  <c r="K41" i="11"/>
  <c r="G41" i="11"/>
  <c r="C41" i="11"/>
  <c r="K40" i="11"/>
  <c r="G40" i="11"/>
  <c r="C40" i="11"/>
  <c r="K39" i="11"/>
  <c r="G39" i="11"/>
  <c r="C39" i="11"/>
  <c r="K38" i="11"/>
  <c r="G38" i="11"/>
  <c r="I37" i="11"/>
  <c r="G37" i="11"/>
  <c r="B37" i="11"/>
  <c r="K36" i="11"/>
  <c r="G36" i="11"/>
  <c r="C36" i="11"/>
  <c r="K35" i="11"/>
  <c r="G35" i="11"/>
  <c r="C35" i="11"/>
  <c r="K34" i="11"/>
  <c r="G34" i="11"/>
  <c r="C34" i="11"/>
  <c r="K33" i="11"/>
  <c r="G33" i="11"/>
  <c r="C33" i="11"/>
  <c r="K32" i="11"/>
  <c r="G32" i="11"/>
  <c r="C32" i="11"/>
  <c r="K31" i="11"/>
  <c r="G31" i="11"/>
  <c r="C31" i="11"/>
  <c r="K30" i="11"/>
  <c r="G30" i="11"/>
  <c r="C30" i="11"/>
  <c r="K29" i="11"/>
  <c r="G29" i="11"/>
  <c r="I28" i="11"/>
  <c r="G28" i="11"/>
  <c r="B28" i="11"/>
  <c r="C29" i="11" s="1"/>
  <c r="I27" i="11"/>
  <c r="J27" i="11" s="1"/>
  <c r="G27" i="11"/>
  <c r="B27" i="11"/>
  <c r="I26" i="11"/>
  <c r="G26" i="11"/>
  <c r="B26" i="11"/>
  <c r="I25" i="11"/>
  <c r="J25" i="11" s="1"/>
  <c r="G25" i="11"/>
  <c r="B25" i="11"/>
  <c r="K24" i="11"/>
  <c r="G24" i="11"/>
  <c r="C24" i="11"/>
  <c r="K23" i="11"/>
  <c r="C23" i="11"/>
  <c r="K22" i="11"/>
  <c r="E202" i="7"/>
  <c r="C202" i="7"/>
  <c r="G202" i="7"/>
  <c r="K64" i="11" l="1"/>
  <c r="J64" i="11"/>
  <c r="J65" i="11"/>
  <c r="J113" i="11"/>
  <c r="J112" i="11"/>
  <c r="J218" i="11"/>
  <c r="J217" i="11"/>
  <c r="J29" i="11"/>
  <c r="J28" i="11"/>
  <c r="J43" i="11"/>
  <c r="J42" i="11"/>
  <c r="I71" i="11"/>
  <c r="J70" i="11"/>
  <c r="J99" i="11"/>
  <c r="J98" i="11"/>
  <c r="F204" i="12"/>
  <c r="G204" i="12" s="1"/>
  <c r="J224" i="11"/>
  <c r="J225" i="11"/>
  <c r="J50" i="11"/>
  <c r="J49" i="11"/>
  <c r="J26" i="11"/>
  <c r="J38" i="11"/>
  <c r="J37" i="11"/>
  <c r="J57" i="11"/>
  <c r="J56" i="11"/>
  <c r="J60" i="11"/>
  <c r="J59" i="11"/>
  <c r="J106" i="11"/>
  <c r="J105" i="11"/>
  <c r="J204" i="11"/>
  <c r="J203" i="11"/>
  <c r="J120" i="11"/>
  <c r="J119" i="11"/>
  <c r="J85" i="11"/>
  <c r="J84" i="11"/>
  <c r="J92" i="11"/>
  <c r="J91" i="11"/>
  <c r="I116" i="11"/>
  <c r="J115" i="11"/>
  <c r="H34" i="11"/>
  <c r="H58" i="11"/>
  <c r="K37" i="11"/>
  <c r="H189" i="11"/>
  <c r="K56" i="11"/>
  <c r="H37" i="11"/>
  <c r="D20" i="11"/>
  <c r="E23" i="11"/>
  <c r="D21" i="11"/>
  <c r="E24" i="11"/>
  <c r="D228" i="11"/>
  <c r="E238" i="11"/>
  <c r="M22" i="11"/>
  <c r="L20" i="11"/>
  <c r="L19" i="11"/>
  <c r="L21" i="11"/>
  <c r="H26" i="11"/>
  <c r="H25" i="11"/>
  <c r="H24" i="11"/>
  <c r="H27" i="11"/>
  <c r="H32" i="11"/>
  <c r="H35" i="11"/>
  <c r="H30" i="11"/>
  <c r="K27" i="11"/>
  <c r="P34" i="11" s="1"/>
  <c r="R34" i="11" s="1"/>
  <c r="K25" i="11"/>
  <c r="P32" i="11" s="1"/>
  <c r="R32" i="11" s="1"/>
  <c r="H60" i="11"/>
  <c r="H154" i="11"/>
  <c r="H168" i="11"/>
  <c r="H39" i="11"/>
  <c r="H41" i="11"/>
  <c r="H31" i="11"/>
  <c r="H33" i="11"/>
  <c r="H36" i="11"/>
  <c r="H38" i="11"/>
  <c r="H40" i="11"/>
  <c r="H56" i="11"/>
  <c r="H57" i="11"/>
  <c r="H59" i="11"/>
  <c r="H61" i="11"/>
  <c r="H62" i="11"/>
  <c r="H63" i="11"/>
  <c r="H71" i="11"/>
  <c r="H73" i="11"/>
  <c r="H75" i="11"/>
  <c r="H78" i="11"/>
  <c r="H80" i="11"/>
  <c r="H82" i="11"/>
  <c r="H98" i="11"/>
  <c r="H112" i="11"/>
  <c r="H203" i="11"/>
  <c r="H226" i="11"/>
  <c r="H72" i="11"/>
  <c r="H74" i="11"/>
  <c r="H76" i="11"/>
  <c r="H77" i="11"/>
  <c r="H79" i="11"/>
  <c r="H81" i="11"/>
  <c r="H83" i="11"/>
  <c r="H225" i="11"/>
  <c r="H29" i="11"/>
  <c r="H28" i="11"/>
  <c r="C182" i="11"/>
  <c r="D182" i="11" s="1"/>
  <c r="G182" i="11"/>
  <c r="H188" i="11" s="1"/>
  <c r="C196" i="11"/>
  <c r="D194" i="11" s="1"/>
  <c r="G196" i="11"/>
  <c r="H202" i="11" s="1"/>
  <c r="N229" i="11"/>
  <c r="L33" i="11"/>
  <c r="L35" i="11"/>
  <c r="L37" i="11"/>
  <c r="K55" i="11"/>
  <c r="L54" i="11" s="1"/>
  <c r="O235" i="11"/>
  <c r="Q235" i="11" s="1"/>
  <c r="L32" i="11"/>
  <c r="L34" i="11"/>
  <c r="L36" i="11"/>
  <c r="L38" i="11"/>
  <c r="D32" i="11"/>
  <c r="D33" i="11"/>
  <c r="C84" i="11"/>
  <c r="G84" i="11"/>
  <c r="C105" i="11"/>
  <c r="G105" i="11"/>
  <c r="H111" i="11" s="1"/>
  <c r="K105" i="11"/>
  <c r="M105" i="11" s="1"/>
  <c r="K42" i="11"/>
  <c r="M42" i="11" s="1"/>
  <c r="C49" i="11"/>
  <c r="G49" i="11"/>
  <c r="H55" i="11" s="1"/>
  <c r="K49" i="11"/>
  <c r="P56" i="11" s="1"/>
  <c r="R56" i="11" s="1"/>
  <c r="K84" i="11"/>
  <c r="M84" i="11" s="1"/>
  <c r="C210" i="11"/>
  <c r="G210" i="11"/>
  <c r="K210" i="11"/>
  <c r="K224" i="11"/>
  <c r="L224" i="11" s="1"/>
  <c r="C91" i="11"/>
  <c r="G91" i="11"/>
  <c r="H97" i="11" s="1"/>
  <c r="K91" i="11"/>
  <c r="L92" i="11" s="1"/>
  <c r="C115" i="11"/>
  <c r="G115" i="11"/>
  <c r="K115" i="11"/>
  <c r="P115" i="11" s="1"/>
  <c r="R115" i="11" s="1"/>
  <c r="C119" i="11"/>
  <c r="G119" i="11"/>
  <c r="H125" i="11" s="1"/>
  <c r="K119" i="11"/>
  <c r="M120" i="11" s="1"/>
  <c r="C147" i="11"/>
  <c r="G147" i="11"/>
  <c r="H153" i="11" s="1"/>
  <c r="C161" i="11"/>
  <c r="G161" i="11"/>
  <c r="H167" i="11" s="1"/>
  <c r="C175" i="11"/>
  <c r="G175" i="11"/>
  <c r="G212" i="11"/>
  <c r="P64" i="11"/>
  <c r="R64" i="11" s="1"/>
  <c r="M24" i="11"/>
  <c r="C25" i="11"/>
  <c r="P30" i="11"/>
  <c r="R30" i="11" s="1"/>
  <c r="M30" i="11"/>
  <c r="M32" i="11"/>
  <c r="M34" i="11"/>
  <c r="P36" i="11"/>
  <c r="R36" i="11" s="1"/>
  <c r="M36" i="11"/>
  <c r="C37" i="11"/>
  <c r="P39" i="11"/>
  <c r="R39" i="11" s="1"/>
  <c r="M39" i="11"/>
  <c r="P41" i="11"/>
  <c r="R41" i="11" s="1"/>
  <c r="M41" i="11"/>
  <c r="P43" i="11"/>
  <c r="R43" i="11" s="1"/>
  <c r="P45" i="11"/>
  <c r="R45" i="11" s="1"/>
  <c r="M45" i="11"/>
  <c r="P47" i="11"/>
  <c r="R47" i="11" s="1"/>
  <c r="M47" i="11"/>
  <c r="P51" i="11"/>
  <c r="R51" i="11" s="1"/>
  <c r="M51" i="11"/>
  <c r="P53" i="11"/>
  <c r="R53" i="11" s="1"/>
  <c r="M53" i="11"/>
  <c r="C56" i="11"/>
  <c r="P58" i="11"/>
  <c r="R58" i="11" s="1"/>
  <c r="M58" i="11"/>
  <c r="P61" i="11"/>
  <c r="R61" i="11" s="1"/>
  <c r="M61" i="11"/>
  <c r="P65" i="11"/>
  <c r="R65" i="11" s="1"/>
  <c r="M65" i="11"/>
  <c r="P67" i="11"/>
  <c r="R67" i="11" s="1"/>
  <c r="M67" i="11"/>
  <c r="P69" i="11"/>
  <c r="R69" i="11" s="1"/>
  <c r="M69" i="11"/>
  <c r="P73" i="11"/>
  <c r="R73" i="11" s="1"/>
  <c r="M73" i="11"/>
  <c r="P75" i="11"/>
  <c r="R75" i="11" s="1"/>
  <c r="M75" i="11"/>
  <c r="P79" i="11"/>
  <c r="R79" i="11" s="1"/>
  <c r="M79" i="11"/>
  <c r="P81" i="11"/>
  <c r="R81" i="11" s="1"/>
  <c r="M81" i="11"/>
  <c r="P83" i="11"/>
  <c r="R83" i="11" s="1"/>
  <c r="M83" i="11"/>
  <c r="P85" i="11"/>
  <c r="R85" i="11" s="1"/>
  <c r="P87" i="11"/>
  <c r="R87" i="11" s="1"/>
  <c r="M87" i="11"/>
  <c r="P90" i="11"/>
  <c r="R90" i="11" s="1"/>
  <c r="M90" i="11"/>
  <c r="P92" i="11"/>
  <c r="R92" i="11" s="1"/>
  <c r="P94" i="11"/>
  <c r="R94" i="11" s="1"/>
  <c r="M94" i="11"/>
  <c r="P96" i="11"/>
  <c r="R96" i="11" s="1"/>
  <c r="M96" i="11"/>
  <c r="G99" i="11"/>
  <c r="P100" i="11"/>
  <c r="R100" i="11" s="1"/>
  <c r="M100" i="11"/>
  <c r="P102" i="11"/>
  <c r="R102" i="11" s="1"/>
  <c r="M102" i="11"/>
  <c r="P104" i="11"/>
  <c r="R104" i="11" s="1"/>
  <c r="M104" i="11"/>
  <c r="P106" i="11"/>
  <c r="R106" i="11" s="1"/>
  <c r="P108" i="11"/>
  <c r="R108" i="11" s="1"/>
  <c r="M108" i="11"/>
  <c r="P110" i="11"/>
  <c r="R110" i="11" s="1"/>
  <c r="M110" i="11"/>
  <c r="G113" i="11"/>
  <c r="P114" i="11"/>
  <c r="R114" i="11" s="1"/>
  <c r="M114" i="11"/>
  <c r="P118" i="11"/>
  <c r="R118" i="11" s="1"/>
  <c r="M118" i="11"/>
  <c r="P120" i="11"/>
  <c r="R120" i="11" s="1"/>
  <c r="M122" i="11"/>
  <c r="G141" i="11"/>
  <c r="G155" i="11"/>
  <c r="G169" i="11"/>
  <c r="G190" i="11"/>
  <c r="M199" i="11"/>
  <c r="M201" i="11"/>
  <c r="G204" i="11"/>
  <c r="P205" i="11"/>
  <c r="R205" i="11" s="1"/>
  <c r="M205" i="11"/>
  <c r="P207" i="11"/>
  <c r="R207" i="11" s="1"/>
  <c r="M207" i="11"/>
  <c r="P209" i="11"/>
  <c r="R209" i="11" s="1"/>
  <c r="M209" i="11"/>
  <c r="P213" i="11"/>
  <c r="R213" i="11" s="1"/>
  <c r="M213" i="11"/>
  <c r="P215" i="11"/>
  <c r="R215" i="11" s="1"/>
  <c r="M215" i="11"/>
  <c r="P219" i="11"/>
  <c r="R219" i="11" s="1"/>
  <c r="M219" i="11"/>
  <c r="P226" i="11"/>
  <c r="R226" i="11" s="1"/>
  <c r="P221" i="11"/>
  <c r="R221" i="11" s="1"/>
  <c r="M221" i="11"/>
  <c r="P228" i="11"/>
  <c r="R228" i="11" s="1"/>
  <c r="P222" i="11"/>
  <c r="R222" i="11" s="1"/>
  <c r="P229" i="11"/>
  <c r="R229" i="11" s="1"/>
  <c r="M222" i="11"/>
  <c r="M225" i="11"/>
  <c r="M23" i="11"/>
  <c r="C26" i="11"/>
  <c r="P29" i="11"/>
  <c r="R29" i="11" s="1"/>
  <c r="P31" i="11"/>
  <c r="R31" i="11" s="1"/>
  <c r="M31" i="11"/>
  <c r="M33" i="11"/>
  <c r="M35" i="11"/>
  <c r="P37" i="11"/>
  <c r="R37" i="11" s="1"/>
  <c r="M37" i="11"/>
  <c r="C38" i="11"/>
  <c r="P38" i="11"/>
  <c r="R38" i="11" s="1"/>
  <c r="M38" i="11"/>
  <c r="P40" i="11"/>
  <c r="R40" i="11" s="1"/>
  <c r="M40" i="11"/>
  <c r="P44" i="11"/>
  <c r="R44" i="11" s="1"/>
  <c r="M44" i="11"/>
  <c r="P46" i="11"/>
  <c r="R46" i="11" s="1"/>
  <c r="M46" i="11"/>
  <c r="P48" i="11"/>
  <c r="R48" i="11" s="1"/>
  <c r="M48" i="11"/>
  <c r="P50" i="11"/>
  <c r="R50" i="11" s="1"/>
  <c r="P52" i="11"/>
  <c r="R52" i="11" s="1"/>
  <c r="M52" i="11"/>
  <c r="P54" i="11"/>
  <c r="R54" i="11" s="1"/>
  <c r="M54" i="11"/>
  <c r="C57" i="11"/>
  <c r="P57" i="11"/>
  <c r="R57" i="11" s="1"/>
  <c r="M57" i="11"/>
  <c r="P60" i="11"/>
  <c r="R60" i="11" s="1"/>
  <c r="M62" i="11"/>
  <c r="M66" i="11"/>
  <c r="P68" i="11"/>
  <c r="R68" i="11" s="1"/>
  <c r="M68" i="11"/>
  <c r="P72" i="11"/>
  <c r="R72" i="11" s="1"/>
  <c r="P74" i="11"/>
  <c r="R74" i="11" s="1"/>
  <c r="M74" i="11"/>
  <c r="P76" i="11"/>
  <c r="R76" i="11" s="1"/>
  <c r="M76" i="11"/>
  <c r="C77" i="11"/>
  <c r="E86" i="11" s="1"/>
  <c r="K77" i="11"/>
  <c r="P80" i="11"/>
  <c r="R80" i="11" s="1"/>
  <c r="M80" i="11"/>
  <c r="P82" i="11"/>
  <c r="R82" i="11" s="1"/>
  <c r="M82" i="11"/>
  <c r="P86" i="11"/>
  <c r="R86" i="11" s="1"/>
  <c r="M86" i="11"/>
  <c r="P89" i="11"/>
  <c r="R89" i="11" s="1"/>
  <c r="P93" i="11"/>
  <c r="R93" i="11" s="1"/>
  <c r="M93" i="11"/>
  <c r="M95" i="11"/>
  <c r="P97" i="11"/>
  <c r="R97" i="11" s="1"/>
  <c r="M97" i="11"/>
  <c r="C98" i="11"/>
  <c r="K98" i="11"/>
  <c r="P99" i="11"/>
  <c r="R99" i="11" s="1"/>
  <c r="P101" i="11"/>
  <c r="R101" i="11" s="1"/>
  <c r="M101" i="11"/>
  <c r="P103" i="11"/>
  <c r="R103" i="11" s="1"/>
  <c r="M103" i="11"/>
  <c r="P107" i="11"/>
  <c r="R107" i="11" s="1"/>
  <c r="M107" i="11"/>
  <c r="P109" i="11"/>
  <c r="R109" i="11" s="1"/>
  <c r="M109" i="11"/>
  <c r="P111" i="11"/>
  <c r="R111" i="11" s="1"/>
  <c r="M111" i="11"/>
  <c r="C112" i="11"/>
  <c r="K112" i="11"/>
  <c r="L110" i="11" s="1"/>
  <c r="P113" i="11"/>
  <c r="R113" i="11" s="1"/>
  <c r="P117" i="11"/>
  <c r="R117" i="11" s="1"/>
  <c r="P121" i="11"/>
  <c r="R121" i="11" s="1"/>
  <c r="M121" i="11"/>
  <c r="M123" i="11"/>
  <c r="C140" i="11"/>
  <c r="C154" i="11"/>
  <c r="C168" i="11"/>
  <c r="C189" i="11"/>
  <c r="M198" i="11"/>
  <c r="M200" i="11"/>
  <c r="M202" i="11"/>
  <c r="C203" i="11"/>
  <c r="K203" i="11"/>
  <c r="P204" i="11"/>
  <c r="R204" i="11" s="1"/>
  <c r="P206" i="11"/>
  <c r="R206" i="11" s="1"/>
  <c r="M206" i="11"/>
  <c r="P208" i="11"/>
  <c r="R208" i="11" s="1"/>
  <c r="M208" i="11"/>
  <c r="I211" i="11"/>
  <c r="P212" i="11"/>
  <c r="R212" i="11" s="1"/>
  <c r="P214" i="11"/>
  <c r="R214" i="11" s="1"/>
  <c r="M214" i="11"/>
  <c r="P216" i="11"/>
  <c r="R216" i="11" s="1"/>
  <c r="M216" i="11"/>
  <c r="P220" i="11"/>
  <c r="R220" i="11" s="1"/>
  <c r="M220" i="11"/>
  <c r="P227" i="11"/>
  <c r="R227" i="11" s="1"/>
  <c r="C224" i="11"/>
  <c r="E232" i="11" s="1"/>
  <c r="P223" i="11"/>
  <c r="R223" i="11" s="1"/>
  <c r="P230" i="11"/>
  <c r="R230" i="11" s="1"/>
  <c r="M223" i="11"/>
  <c r="P225" i="11"/>
  <c r="R225" i="11" s="1"/>
  <c r="K71" i="11"/>
  <c r="C72" i="11"/>
  <c r="C71" i="11"/>
  <c r="C117" i="11"/>
  <c r="K116" i="11"/>
  <c r="C116" i="11"/>
  <c r="G117" i="11"/>
  <c r="G116" i="11"/>
  <c r="K124" i="11"/>
  <c r="K26" i="11"/>
  <c r="C27" i="11"/>
  <c r="K28" i="11"/>
  <c r="L31" i="11" s="1"/>
  <c r="C43" i="11"/>
  <c r="C48" i="11"/>
  <c r="K59" i="11"/>
  <c r="K63" i="11"/>
  <c r="G64" i="11"/>
  <c r="H70" i="11" s="1"/>
  <c r="K70" i="11"/>
  <c r="K88" i="11"/>
  <c r="G89" i="11"/>
  <c r="C127" i="11"/>
  <c r="B134" i="11"/>
  <c r="G134" i="11"/>
  <c r="H140" i="11" s="1"/>
  <c r="G176" i="11"/>
  <c r="K217" i="11"/>
  <c r="L215" i="11" s="1"/>
  <c r="C217" i="11"/>
  <c r="C28" i="11"/>
  <c r="C42" i="11"/>
  <c r="G42" i="11"/>
  <c r="H48" i="11" s="1"/>
  <c r="C47" i="11"/>
  <c r="C59" i="11"/>
  <c r="C63" i="11"/>
  <c r="C70" i="11"/>
  <c r="C88" i="11"/>
  <c r="C126" i="11"/>
  <c r="G126" i="11"/>
  <c r="H132" i="11" s="1"/>
  <c r="C133" i="11"/>
  <c r="G133" i="11"/>
  <c r="C176" i="11"/>
  <c r="C211" i="11"/>
  <c r="G218" i="11"/>
  <c r="H224" i="11" s="1"/>
  <c r="G217" i="11"/>
  <c r="C218" i="11"/>
  <c r="G201" i="8"/>
  <c r="E201" i="8"/>
  <c r="C201" i="8"/>
  <c r="E201" i="7"/>
  <c r="G201" i="7"/>
  <c r="C201" i="7"/>
  <c r="J117" i="11" l="1"/>
  <c r="J116" i="11"/>
  <c r="J212" i="11"/>
  <c r="J211" i="11"/>
  <c r="J72" i="11"/>
  <c r="J71" i="11"/>
  <c r="P62" i="11"/>
  <c r="R62" i="11" s="1"/>
  <c r="H182" i="11"/>
  <c r="L57" i="11"/>
  <c r="E107" i="11"/>
  <c r="D180" i="11"/>
  <c r="M25" i="11"/>
  <c r="E83" i="11"/>
  <c r="E175" i="11"/>
  <c r="H196" i="11"/>
  <c r="E53" i="11"/>
  <c r="E133" i="11"/>
  <c r="E84" i="11"/>
  <c r="E154" i="11"/>
  <c r="E112" i="11"/>
  <c r="E231" i="11"/>
  <c r="E101" i="11"/>
  <c r="E225" i="11"/>
  <c r="E85" i="11"/>
  <c r="L24" i="11"/>
  <c r="M50" i="11"/>
  <c r="D198" i="11"/>
  <c r="E182" i="11"/>
  <c r="D196" i="11"/>
  <c r="E91" i="11"/>
  <c r="E74" i="11"/>
  <c r="E72" i="11"/>
  <c r="H123" i="11"/>
  <c r="E59" i="11"/>
  <c r="M49" i="11"/>
  <c r="E56" i="11"/>
  <c r="E149" i="11"/>
  <c r="D26" i="11"/>
  <c r="E168" i="11"/>
  <c r="E126" i="11"/>
  <c r="D206" i="11"/>
  <c r="E216" i="11"/>
  <c r="D192" i="11"/>
  <c r="E202" i="11"/>
  <c r="D157" i="11"/>
  <c r="E167" i="11"/>
  <c r="D111" i="11"/>
  <c r="E125" i="11"/>
  <c r="E69" i="11"/>
  <c r="E50" i="11"/>
  <c r="D122" i="11"/>
  <c r="E132" i="11"/>
  <c r="D94" i="11"/>
  <c r="E104" i="11"/>
  <c r="E223" i="11"/>
  <c r="D52" i="11"/>
  <c r="E62" i="11"/>
  <c r="E229" i="11"/>
  <c r="E222" i="11"/>
  <c r="E218" i="11"/>
  <c r="E217" i="11"/>
  <c r="E212" i="11"/>
  <c r="E208" i="11"/>
  <c r="E206" i="11"/>
  <c r="E204" i="11"/>
  <c r="E201" i="11"/>
  <c r="E199" i="11"/>
  <c r="E197" i="11"/>
  <c r="E194" i="11"/>
  <c r="E192" i="11"/>
  <c r="E190" i="11"/>
  <c r="E186" i="11"/>
  <c r="E184" i="11"/>
  <c r="E179" i="11"/>
  <c r="E177" i="11"/>
  <c r="E172" i="11"/>
  <c r="E170" i="11"/>
  <c r="E165" i="11"/>
  <c r="E163" i="11"/>
  <c r="E161" i="11"/>
  <c r="E158" i="11"/>
  <c r="E156" i="11"/>
  <c r="E151" i="11"/>
  <c r="E124" i="11"/>
  <c r="E120" i="11"/>
  <c r="E116" i="11"/>
  <c r="E110" i="11"/>
  <c r="E106" i="11"/>
  <c r="E102" i="11"/>
  <c r="E98" i="11"/>
  <c r="E93" i="11"/>
  <c r="E87" i="11"/>
  <c r="E80" i="11"/>
  <c r="E75" i="11"/>
  <c r="E68" i="11"/>
  <c r="E64" i="11"/>
  <c r="E58" i="11"/>
  <c r="E52" i="11"/>
  <c r="E47" i="11"/>
  <c r="E43" i="11"/>
  <c r="L23" i="11"/>
  <c r="L25" i="11"/>
  <c r="E235" i="11"/>
  <c r="E228" i="11"/>
  <c r="E219" i="11"/>
  <c r="E213" i="11"/>
  <c r="E121" i="11"/>
  <c r="E115" i="11"/>
  <c r="E100" i="11"/>
  <c r="E94" i="11"/>
  <c r="E79" i="11"/>
  <c r="E67" i="11"/>
  <c r="E46" i="11"/>
  <c r="E42" i="11"/>
  <c r="E37" i="11"/>
  <c r="E26" i="11"/>
  <c r="E35" i="11"/>
  <c r="E29" i="11"/>
  <c r="E32" i="11"/>
  <c r="E30" i="11"/>
  <c r="E34" i="11"/>
  <c r="E25" i="11"/>
  <c r="D179" i="11"/>
  <c r="E189" i="11"/>
  <c r="D31" i="11"/>
  <c r="E41" i="11"/>
  <c r="E40" i="11"/>
  <c r="E224" i="11"/>
  <c r="D66" i="11"/>
  <c r="E76" i="11"/>
  <c r="D50" i="11"/>
  <c r="E60" i="11"/>
  <c r="E55" i="11"/>
  <c r="E230" i="11"/>
  <c r="D51" i="11"/>
  <c r="E61" i="11"/>
  <c r="E129" i="11"/>
  <c r="E130" i="11"/>
  <c r="E237" i="11"/>
  <c r="E236" i="11"/>
  <c r="D171" i="11"/>
  <c r="E181" i="11"/>
  <c r="D143" i="11"/>
  <c r="E153" i="11"/>
  <c r="D101" i="11"/>
  <c r="E111" i="11"/>
  <c r="D80" i="11"/>
  <c r="E90" i="11"/>
  <c r="E70" i="11"/>
  <c r="E51" i="11"/>
  <c r="E39" i="11"/>
  <c r="H147" i="11"/>
  <c r="E38" i="11"/>
  <c r="D28" i="11"/>
  <c r="E188" i="11"/>
  <c r="D164" i="11"/>
  <c r="E174" i="11"/>
  <c r="D150" i="11"/>
  <c r="E160" i="11"/>
  <c r="E128" i="11"/>
  <c r="D108" i="11"/>
  <c r="E118" i="11"/>
  <c r="E97" i="11"/>
  <c r="D199" i="11"/>
  <c r="E209" i="11"/>
  <c r="D185" i="11"/>
  <c r="E195" i="11"/>
  <c r="E233" i="11"/>
  <c r="E227" i="11"/>
  <c r="E220" i="11"/>
  <c r="E214" i="11"/>
  <c r="E210" i="11"/>
  <c r="E207" i="11"/>
  <c r="E205" i="11"/>
  <c r="E203" i="11"/>
  <c r="E200" i="11"/>
  <c r="E198" i="11"/>
  <c r="E196" i="11"/>
  <c r="E193" i="11"/>
  <c r="E191" i="11"/>
  <c r="E187" i="11"/>
  <c r="E185" i="11"/>
  <c r="E183" i="11"/>
  <c r="E180" i="11"/>
  <c r="E178" i="11"/>
  <c r="E176" i="11"/>
  <c r="E173" i="11"/>
  <c r="E171" i="11"/>
  <c r="E169" i="11"/>
  <c r="E166" i="11"/>
  <c r="E164" i="11"/>
  <c r="E162" i="11"/>
  <c r="E159" i="11"/>
  <c r="E157" i="11"/>
  <c r="E155" i="11"/>
  <c r="E152" i="11"/>
  <c r="E150" i="11"/>
  <c r="E131" i="11"/>
  <c r="E122" i="11"/>
  <c r="E119" i="11"/>
  <c r="E114" i="11"/>
  <c r="E108" i="11"/>
  <c r="E105" i="11"/>
  <c r="E99" i="11"/>
  <c r="E95" i="11"/>
  <c r="E89" i="11"/>
  <c r="E82" i="11"/>
  <c r="E78" i="11"/>
  <c r="E73" i="11"/>
  <c r="E66" i="11"/>
  <c r="E63" i="11"/>
  <c r="E54" i="11"/>
  <c r="E49" i="11"/>
  <c r="E45" i="11"/>
  <c r="L26" i="11"/>
  <c r="L22" i="11"/>
  <c r="N22" i="11" s="1"/>
  <c r="E234" i="11"/>
  <c r="E226" i="11"/>
  <c r="E221" i="11"/>
  <c r="E215" i="11"/>
  <c r="E211" i="11"/>
  <c r="E127" i="11"/>
  <c r="E123" i="11"/>
  <c r="E117" i="11"/>
  <c r="E113" i="11"/>
  <c r="E109" i="11"/>
  <c r="E103" i="11"/>
  <c r="E96" i="11"/>
  <c r="E92" i="11"/>
  <c r="E88" i="11"/>
  <c r="E81" i="11"/>
  <c r="E77" i="11"/>
  <c r="E71" i="11"/>
  <c r="E65" i="11"/>
  <c r="E57" i="11"/>
  <c r="E48" i="11"/>
  <c r="E44" i="11"/>
  <c r="D27" i="11"/>
  <c r="E31" i="11"/>
  <c r="E27" i="11"/>
  <c r="D24" i="11"/>
  <c r="D23" i="11"/>
  <c r="D25" i="11"/>
  <c r="E28" i="11"/>
  <c r="E33" i="11"/>
  <c r="D22" i="11"/>
  <c r="E36" i="11"/>
  <c r="M113" i="11"/>
  <c r="H175" i="11"/>
  <c r="M115" i="11"/>
  <c r="H161" i="11"/>
  <c r="M55" i="11"/>
  <c r="D184" i="11"/>
  <c r="D214" i="11"/>
  <c r="H116" i="11"/>
  <c r="D129" i="11"/>
  <c r="H210" i="11"/>
  <c r="P122" i="11"/>
  <c r="R122" i="11" s="1"/>
  <c r="L53" i="11"/>
  <c r="N54" i="11" s="1"/>
  <c r="H214" i="11"/>
  <c r="H95" i="11"/>
  <c r="M56" i="11"/>
  <c r="H105" i="11"/>
  <c r="P55" i="11"/>
  <c r="R55" i="11" s="1"/>
  <c r="D197" i="11"/>
  <c r="D195" i="11"/>
  <c r="D193" i="11"/>
  <c r="D183" i="11"/>
  <c r="D181" i="11"/>
  <c r="L55" i="11"/>
  <c r="N55" i="11" s="1"/>
  <c r="N38" i="11"/>
  <c r="N34" i="11"/>
  <c r="H223" i="11"/>
  <c r="H139" i="11"/>
  <c r="H122" i="11"/>
  <c r="H181" i="11"/>
  <c r="H121" i="11"/>
  <c r="D161" i="11"/>
  <c r="H90" i="11"/>
  <c r="H220" i="11"/>
  <c r="H213" i="11"/>
  <c r="H209" i="11"/>
  <c r="H205" i="11"/>
  <c r="H200" i="11"/>
  <c r="H198" i="11"/>
  <c r="H195" i="11"/>
  <c r="H193" i="11"/>
  <c r="H191" i="11"/>
  <c r="H187" i="11"/>
  <c r="H185" i="11"/>
  <c r="H183" i="11"/>
  <c r="H179" i="11"/>
  <c r="H177" i="11"/>
  <c r="H174" i="11"/>
  <c r="H172" i="11"/>
  <c r="H170" i="11"/>
  <c r="H166" i="11"/>
  <c r="H164" i="11"/>
  <c r="H162" i="11"/>
  <c r="H159" i="11"/>
  <c r="H157" i="11"/>
  <c r="H155" i="11"/>
  <c r="H151" i="11"/>
  <c r="H149" i="11"/>
  <c r="H146" i="11"/>
  <c r="H144" i="11"/>
  <c r="H142" i="11"/>
  <c r="H138" i="11"/>
  <c r="H136" i="11"/>
  <c r="H134" i="11"/>
  <c r="H131" i="11"/>
  <c r="H128" i="11"/>
  <c r="H117" i="11"/>
  <c r="H113" i="11"/>
  <c r="H107" i="11"/>
  <c r="H101" i="11"/>
  <c r="H94" i="11"/>
  <c r="H91" i="11"/>
  <c r="H86" i="11"/>
  <c r="H68" i="11"/>
  <c r="H65" i="11"/>
  <c r="H51" i="11"/>
  <c r="H45" i="11"/>
  <c r="H219" i="11"/>
  <c r="H208" i="11"/>
  <c r="H204" i="11"/>
  <c r="H127" i="11"/>
  <c r="H120" i="11"/>
  <c r="H110" i="11"/>
  <c r="H106" i="11"/>
  <c r="H102" i="11"/>
  <c r="H96" i="11"/>
  <c r="H89" i="11"/>
  <c r="H85" i="11"/>
  <c r="H69" i="11"/>
  <c r="H64" i="11"/>
  <c r="H52" i="11"/>
  <c r="H49" i="11"/>
  <c r="H44" i="11"/>
  <c r="H119" i="11"/>
  <c r="H218" i="11"/>
  <c r="H216" i="11"/>
  <c r="H222" i="11"/>
  <c r="H215" i="11"/>
  <c r="H211" i="11"/>
  <c r="H207" i="11"/>
  <c r="H201" i="11"/>
  <c r="H199" i="11"/>
  <c r="H197" i="11"/>
  <c r="H194" i="11"/>
  <c r="H192" i="11"/>
  <c r="H190" i="11"/>
  <c r="H186" i="11"/>
  <c r="H184" i="11"/>
  <c r="H180" i="11"/>
  <c r="H178" i="11"/>
  <c r="H176" i="11"/>
  <c r="H173" i="11"/>
  <c r="H171" i="11"/>
  <c r="H169" i="11"/>
  <c r="H165" i="11"/>
  <c r="H163" i="11"/>
  <c r="H160" i="11"/>
  <c r="H158" i="11"/>
  <c r="H156" i="11"/>
  <c r="H152" i="11"/>
  <c r="H150" i="11"/>
  <c r="H148" i="11"/>
  <c r="H145" i="11"/>
  <c r="H143" i="11"/>
  <c r="H141" i="11"/>
  <c r="H137" i="11"/>
  <c r="H135" i="11"/>
  <c r="H133" i="11"/>
  <c r="H130" i="11"/>
  <c r="H124" i="11"/>
  <c r="H115" i="11"/>
  <c r="H109" i="11"/>
  <c r="H103" i="11"/>
  <c r="H99" i="11"/>
  <c r="H92" i="11"/>
  <c r="H88" i="11"/>
  <c r="H84" i="11"/>
  <c r="H66" i="11"/>
  <c r="H53" i="11"/>
  <c r="H47" i="11"/>
  <c r="H42" i="11"/>
  <c r="H221" i="11"/>
  <c r="H217" i="11"/>
  <c r="H212" i="11"/>
  <c r="H206" i="11"/>
  <c r="H129" i="11"/>
  <c r="H126" i="11"/>
  <c r="H118" i="11"/>
  <c r="H114" i="11"/>
  <c r="H108" i="11"/>
  <c r="H104" i="11"/>
  <c r="H100" i="11"/>
  <c r="H93" i="11"/>
  <c r="H87" i="11"/>
  <c r="H67" i="11"/>
  <c r="H54" i="11"/>
  <c r="H50" i="11"/>
  <c r="H46" i="11"/>
  <c r="H43" i="11"/>
  <c r="D221" i="11"/>
  <c r="D73" i="11"/>
  <c r="L89" i="11"/>
  <c r="L226" i="11"/>
  <c r="O233" i="11" s="1"/>
  <c r="Q233" i="11" s="1"/>
  <c r="D62" i="11"/>
  <c r="D46" i="11"/>
  <c r="D74" i="11"/>
  <c r="D147" i="11"/>
  <c r="N36" i="11"/>
  <c r="N32" i="11"/>
  <c r="N37" i="11"/>
  <c r="N33" i="11"/>
  <c r="L121" i="11"/>
  <c r="N35" i="11"/>
  <c r="M72" i="11"/>
  <c r="L74" i="11"/>
  <c r="L73" i="11"/>
  <c r="L66" i="11"/>
  <c r="L29" i="11"/>
  <c r="O36" i="11" s="1"/>
  <c r="Q36" i="11" s="1"/>
  <c r="L206" i="11"/>
  <c r="L101" i="11"/>
  <c r="L80" i="11"/>
  <c r="M91" i="11"/>
  <c r="L118" i="11"/>
  <c r="L227" i="11"/>
  <c r="L87" i="11"/>
  <c r="L45" i="11"/>
  <c r="D204" i="11"/>
  <c r="D190" i="11"/>
  <c r="D186" i="11"/>
  <c r="D163" i="11"/>
  <c r="D159" i="11"/>
  <c r="D154" i="11"/>
  <c r="D149" i="11"/>
  <c r="D145" i="11"/>
  <c r="L108" i="11"/>
  <c r="D64" i="11"/>
  <c r="D203" i="11"/>
  <c r="D100" i="11"/>
  <c r="D65" i="11"/>
  <c r="L225" i="11"/>
  <c r="N225" i="11" s="1"/>
  <c r="L222" i="11"/>
  <c r="L218" i="11"/>
  <c r="L216" i="11"/>
  <c r="N216" i="11" s="1"/>
  <c r="L207" i="11"/>
  <c r="L205" i="11"/>
  <c r="L203" i="11"/>
  <c r="L201" i="11"/>
  <c r="L120" i="11"/>
  <c r="L117" i="11"/>
  <c r="L113" i="11"/>
  <c r="L111" i="11"/>
  <c r="N111" i="11" s="1"/>
  <c r="L109" i="11"/>
  <c r="L107" i="11"/>
  <c r="L105" i="11"/>
  <c r="L103" i="11"/>
  <c r="L99" i="11"/>
  <c r="L97" i="11"/>
  <c r="L95" i="11"/>
  <c r="L93" i="11"/>
  <c r="N93" i="11" s="1"/>
  <c r="L90" i="11"/>
  <c r="L88" i="11"/>
  <c r="L86" i="11"/>
  <c r="L84" i="11"/>
  <c r="L82" i="11"/>
  <c r="L78" i="11"/>
  <c r="L76" i="11"/>
  <c r="L71" i="11"/>
  <c r="L69" i="11"/>
  <c r="L67" i="11"/>
  <c r="L64" i="11"/>
  <c r="L61" i="11"/>
  <c r="L51" i="11"/>
  <c r="L49" i="11"/>
  <c r="L47" i="11"/>
  <c r="O54" i="11" s="1"/>
  <c r="Q54" i="11" s="1"/>
  <c r="L43" i="11"/>
  <c r="L41" i="11"/>
  <c r="L40" i="11"/>
  <c r="O38" i="11"/>
  <c r="Q38" i="11" s="1"/>
  <c r="L27" i="11"/>
  <c r="L223" i="11"/>
  <c r="L221" i="11"/>
  <c r="L219" i="11"/>
  <c r="L217" i="11"/>
  <c r="N217" i="11" s="1"/>
  <c r="L204" i="11"/>
  <c r="L202" i="11"/>
  <c r="L200" i="11"/>
  <c r="L116" i="11"/>
  <c r="L114" i="11"/>
  <c r="L112" i="11"/>
  <c r="L106" i="11"/>
  <c r="L104" i="11"/>
  <c r="L102" i="11"/>
  <c r="L100" i="11"/>
  <c r="L98" i="11"/>
  <c r="L96" i="11"/>
  <c r="L85" i="11"/>
  <c r="L83" i="11"/>
  <c r="L81" i="11"/>
  <c r="L79" i="11"/>
  <c r="L77" i="11"/>
  <c r="L75" i="11"/>
  <c r="L72" i="11"/>
  <c r="L70" i="11"/>
  <c r="L58" i="11"/>
  <c r="L220" i="11"/>
  <c r="L91" i="11"/>
  <c r="L62" i="11"/>
  <c r="L119" i="11"/>
  <c r="L115" i="11"/>
  <c r="L94" i="11"/>
  <c r="M210" i="11"/>
  <c r="D213" i="11"/>
  <c r="L52" i="11"/>
  <c r="D200" i="11"/>
  <c r="D188" i="11"/>
  <c r="D156" i="11"/>
  <c r="D152" i="11"/>
  <c r="D112" i="11"/>
  <c r="D97" i="11"/>
  <c r="D87" i="11"/>
  <c r="D48" i="11"/>
  <c r="D96" i="11"/>
  <c r="D49" i="11"/>
  <c r="O231" i="11"/>
  <c r="Q231" i="11" s="1"/>
  <c r="L68" i="11"/>
  <c r="L65" i="11"/>
  <c r="L63" i="11"/>
  <c r="L60" i="11"/>
  <c r="L59" i="11"/>
  <c r="L56" i="11"/>
  <c r="L50" i="11"/>
  <c r="L48" i="11"/>
  <c r="L46" i="11"/>
  <c r="L44" i="11"/>
  <c r="L42" i="11"/>
  <c r="L39" i="11"/>
  <c r="L30" i="11"/>
  <c r="L28" i="11"/>
  <c r="D130" i="11"/>
  <c r="D30" i="11"/>
  <c r="D227" i="11"/>
  <c r="D226" i="11"/>
  <c r="D41" i="11"/>
  <c r="D59" i="11"/>
  <c r="D40" i="11"/>
  <c r="D219" i="11"/>
  <c r="D212" i="11"/>
  <c r="D208" i="11"/>
  <c r="D177" i="11"/>
  <c r="D175" i="11"/>
  <c r="D173" i="11"/>
  <c r="D170" i="11"/>
  <c r="D168" i="11"/>
  <c r="D166" i="11"/>
  <c r="D142" i="11"/>
  <c r="D140" i="11"/>
  <c r="D127" i="11"/>
  <c r="D121" i="11"/>
  <c r="D105" i="11"/>
  <c r="D102" i="11"/>
  <c r="D90" i="11"/>
  <c r="D84" i="11"/>
  <c r="D81" i="11"/>
  <c r="D76" i="11"/>
  <c r="D69" i="11"/>
  <c r="D58" i="11"/>
  <c r="D54" i="11"/>
  <c r="D42" i="11"/>
  <c r="D37" i="11"/>
  <c r="D224" i="11"/>
  <c r="D218" i="11"/>
  <c r="D215" i="11"/>
  <c r="D209" i="11"/>
  <c r="D126" i="11"/>
  <c r="D123" i="11"/>
  <c r="D116" i="11"/>
  <c r="D106" i="11"/>
  <c r="D92" i="11"/>
  <c r="D88" i="11"/>
  <c r="D83" i="11"/>
  <c r="D77" i="11"/>
  <c r="D70" i="11"/>
  <c r="D57" i="11"/>
  <c r="D43" i="11"/>
  <c r="D34" i="11"/>
  <c r="D91" i="11"/>
  <c r="D45" i="11"/>
  <c r="D220" i="11"/>
  <c r="D119" i="11"/>
  <c r="D120" i="11"/>
  <c r="D75" i="11"/>
  <c r="D115" i="11"/>
  <c r="M99" i="11"/>
  <c r="D60" i="11"/>
  <c r="D29" i="11"/>
  <c r="M119" i="11"/>
  <c r="M106" i="11"/>
  <c r="M92" i="11"/>
  <c r="P91" i="11"/>
  <c r="R91" i="11" s="1"/>
  <c r="D178" i="11"/>
  <c r="D118" i="11"/>
  <c r="D223" i="11"/>
  <c r="D217" i="11"/>
  <c r="D210" i="11"/>
  <c r="D207" i="11"/>
  <c r="D202" i="11"/>
  <c r="D191" i="11"/>
  <c r="D189" i="11"/>
  <c r="D187" i="11"/>
  <c r="D176" i="11"/>
  <c r="D174" i="11"/>
  <c r="D172" i="11"/>
  <c r="D169" i="11"/>
  <c r="D167" i="11"/>
  <c r="D165" i="11"/>
  <c r="D162" i="11"/>
  <c r="D160" i="11"/>
  <c r="D158" i="11"/>
  <c r="D155" i="11"/>
  <c r="D153" i="11"/>
  <c r="D151" i="11"/>
  <c r="D148" i="11"/>
  <c r="D146" i="11"/>
  <c r="D144" i="11"/>
  <c r="D141" i="11"/>
  <c r="D139" i="11"/>
  <c r="D128" i="11"/>
  <c r="D125" i="11"/>
  <c r="D114" i="11"/>
  <c r="D110" i="11"/>
  <c r="D107" i="11"/>
  <c r="D103" i="11"/>
  <c r="D99" i="11"/>
  <c r="D93" i="11"/>
  <c r="D86" i="11"/>
  <c r="D82" i="11"/>
  <c r="D78" i="11"/>
  <c r="D71" i="11"/>
  <c r="D67" i="11"/>
  <c r="D61" i="11"/>
  <c r="D56" i="11"/>
  <c r="D53" i="11"/>
  <c r="D44" i="11"/>
  <c r="D39" i="11"/>
  <c r="D35" i="11"/>
  <c r="D225" i="11"/>
  <c r="D222" i="11"/>
  <c r="D216" i="11"/>
  <c r="D211" i="11"/>
  <c r="D205" i="11"/>
  <c r="D201" i="11"/>
  <c r="D124" i="11"/>
  <c r="D117" i="11"/>
  <c r="D113" i="11"/>
  <c r="D109" i="11"/>
  <c r="D104" i="11"/>
  <c r="D98" i="11"/>
  <c r="D95" i="11"/>
  <c r="D89" i="11"/>
  <c r="D85" i="11"/>
  <c r="D79" i="11"/>
  <c r="D72" i="11"/>
  <c r="D68" i="11"/>
  <c r="D63" i="11"/>
  <c r="D55" i="11"/>
  <c r="D47" i="11"/>
  <c r="D36" i="11"/>
  <c r="D38" i="11"/>
  <c r="M204" i="11"/>
  <c r="K211" i="11"/>
  <c r="P218" i="11" s="1"/>
  <c r="R218" i="11" s="1"/>
  <c r="M78" i="11"/>
  <c r="M218" i="11"/>
  <c r="M117" i="11"/>
  <c r="M89" i="11"/>
  <c r="M60" i="11"/>
  <c r="P49" i="11"/>
  <c r="R49" i="11" s="1"/>
  <c r="P42" i="11"/>
  <c r="R42" i="11" s="1"/>
  <c r="M224" i="11"/>
  <c r="P231" i="11"/>
  <c r="R231" i="11" s="1"/>
  <c r="M85" i="11"/>
  <c r="M43" i="11"/>
  <c r="P63" i="11"/>
  <c r="R63" i="11" s="1"/>
  <c r="M63" i="11"/>
  <c r="M28" i="11"/>
  <c r="P112" i="11"/>
  <c r="R112" i="11" s="1"/>
  <c r="M112" i="11"/>
  <c r="P98" i="11"/>
  <c r="R98" i="11" s="1"/>
  <c r="M98" i="11"/>
  <c r="P77" i="11"/>
  <c r="R77" i="11" s="1"/>
  <c r="M77" i="11"/>
  <c r="M29" i="11"/>
  <c r="M64" i="11"/>
  <c r="P70" i="11"/>
  <c r="R70" i="11" s="1"/>
  <c r="M70" i="11"/>
  <c r="M26" i="11"/>
  <c r="M203" i="11"/>
  <c r="P119" i="11"/>
  <c r="R119" i="11" s="1"/>
  <c r="P84" i="11"/>
  <c r="R84" i="11" s="1"/>
  <c r="P217" i="11"/>
  <c r="R217" i="11" s="1"/>
  <c r="M217" i="11"/>
  <c r="P88" i="11"/>
  <c r="R88" i="11" s="1"/>
  <c r="M88" i="11"/>
  <c r="P59" i="11"/>
  <c r="R59" i="11" s="1"/>
  <c r="M59" i="11"/>
  <c r="P124" i="11"/>
  <c r="R124" i="11" s="1"/>
  <c r="M124" i="11"/>
  <c r="P116" i="11"/>
  <c r="R116" i="11" s="1"/>
  <c r="M116" i="11"/>
  <c r="P71" i="11"/>
  <c r="R71" i="11" s="1"/>
  <c r="M71" i="11"/>
  <c r="P123" i="11"/>
  <c r="R123" i="11" s="1"/>
  <c r="P95" i="11"/>
  <c r="R95" i="11" s="1"/>
  <c r="P78" i="11"/>
  <c r="R78" i="11" s="1"/>
  <c r="P66" i="11"/>
  <c r="R66" i="11" s="1"/>
  <c r="P35" i="11"/>
  <c r="R35" i="11" s="1"/>
  <c r="P33" i="11"/>
  <c r="R33" i="11" s="1"/>
  <c r="P224" i="11"/>
  <c r="R224" i="11" s="1"/>
  <c r="P210" i="11"/>
  <c r="R210" i="11" s="1"/>
  <c r="P105" i="11"/>
  <c r="R105" i="11" s="1"/>
  <c r="M27" i="11"/>
  <c r="K125" i="11"/>
  <c r="C135" i="11"/>
  <c r="C134" i="11"/>
  <c r="G200" i="8"/>
  <c r="E200" i="8"/>
  <c r="C200" i="8"/>
  <c r="G199" i="8"/>
  <c r="E199" i="8"/>
  <c r="C199" i="8"/>
  <c r="C200" i="7"/>
  <c r="C199" i="7"/>
  <c r="E200" i="7"/>
  <c r="E199" i="7"/>
  <c r="G200" i="7"/>
  <c r="G199" i="7"/>
  <c r="O224" i="11" l="1"/>
  <c r="Q224" i="11" s="1"/>
  <c r="N90" i="11"/>
  <c r="O226" i="11"/>
  <c r="Q226" i="11" s="1"/>
  <c r="N23" i="11"/>
  <c r="N67" i="11"/>
  <c r="N88" i="11"/>
  <c r="E140" i="11"/>
  <c r="N223" i="11"/>
  <c r="N220" i="11"/>
  <c r="N72" i="11"/>
  <c r="N98" i="11"/>
  <c r="D138" i="11"/>
  <c r="E148" i="11"/>
  <c r="N109" i="11"/>
  <c r="N207" i="11"/>
  <c r="E134" i="11"/>
  <c r="E141" i="11"/>
  <c r="E145" i="11"/>
  <c r="E139" i="11"/>
  <c r="E138" i="11"/>
  <c r="E144" i="11"/>
  <c r="D131" i="11"/>
  <c r="E147" i="11"/>
  <c r="E137" i="11"/>
  <c r="E143" i="11"/>
  <c r="E136" i="11"/>
  <c r="E135" i="11"/>
  <c r="E142" i="11"/>
  <c r="E146" i="11"/>
  <c r="N202" i="11"/>
  <c r="N28" i="11"/>
  <c r="N75" i="11"/>
  <c r="N70" i="11"/>
  <c r="N46" i="11"/>
  <c r="N77" i="11"/>
  <c r="N204" i="11"/>
  <c r="N219" i="11"/>
  <c r="O31" i="11"/>
  <c r="Q31" i="11" s="1"/>
  <c r="N24" i="11"/>
  <c r="O35" i="11"/>
  <c r="Q35" i="11" s="1"/>
  <c r="O42" i="11"/>
  <c r="Q42" i="11" s="1"/>
  <c r="N42" i="11"/>
  <c r="O50" i="11"/>
  <c r="Q50" i="11" s="1"/>
  <c r="N50" i="11"/>
  <c r="O56" i="11"/>
  <c r="Q56" i="11" s="1"/>
  <c r="N56" i="11"/>
  <c r="O60" i="11"/>
  <c r="Q60" i="11" s="1"/>
  <c r="N60" i="11"/>
  <c r="O65" i="11"/>
  <c r="Q65" i="11" s="1"/>
  <c r="N65" i="11"/>
  <c r="O52" i="11"/>
  <c r="Q52" i="11" s="1"/>
  <c r="N52" i="11"/>
  <c r="O115" i="11"/>
  <c r="Q115" i="11" s="1"/>
  <c r="N115" i="11"/>
  <c r="O62" i="11"/>
  <c r="Q62" i="11" s="1"/>
  <c r="N62" i="11"/>
  <c r="O58" i="11"/>
  <c r="Q58" i="11" s="1"/>
  <c r="N58" i="11"/>
  <c r="O81" i="11"/>
  <c r="Q81" i="11" s="1"/>
  <c r="N81" i="11"/>
  <c r="O85" i="11"/>
  <c r="Q85" i="11" s="1"/>
  <c r="N85" i="11"/>
  <c r="O102" i="11"/>
  <c r="Q102" i="11" s="1"/>
  <c r="N102" i="11"/>
  <c r="O106" i="11"/>
  <c r="Q106" i="11" s="1"/>
  <c r="N106" i="11"/>
  <c r="O114" i="11"/>
  <c r="Q114" i="11" s="1"/>
  <c r="N114" i="11"/>
  <c r="O40" i="11"/>
  <c r="Q40" i="11" s="1"/>
  <c r="N40" i="11"/>
  <c r="O43" i="11"/>
  <c r="Q43" i="11" s="1"/>
  <c r="N43" i="11"/>
  <c r="N49" i="11"/>
  <c r="O61" i="11"/>
  <c r="Q61" i="11" s="1"/>
  <c r="N61" i="11"/>
  <c r="N71" i="11"/>
  <c r="N78" i="11"/>
  <c r="N84" i="11"/>
  <c r="N97" i="11"/>
  <c r="N103" i="11"/>
  <c r="N107" i="11"/>
  <c r="O117" i="11"/>
  <c r="Q117" i="11" s="1"/>
  <c r="N117" i="11"/>
  <c r="N201" i="11"/>
  <c r="N205" i="11"/>
  <c r="N222" i="11"/>
  <c r="O108" i="11"/>
  <c r="Q108" i="11" s="1"/>
  <c r="N108" i="11"/>
  <c r="O87" i="11"/>
  <c r="Q87" i="11" s="1"/>
  <c r="N87" i="11"/>
  <c r="N118" i="11"/>
  <c r="O80" i="11"/>
  <c r="Q80" i="11" s="1"/>
  <c r="N80" i="11"/>
  <c r="N206" i="11"/>
  <c r="N66" i="11"/>
  <c r="N74" i="11"/>
  <c r="N226" i="11"/>
  <c r="N121" i="11"/>
  <c r="N53" i="11"/>
  <c r="N110" i="11"/>
  <c r="N89" i="11"/>
  <c r="O33" i="11"/>
  <c r="Q33" i="11" s="1"/>
  <c r="N26" i="11"/>
  <c r="O30" i="11"/>
  <c r="Q30" i="11" s="1"/>
  <c r="N30" i="11"/>
  <c r="O39" i="11"/>
  <c r="Q39" i="11" s="1"/>
  <c r="N39" i="11"/>
  <c r="O44" i="11"/>
  <c r="Q44" i="11" s="1"/>
  <c r="N44" i="11"/>
  <c r="O48" i="11"/>
  <c r="Q48" i="11" s="1"/>
  <c r="N48" i="11"/>
  <c r="O59" i="11"/>
  <c r="Q59" i="11" s="1"/>
  <c r="N59" i="11"/>
  <c r="O63" i="11"/>
  <c r="Q63" i="11" s="1"/>
  <c r="N63" i="11"/>
  <c r="O68" i="11"/>
  <c r="Q68" i="11" s="1"/>
  <c r="N68" i="11"/>
  <c r="O94" i="11"/>
  <c r="Q94" i="11" s="1"/>
  <c r="N94" i="11"/>
  <c r="O119" i="11"/>
  <c r="Q119" i="11" s="1"/>
  <c r="N119" i="11"/>
  <c r="O91" i="11"/>
  <c r="Q91" i="11" s="1"/>
  <c r="N91" i="11"/>
  <c r="O32" i="11"/>
  <c r="Q32" i="11" s="1"/>
  <c r="N25" i="11"/>
  <c r="O79" i="11"/>
  <c r="Q79" i="11" s="1"/>
  <c r="N79" i="11"/>
  <c r="O83" i="11"/>
  <c r="Q83" i="11" s="1"/>
  <c r="N83" i="11"/>
  <c r="O96" i="11"/>
  <c r="Q96" i="11" s="1"/>
  <c r="N96" i="11"/>
  <c r="O100" i="11"/>
  <c r="Q100" i="11" s="1"/>
  <c r="N100" i="11"/>
  <c r="O104" i="11"/>
  <c r="Q104" i="11" s="1"/>
  <c r="N104" i="11"/>
  <c r="O112" i="11"/>
  <c r="Q112" i="11" s="1"/>
  <c r="N112" i="11"/>
  <c r="O116" i="11"/>
  <c r="Q116" i="11" s="1"/>
  <c r="N116" i="11"/>
  <c r="N221" i="11"/>
  <c r="O34" i="11"/>
  <c r="Q34" i="11" s="1"/>
  <c r="N27" i="11"/>
  <c r="O41" i="11"/>
  <c r="Q41" i="11" s="1"/>
  <c r="N41" i="11"/>
  <c r="O47" i="11"/>
  <c r="Q47" i="11" s="1"/>
  <c r="N47" i="11"/>
  <c r="N51" i="11"/>
  <c r="O64" i="11"/>
  <c r="Q64" i="11" s="1"/>
  <c r="N64" i="11"/>
  <c r="N69" i="11"/>
  <c r="N76" i="11"/>
  <c r="N82" i="11"/>
  <c r="N86" i="11"/>
  <c r="O95" i="11"/>
  <c r="Q95" i="11" s="1"/>
  <c r="N95" i="11"/>
  <c r="O99" i="11"/>
  <c r="Q99" i="11" s="1"/>
  <c r="N99" i="11"/>
  <c r="N105" i="11"/>
  <c r="N113" i="11"/>
  <c r="N120" i="11"/>
  <c r="N203" i="11"/>
  <c r="N218" i="11"/>
  <c r="O45" i="11"/>
  <c r="Q45" i="11" s="1"/>
  <c r="N45" i="11"/>
  <c r="N227" i="11"/>
  <c r="N228" i="11"/>
  <c r="N101" i="11"/>
  <c r="O29" i="11"/>
  <c r="Q29" i="11" s="1"/>
  <c r="N29" i="11"/>
  <c r="N73" i="11"/>
  <c r="N92" i="11"/>
  <c r="N31" i="11"/>
  <c r="N57" i="11"/>
  <c r="N224" i="11"/>
  <c r="L214" i="11"/>
  <c r="O221" i="11" s="1"/>
  <c r="Q221" i="11" s="1"/>
  <c r="P211" i="11"/>
  <c r="R211" i="11" s="1"/>
  <c r="O37" i="11"/>
  <c r="Q37" i="11" s="1"/>
  <c r="O46" i="11"/>
  <c r="Q46" i="11" s="1"/>
  <c r="L213" i="11"/>
  <c r="O220" i="11" s="1"/>
  <c r="Q220" i="11" s="1"/>
  <c r="O72" i="11"/>
  <c r="Q72" i="11" s="1"/>
  <c r="O77" i="11"/>
  <c r="Q77" i="11" s="1"/>
  <c r="O98" i="11"/>
  <c r="Q98" i="11" s="1"/>
  <c r="L212" i="11"/>
  <c r="O219" i="11" s="1"/>
  <c r="Q219" i="11" s="1"/>
  <c r="O223" i="11"/>
  <c r="Q223" i="11" s="1"/>
  <c r="O230" i="11"/>
  <c r="Q230" i="11" s="1"/>
  <c r="O49" i="11"/>
  <c r="Q49" i="11" s="1"/>
  <c r="O53" i="11"/>
  <c r="Q53" i="11" s="1"/>
  <c r="O67" i="11"/>
  <c r="Q67" i="11" s="1"/>
  <c r="O71" i="11"/>
  <c r="Q71" i="11" s="1"/>
  <c r="O78" i="11"/>
  <c r="Q78" i="11" s="1"/>
  <c r="O84" i="11"/>
  <c r="Q84" i="11" s="1"/>
  <c r="O88" i="11"/>
  <c r="Q88" i="11" s="1"/>
  <c r="O93" i="11"/>
  <c r="Q93" i="11" s="1"/>
  <c r="O97" i="11"/>
  <c r="Q97" i="11" s="1"/>
  <c r="O103" i="11"/>
  <c r="Q103" i="11" s="1"/>
  <c r="O107" i="11"/>
  <c r="Q107" i="11" s="1"/>
  <c r="O111" i="11"/>
  <c r="Q111" i="11" s="1"/>
  <c r="L209" i="11"/>
  <c r="O222" i="11"/>
  <c r="Q222" i="11" s="1"/>
  <c r="O229" i="11"/>
  <c r="Q229" i="11" s="1"/>
  <c r="O101" i="11"/>
  <c r="Q101" i="11" s="1"/>
  <c r="O66" i="11"/>
  <c r="Q66" i="11" s="1"/>
  <c r="O73" i="11"/>
  <c r="Q73" i="11" s="1"/>
  <c r="O74" i="11"/>
  <c r="Q74" i="11" s="1"/>
  <c r="O92" i="11"/>
  <c r="Q92" i="11" s="1"/>
  <c r="O57" i="11"/>
  <c r="Q57" i="11" s="1"/>
  <c r="L122" i="11"/>
  <c r="O70" i="11"/>
  <c r="Q70" i="11" s="1"/>
  <c r="O75" i="11"/>
  <c r="Q75" i="11" s="1"/>
  <c r="L210" i="11"/>
  <c r="O217" i="11" s="1"/>
  <c r="Q217" i="11" s="1"/>
  <c r="O228" i="11"/>
  <c r="Q228" i="11" s="1"/>
  <c r="O51" i="11"/>
  <c r="Q51" i="11" s="1"/>
  <c r="O55" i="11"/>
  <c r="Q55" i="11" s="1"/>
  <c r="O69" i="11"/>
  <c r="Q69" i="11" s="1"/>
  <c r="O76" i="11"/>
  <c r="Q76" i="11" s="1"/>
  <c r="O82" i="11"/>
  <c r="Q82" i="11" s="1"/>
  <c r="O86" i="11"/>
  <c r="Q86" i="11" s="1"/>
  <c r="O90" i="11"/>
  <c r="Q90" i="11" s="1"/>
  <c r="O105" i="11"/>
  <c r="Q105" i="11" s="1"/>
  <c r="O109" i="11"/>
  <c r="Q109" i="11" s="1"/>
  <c r="O113" i="11"/>
  <c r="Q113" i="11" s="1"/>
  <c r="O120" i="11"/>
  <c r="Q120" i="11" s="1"/>
  <c r="O207" i="11"/>
  <c r="Q207" i="11" s="1"/>
  <c r="L211" i="11"/>
  <c r="O218" i="11" s="1"/>
  <c r="Q218" i="11" s="1"/>
  <c r="O225" i="11"/>
  <c r="Q225" i="11" s="1"/>
  <c r="O232" i="11"/>
  <c r="Q232" i="11" s="1"/>
  <c r="O227" i="11"/>
  <c r="Q227" i="11" s="1"/>
  <c r="O234" i="11"/>
  <c r="Q234" i="11" s="1"/>
  <c r="O118" i="11"/>
  <c r="Q118" i="11" s="1"/>
  <c r="L208" i="11"/>
  <c r="N208" i="11" s="1"/>
  <c r="O110" i="11"/>
  <c r="Q110" i="11" s="1"/>
  <c r="O89" i="11"/>
  <c r="Q89" i="11" s="1"/>
  <c r="O121" i="11"/>
  <c r="Q121" i="11" s="1"/>
  <c r="D134" i="11"/>
  <c r="D135" i="11"/>
  <c r="D137" i="11"/>
  <c r="M211" i="11"/>
  <c r="D132" i="11"/>
  <c r="D133" i="11"/>
  <c r="D136" i="11"/>
  <c r="M212" i="11"/>
  <c r="P125" i="11"/>
  <c r="R125" i="11" s="1"/>
  <c r="M125" i="11"/>
  <c r="K126" i="11"/>
  <c r="G198" i="7"/>
  <c r="F197" i="7"/>
  <c r="D197" i="7"/>
  <c r="E198" i="7" s="1"/>
  <c r="B197" i="7"/>
  <c r="C198" i="7" s="1"/>
  <c r="G196" i="7"/>
  <c r="E196" i="7"/>
  <c r="C196" i="7"/>
  <c r="G195" i="7"/>
  <c r="E195" i="7"/>
  <c r="C195" i="7"/>
  <c r="G198" i="8"/>
  <c r="F197" i="8"/>
  <c r="G196" i="8"/>
  <c r="G195" i="8"/>
  <c r="E196" i="8"/>
  <c r="E195" i="8"/>
  <c r="D197" i="8"/>
  <c r="C196" i="8"/>
  <c r="C195" i="8"/>
  <c r="B197" i="8"/>
  <c r="C198" i="8" s="1"/>
  <c r="C197" i="8" l="1"/>
  <c r="G197" i="8"/>
  <c r="E197" i="8"/>
  <c r="F197" i="12"/>
  <c r="G197" i="12" s="1"/>
  <c r="C197" i="7"/>
  <c r="E197" i="7"/>
  <c r="G197" i="7"/>
  <c r="E198" i="8"/>
  <c r="O211" i="11"/>
  <c r="Q211" i="11" s="1"/>
  <c r="N211" i="11"/>
  <c r="O210" i="11"/>
  <c r="Q210" i="11" s="1"/>
  <c r="N210" i="11"/>
  <c r="O122" i="11"/>
  <c r="Q122" i="11" s="1"/>
  <c r="N122" i="11"/>
  <c r="O209" i="11"/>
  <c r="Q209" i="11" s="1"/>
  <c r="N209" i="11"/>
  <c r="O212" i="11"/>
  <c r="Q212" i="11" s="1"/>
  <c r="N212" i="11"/>
  <c r="O213" i="11"/>
  <c r="Q213" i="11" s="1"/>
  <c r="N213" i="11"/>
  <c r="O214" i="11"/>
  <c r="Q214" i="11" s="1"/>
  <c r="N214" i="11"/>
  <c r="N215" i="11"/>
  <c r="O208" i="11"/>
  <c r="Q208" i="11" s="1"/>
  <c r="O215" i="11"/>
  <c r="Q215" i="11" s="1"/>
  <c r="O216" i="11"/>
  <c r="Q216" i="11" s="1"/>
  <c r="L123" i="11"/>
  <c r="P126" i="11"/>
  <c r="R126" i="11" s="1"/>
  <c r="M126" i="11"/>
  <c r="K127" i="11"/>
  <c r="L124" i="11" s="1"/>
  <c r="G194" i="7"/>
  <c r="E194" i="7"/>
  <c r="C194" i="7"/>
  <c r="G193" i="7"/>
  <c r="E193" i="7"/>
  <c r="C193" i="7"/>
  <c r="G192" i="7"/>
  <c r="F190" i="7"/>
  <c r="F191" i="7" s="1"/>
  <c r="D190" i="7"/>
  <c r="E190" i="7" s="1"/>
  <c r="B190" i="7"/>
  <c r="G194" i="8"/>
  <c r="G193" i="8"/>
  <c r="G192" i="8"/>
  <c r="E194" i="8"/>
  <c r="E193" i="8"/>
  <c r="F190" i="8"/>
  <c r="D190" i="8"/>
  <c r="D191" i="8" s="1"/>
  <c r="E192" i="8" s="1"/>
  <c r="C193" i="8"/>
  <c r="C194" i="8"/>
  <c r="B190" i="8"/>
  <c r="B191" i="8" s="1"/>
  <c r="C191" i="8" s="1"/>
  <c r="C190" i="8" l="1"/>
  <c r="E191" i="8"/>
  <c r="F191" i="8"/>
  <c r="F191" i="12" s="1"/>
  <c r="G191" i="12" s="1"/>
  <c r="F190" i="12"/>
  <c r="G190" i="12" s="1"/>
  <c r="G190" i="8"/>
  <c r="C192" i="8"/>
  <c r="E190" i="8"/>
  <c r="G190" i="7"/>
  <c r="O124" i="11"/>
  <c r="Q124" i="11" s="1"/>
  <c r="N124" i="11"/>
  <c r="O123" i="11"/>
  <c r="Q123" i="11" s="1"/>
  <c r="N123" i="11"/>
  <c r="P127" i="11"/>
  <c r="R127" i="11" s="1"/>
  <c r="M127" i="11"/>
  <c r="K128" i="11"/>
  <c r="B191" i="7"/>
  <c r="D191" i="7"/>
  <c r="C190" i="7"/>
  <c r="G189" i="7"/>
  <c r="E189" i="7"/>
  <c r="C189" i="7"/>
  <c r="G188" i="7"/>
  <c r="E188" i="7"/>
  <c r="C188" i="7"/>
  <c r="G187" i="7"/>
  <c r="E187" i="7"/>
  <c r="C187" i="7"/>
  <c r="G186" i="7"/>
  <c r="E186" i="7"/>
  <c r="C186" i="7"/>
  <c r="G185" i="7"/>
  <c r="E185" i="7"/>
  <c r="C185" i="7"/>
  <c r="G184" i="7"/>
  <c r="F183" i="7"/>
  <c r="D183" i="7"/>
  <c r="E184" i="7" s="1"/>
  <c r="B183" i="7"/>
  <c r="G182" i="7"/>
  <c r="E182" i="7"/>
  <c r="C182" i="7"/>
  <c r="G189" i="8"/>
  <c r="G188" i="8"/>
  <c r="G187" i="8"/>
  <c r="G186" i="8"/>
  <c r="G185" i="8"/>
  <c r="G184" i="8"/>
  <c r="F183" i="8"/>
  <c r="F183" i="12" s="1"/>
  <c r="G183" i="12" s="1"/>
  <c r="G182" i="8"/>
  <c r="E182" i="8"/>
  <c r="E185" i="8"/>
  <c r="E186" i="8"/>
  <c r="E187" i="8"/>
  <c r="E188" i="8"/>
  <c r="E189" i="8"/>
  <c r="D183" i="8"/>
  <c r="E184" i="8" s="1"/>
  <c r="C185" i="8"/>
  <c r="C186" i="8"/>
  <c r="C187" i="8"/>
  <c r="C188" i="8"/>
  <c r="C189" i="8"/>
  <c r="B183" i="8"/>
  <c r="C182" i="8"/>
  <c r="G183" i="8" l="1"/>
  <c r="G191" i="8"/>
  <c r="C184" i="8"/>
  <c r="C183" i="8"/>
  <c r="E183" i="8"/>
  <c r="G183" i="7"/>
  <c r="L125" i="11"/>
  <c r="P128" i="11"/>
  <c r="R128" i="11" s="1"/>
  <c r="M128" i="11"/>
  <c r="K129" i="11"/>
  <c r="G191" i="7"/>
  <c r="C191" i="7"/>
  <c r="C192" i="7"/>
  <c r="E192" i="7"/>
  <c r="E191" i="7"/>
  <c r="C184" i="7"/>
  <c r="C183" i="7"/>
  <c r="E183" i="7"/>
  <c r="H103" i="8"/>
  <c r="I103" i="8"/>
  <c r="J103" i="8" s="1"/>
  <c r="F104" i="8" s="1"/>
  <c r="G181" i="8"/>
  <c r="E181" i="8"/>
  <c r="C181" i="8"/>
  <c r="G180" i="8"/>
  <c r="E180" i="8"/>
  <c r="C180" i="8"/>
  <c r="G179" i="8"/>
  <c r="E179" i="8"/>
  <c r="C179" i="8"/>
  <c r="G178" i="8"/>
  <c r="E178" i="8"/>
  <c r="C178" i="8"/>
  <c r="G177" i="8"/>
  <c r="D176" i="8"/>
  <c r="E177" i="8" s="1"/>
  <c r="B176" i="8"/>
  <c r="C177" i="8" s="1"/>
  <c r="E175" i="8"/>
  <c r="C175" i="8"/>
  <c r="E174" i="8"/>
  <c r="C174" i="8"/>
  <c r="E173" i="8"/>
  <c r="C173" i="8"/>
  <c r="E172" i="8"/>
  <c r="C172" i="8"/>
  <c r="E171" i="8"/>
  <c r="C171" i="8"/>
  <c r="D169" i="8"/>
  <c r="E170" i="8" s="1"/>
  <c r="C169" i="8"/>
  <c r="B169" i="8"/>
  <c r="C170" i="8" s="1"/>
  <c r="E168" i="8"/>
  <c r="C168" i="8"/>
  <c r="E167" i="8"/>
  <c r="C167" i="8"/>
  <c r="E166" i="8"/>
  <c r="C166" i="8"/>
  <c r="E165" i="8"/>
  <c r="C165" i="8"/>
  <c r="E164" i="8"/>
  <c r="C164" i="8"/>
  <c r="D162" i="8"/>
  <c r="E163" i="8" s="1"/>
  <c r="B162" i="8"/>
  <c r="C163" i="8" s="1"/>
  <c r="E161" i="8"/>
  <c r="C161" i="8"/>
  <c r="E160" i="8"/>
  <c r="C160" i="8"/>
  <c r="E159" i="8"/>
  <c r="C159" i="8"/>
  <c r="E158" i="8"/>
  <c r="C158" i="8"/>
  <c r="D155" i="8"/>
  <c r="E155" i="8" s="1"/>
  <c r="B155" i="8"/>
  <c r="E154" i="8"/>
  <c r="C154" i="8"/>
  <c r="E153" i="8"/>
  <c r="C153" i="8"/>
  <c r="E152" i="8"/>
  <c r="C152" i="8"/>
  <c r="E151" i="8"/>
  <c r="C151" i="8"/>
  <c r="E150" i="8"/>
  <c r="C150" i="8"/>
  <c r="D148" i="8"/>
  <c r="E149" i="8" s="1"/>
  <c r="B148" i="8"/>
  <c r="E147" i="8"/>
  <c r="C147" i="8"/>
  <c r="E146" i="8"/>
  <c r="C146" i="8"/>
  <c r="E145" i="8"/>
  <c r="C145" i="8"/>
  <c r="E144" i="8"/>
  <c r="C144" i="8"/>
  <c r="E143" i="8"/>
  <c r="C143" i="8"/>
  <c r="D141" i="8"/>
  <c r="E142" i="8" s="1"/>
  <c r="B141" i="8"/>
  <c r="E140" i="8"/>
  <c r="C140" i="8"/>
  <c r="E139" i="8"/>
  <c r="C139" i="8"/>
  <c r="E138" i="8"/>
  <c r="C138" i="8"/>
  <c r="E137" i="8"/>
  <c r="C137" i="8"/>
  <c r="E136" i="8"/>
  <c r="C136" i="8"/>
  <c r="D134" i="8"/>
  <c r="E135" i="8" s="1"/>
  <c r="B134" i="8"/>
  <c r="E133" i="8"/>
  <c r="C133" i="8"/>
  <c r="E132" i="8"/>
  <c r="C132" i="8"/>
  <c r="E131" i="8"/>
  <c r="C131" i="8"/>
  <c r="E130" i="8"/>
  <c r="C130" i="8"/>
  <c r="E129" i="8"/>
  <c r="C129" i="8"/>
  <c r="D127" i="8"/>
  <c r="E128" i="8" s="1"/>
  <c r="B127" i="8"/>
  <c r="E126" i="8"/>
  <c r="C126" i="8"/>
  <c r="E125" i="8"/>
  <c r="C125" i="8"/>
  <c r="E124" i="8"/>
  <c r="C124" i="8"/>
  <c r="E123" i="8"/>
  <c r="C123" i="8"/>
  <c r="E122" i="8"/>
  <c r="C122" i="8"/>
  <c r="D120" i="8"/>
  <c r="E121" i="8" s="1"/>
  <c r="B120" i="8"/>
  <c r="E119" i="8"/>
  <c r="C119" i="8"/>
  <c r="E118" i="8"/>
  <c r="C118" i="8"/>
  <c r="E117" i="8"/>
  <c r="C117" i="8"/>
  <c r="E116" i="8"/>
  <c r="C116" i="8"/>
  <c r="D113" i="8"/>
  <c r="D114" i="8" s="1"/>
  <c r="B113" i="8"/>
  <c r="B114" i="8" s="1"/>
  <c r="E112" i="8"/>
  <c r="C112" i="8"/>
  <c r="E111" i="8"/>
  <c r="C111" i="8"/>
  <c r="E110" i="8"/>
  <c r="C110" i="8"/>
  <c r="E109" i="8"/>
  <c r="C109" i="8"/>
  <c r="E108" i="8"/>
  <c r="C108" i="8"/>
  <c r="D106" i="8"/>
  <c r="E107" i="8" s="1"/>
  <c r="B106" i="8"/>
  <c r="C107" i="8" s="1"/>
  <c r="E105" i="8"/>
  <c r="C105" i="8"/>
  <c r="E104" i="8"/>
  <c r="C104" i="8"/>
  <c r="G103" i="8"/>
  <c r="E103" i="8"/>
  <c r="C103" i="8"/>
  <c r="G102" i="8"/>
  <c r="E102" i="8"/>
  <c r="C102" i="8"/>
  <c r="G101" i="8"/>
  <c r="E101" i="8"/>
  <c r="C101" i="8"/>
  <c r="G100" i="8"/>
  <c r="F99" i="8"/>
  <c r="D99" i="8"/>
  <c r="E100" i="8" s="1"/>
  <c r="B99" i="8"/>
  <c r="C100" i="8" s="1"/>
  <c r="G98" i="8"/>
  <c r="E98" i="8"/>
  <c r="C98" i="8"/>
  <c r="G97" i="8"/>
  <c r="F95" i="8"/>
  <c r="F96" i="8" s="1"/>
  <c r="D95" i="8"/>
  <c r="D96" i="8" s="1"/>
  <c r="E97" i="8" s="1"/>
  <c r="B95" i="8"/>
  <c r="B96" i="8" s="1"/>
  <c r="C97" i="8" s="1"/>
  <c r="G94" i="8"/>
  <c r="E94" i="8"/>
  <c r="C94" i="8"/>
  <c r="G93" i="8"/>
  <c r="F92" i="8"/>
  <c r="D92" i="8"/>
  <c r="E93" i="8" s="1"/>
  <c r="B92" i="8"/>
  <c r="C93" i="8" s="1"/>
  <c r="G91" i="8"/>
  <c r="E91" i="8"/>
  <c r="C91" i="8"/>
  <c r="G90" i="8"/>
  <c r="E90" i="8"/>
  <c r="C90" i="8"/>
  <c r="G89" i="8"/>
  <c r="E89" i="8"/>
  <c r="C89" i="8"/>
  <c r="G88" i="8"/>
  <c r="E88" i="8"/>
  <c r="C88" i="8"/>
  <c r="G87" i="8"/>
  <c r="E87" i="8"/>
  <c r="C87" i="8"/>
  <c r="G86" i="8"/>
  <c r="F85" i="8"/>
  <c r="D85" i="8"/>
  <c r="E86" i="8" s="1"/>
  <c r="B85" i="8"/>
  <c r="C86" i="8" s="1"/>
  <c r="G84" i="8"/>
  <c r="E84" i="8"/>
  <c r="C84" i="8"/>
  <c r="G83" i="8"/>
  <c r="E83" i="8"/>
  <c r="C83" i="8"/>
  <c r="G82" i="8"/>
  <c r="E82" i="8"/>
  <c r="C82" i="8"/>
  <c r="G81" i="8"/>
  <c r="E81" i="8"/>
  <c r="C81" i="8"/>
  <c r="G80" i="8"/>
  <c r="E80" i="8"/>
  <c r="C80" i="8"/>
  <c r="G79" i="8"/>
  <c r="F78" i="8"/>
  <c r="D78" i="8"/>
  <c r="E78" i="8" s="1"/>
  <c r="B78" i="8"/>
  <c r="G77" i="8"/>
  <c r="E77" i="8"/>
  <c r="C77" i="8"/>
  <c r="G76" i="8"/>
  <c r="E76" i="8"/>
  <c r="C76" i="8"/>
  <c r="G75" i="8"/>
  <c r="E75" i="8"/>
  <c r="C75" i="8"/>
  <c r="G74" i="8"/>
  <c r="E74" i="8"/>
  <c r="C74" i="8"/>
  <c r="G73" i="8"/>
  <c r="E73" i="8"/>
  <c r="C73" i="8"/>
  <c r="G72" i="8"/>
  <c r="F71" i="8"/>
  <c r="D71" i="8"/>
  <c r="E72" i="8" s="1"/>
  <c r="B71" i="8"/>
  <c r="C72" i="8" s="1"/>
  <c r="G70" i="8"/>
  <c r="E70" i="8"/>
  <c r="C70" i="8"/>
  <c r="G69" i="8"/>
  <c r="D68" i="8"/>
  <c r="E69" i="8" s="1"/>
  <c r="B68" i="8"/>
  <c r="C69" i="8" s="1"/>
  <c r="G67" i="8"/>
  <c r="E67" i="8"/>
  <c r="C67" i="8"/>
  <c r="G66" i="8"/>
  <c r="E66" i="8"/>
  <c r="C66" i="8"/>
  <c r="G65" i="8"/>
  <c r="F64" i="8"/>
  <c r="D64" i="8"/>
  <c r="E64" i="8" s="1"/>
  <c r="B64" i="8"/>
  <c r="G63" i="8"/>
  <c r="E63" i="8"/>
  <c r="C63" i="8"/>
  <c r="G62" i="8"/>
  <c r="E62" i="8"/>
  <c r="C62" i="8"/>
  <c r="G61" i="8"/>
  <c r="E61" i="8"/>
  <c r="C61" i="8"/>
  <c r="G60" i="8"/>
  <c r="E60" i="8"/>
  <c r="C60" i="8"/>
  <c r="G59" i="8"/>
  <c r="E59" i="8"/>
  <c r="C59" i="8"/>
  <c r="G58" i="8"/>
  <c r="E58" i="8"/>
  <c r="E57" i="8"/>
  <c r="B57" i="8"/>
  <c r="C58" i="8" s="1"/>
  <c r="G56" i="8"/>
  <c r="E56" i="8"/>
  <c r="C56" i="8"/>
  <c r="G55" i="8"/>
  <c r="E55" i="8"/>
  <c r="C55" i="8"/>
  <c r="G54" i="8"/>
  <c r="E54" i="8"/>
  <c r="C54" i="8"/>
  <c r="G53" i="8"/>
  <c r="E53" i="8"/>
  <c r="C53" i="8"/>
  <c r="G52" i="8"/>
  <c r="E52" i="8"/>
  <c r="E51" i="8"/>
  <c r="F50" i="8"/>
  <c r="F51" i="8" s="1"/>
  <c r="E50" i="8"/>
  <c r="B50" i="8"/>
  <c r="B51" i="8" s="1"/>
  <c r="G49" i="8"/>
  <c r="E49" i="8"/>
  <c r="C49" i="8"/>
  <c r="G48" i="8"/>
  <c r="E48" i="8"/>
  <c r="C48" i="8"/>
  <c r="G47" i="8"/>
  <c r="E47" i="8"/>
  <c r="C47" i="8"/>
  <c r="G46" i="8"/>
  <c r="E46" i="8"/>
  <c r="C46" i="8"/>
  <c r="G45" i="8"/>
  <c r="E45" i="8"/>
  <c r="C45" i="8"/>
  <c r="F44" i="8"/>
  <c r="D43" i="8"/>
  <c r="E44" i="8" s="1"/>
  <c r="B43" i="8"/>
  <c r="C43" i="8" s="1"/>
  <c r="G42" i="8"/>
  <c r="E42" i="8"/>
  <c r="C42" i="8"/>
  <c r="G41" i="8"/>
  <c r="E41" i="8"/>
  <c r="C41" i="8"/>
  <c r="G40" i="8"/>
  <c r="E40" i="8"/>
  <c r="F39" i="8"/>
  <c r="E39" i="8"/>
  <c r="B39" i="8"/>
  <c r="C39" i="8" s="1"/>
  <c r="G38" i="8"/>
  <c r="E38" i="8"/>
  <c r="C38" i="8"/>
  <c r="G37" i="8"/>
  <c r="E37" i="8"/>
  <c r="F36" i="8"/>
  <c r="E36" i="8"/>
  <c r="B36" i="8"/>
  <c r="C37" i="8" s="1"/>
  <c r="G35" i="8"/>
  <c r="E35" i="8"/>
  <c r="C35" i="8"/>
  <c r="G34" i="8"/>
  <c r="E34" i="8"/>
  <c r="C34" i="8"/>
  <c r="G33" i="8"/>
  <c r="E33" i="8"/>
  <c r="C33" i="8"/>
  <c r="G32" i="8"/>
  <c r="E32" i="8"/>
  <c r="C32" i="8"/>
  <c r="G31" i="8"/>
  <c r="E31" i="8"/>
  <c r="C31" i="8"/>
  <c r="G30" i="8"/>
  <c r="F29" i="8"/>
  <c r="D29" i="8"/>
  <c r="E30" i="8" s="1"/>
  <c r="B29" i="8"/>
  <c r="C30" i="8" s="1"/>
  <c r="G28" i="8"/>
  <c r="E28" i="8"/>
  <c r="E27" i="8"/>
  <c r="B27" i="8"/>
  <c r="C28" i="8" s="1"/>
  <c r="G26" i="8"/>
  <c r="E26" i="8"/>
  <c r="C26" i="8"/>
  <c r="G25" i="8"/>
  <c r="E25" i="8"/>
  <c r="C25" i="8"/>
  <c r="G24" i="8"/>
  <c r="E24" i="8"/>
  <c r="C24" i="8"/>
  <c r="G23" i="8"/>
  <c r="F22" i="8"/>
  <c r="D22" i="8"/>
  <c r="E23" i="8" s="1"/>
  <c r="B22" i="8"/>
  <c r="C23" i="8" s="1"/>
  <c r="G21" i="8"/>
  <c r="E21" i="8"/>
  <c r="C21" i="8"/>
  <c r="G20" i="8"/>
  <c r="E20" i="8"/>
  <c r="C20" i="8"/>
  <c r="G19" i="8"/>
  <c r="E19" i="8"/>
  <c r="C19" i="8"/>
  <c r="G18" i="8"/>
  <c r="E18" i="8"/>
  <c r="F17" i="8"/>
  <c r="E17" i="8"/>
  <c r="B17" i="8"/>
  <c r="C18" i="8" s="1"/>
  <c r="G16" i="8"/>
  <c r="E16" i="8"/>
  <c r="C16" i="8"/>
  <c r="G15" i="8"/>
  <c r="E15" i="8"/>
  <c r="C15" i="8"/>
  <c r="G14" i="8"/>
  <c r="E14" i="8"/>
  <c r="C14" i="8"/>
  <c r="G13" i="8"/>
  <c r="E13" i="8"/>
  <c r="C13" i="8"/>
  <c r="G12" i="8"/>
  <c r="E12" i="8"/>
  <c r="C12" i="8"/>
  <c r="G11" i="8"/>
  <c r="E11" i="8"/>
  <c r="C11" i="8"/>
  <c r="G10" i="8"/>
  <c r="E10" i="8"/>
  <c r="C10" i="8"/>
  <c r="G9" i="8"/>
  <c r="E9" i="8"/>
  <c r="F8" i="8"/>
  <c r="E8" i="8"/>
  <c r="B8" i="8"/>
  <c r="C9" i="8" s="1"/>
  <c r="F7" i="8"/>
  <c r="E7" i="8"/>
  <c r="B7" i="8"/>
  <c r="F6" i="8"/>
  <c r="E6" i="8"/>
  <c r="B6" i="8"/>
  <c r="G6" i="8" s="1"/>
  <c r="F5" i="8"/>
  <c r="E5" i="8"/>
  <c r="B5" i="8"/>
  <c r="G5" i="8" s="1"/>
  <c r="G4" i="8"/>
  <c r="E4" i="8"/>
  <c r="C4" i="8"/>
  <c r="G3" i="8"/>
  <c r="E3" i="8"/>
  <c r="C3" i="8"/>
  <c r="G2" i="8"/>
  <c r="G181" i="7"/>
  <c r="G180" i="7"/>
  <c r="G179" i="7"/>
  <c r="G178" i="7"/>
  <c r="G177" i="7"/>
  <c r="F176" i="7"/>
  <c r="G175" i="7"/>
  <c r="G174" i="7"/>
  <c r="G173" i="7"/>
  <c r="G172" i="7"/>
  <c r="G171" i="7"/>
  <c r="G170" i="7"/>
  <c r="F169" i="7"/>
  <c r="G168" i="7"/>
  <c r="G167" i="7"/>
  <c r="G166" i="7"/>
  <c r="G165" i="7"/>
  <c r="G164" i="7"/>
  <c r="G163" i="7"/>
  <c r="F162" i="7"/>
  <c r="G161" i="7"/>
  <c r="G160" i="7"/>
  <c r="G159" i="7"/>
  <c r="G158" i="7"/>
  <c r="G157" i="7"/>
  <c r="F155" i="7"/>
  <c r="F156" i="7" s="1"/>
  <c r="G154" i="7"/>
  <c r="G153" i="7"/>
  <c r="G152" i="7"/>
  <c r="G151" i="7"/>
  <c r="F148" i="7"/>
  <c r="G150" i="7"/>
  <c r="G149" i="7"/>
  <c r="G147" i="7"/>
  <c r="G146" i="7"/>
  <c r="G145" i="7"/>
  <c r="G144" i="7"/>
  <c r="G143" i="7"/>
  <c r="G142" i="7"/>
  <c r="F141" i="7"/>
  <c r="G140" i="7"/>
  <c r="G139" i="7"/>
  <c r="G138" i="7"/>
  <c r="G137" i="7"/>
  <c r="G136" i="7"/>
  <c r="G135" i="7"/>
  <c r="F134" i="7"/>
  <c r="G133" i="7"/>
  <c r="G132" i="7"/>
  <c r="G131" i="7"/>
  <c r="G130" i="7"/>
  <c r="G129" i="7"/>
  <c r="G128" i="7"/>
  <c r="F127" i="7"/>
  <c r="G126" i="7"/>
  <c r="G125" i="7"/>
  <c r="G124" i="7"/>
  <c r="G123" i="7"/>
  <c r="G122" i="7"/>
  <c r="G121" i="7"/>
  <c r="F120" i="7"/>
  <c r="G119" i="7"/>
  <c r="G118" i="7"/>
  <c r="G117" i="7"/>
  <c r="G116" i="7"/>
  <c r="G115" i="7"/>
  <c r="F113" i="7"/>
  <c r="F114" i="7" s="1"/>
  <c r="G112" i="7"/>
  <c r="G111" i="7"/>
  <c r="G110" i="7"/>
  <c r="G109" i="7"/>
  <c r="G108" i="7"/>
  <c r="G107" i="7"/>
  <c r="F106" i="7"/>
  <c r="G105" i="7"/>
  <c r="G104" i="7"/>
  <c r="G103" i="7"/>
  <c r="G102" i="7"/>
  <c r="G101" i="7"/>
  <c r="G100" i="7"/>
  <c r="F99" i="7"/>
  <c r="G98" i="7"/>
  <c r="G97" i="7"/>
  <c r="F95" i="7"/>
  <c r="F96" i="7" s="1"/>
  <c r="G94" i="7"/>
  <c r="G93" i="7"/>
  <c r="F92" i="7"/>
  <c r="G91" i="7"/>
  <c r="G90" i="7"/>
  <c r="G89" i="7"/>
  <c r="G88" i="7"/>
  <c r="G87" i="7"/>
  <c r="G86" i="7"/>
  <c r="F85" i="7"/>
  <c r="G84" i="7"/>
  <c r="G83" i="7"/>
  <c r="G82" i="7"/>
  <c r="E181" i="7"/>
  <c r="E180" i="7"/>
  <c r="E179" i="7"/>
  <c r="E178" i="7"/>
  <c r="E175" i="7"/>
  <c r="E174" i="7"/>
  <c r="E173" i="7"/>
  <c r="E172" i="7"/>
  <c r="E171" i="7"/>
  <c r="D176" i="7"/>
  <c r="E176" i="7" s="1"/>
  <c r="E168" i="7"/>
  <c r="E167" i="7"/>
  <c r="E166" i="7"/>
  <c r="E165" i="7"/>
  <c r="E164" i="7"/>
  <c r="D169" i="7"/>
  <c r="E169" i="7" s="1"/>
  <c r="E161" i="7"/>
  <c r="E160" i="7"/>
  <c r="E159" i="7"/>
  <c r="E158" i="7"/>
  <c r="D162" i="7"/>
  <c r="E162" i="7" s="1"/>
  <c r="E150" i="7"/>
  <c r="E151" i="7"/>
  <c r="E152" i="7"/>
  <c r="E153" i="7"/>
  <c r="E154" i="7"/>
  <c r="D155" i="7"/>
  <c r="D156" i="7" s="1"/>
  <c r="E156" i="7" s="1"/>
  <c r="E143" i="7"/>
  <c r="E144" i="7"/>
  <c r="E145" i="7"/>
  <c r="E146" i="7"/>
  <c r="E147" i="7"/>
  <c r="D148" i="7"/>
  <c r="E148" i="7" s="1"/>
  <c r="E136" i="7"/>
  <c r="E137" i="7"/>
  <c r="E138" i="7"/>
  <c r="E139" i="7"/>
  <c r="E140" i="7"/>
  <c r="D141" i="7"/>
  <c r="E141" i="7" s="1"/>
  <c r="E133" i="7"/>
  <c r="E132" i="7"/>
  <c r="E131" i="7"/>
  <c r="E130" i="7"/>
  <c r="E129" i="7"/>
  <c r="D134" i="7"/>
  <c r="E134" i="7" s="1"/>
  <c r="E126" i="7"/>
  <c r="E125" i="7"/>
  <c r="E124" i="7"/>
  <c r="E123" i="7"/>
  <c r="E122" i="7"/>
  <c r="D127" i="7"/>
  <c r="E127" i="7" s="1"/>
  <c r="E116" i="7"/>
  <c r="E117" i="7"/>
  <c r="E118" i="7"/>
  <c r="E119" i="7"/>
  <c r="D120" i="7"/>
  <c r="E121" i="7" s="1"/>
  <c r="E112" i="7"/>
  <c r="D113" i="7"/>
  <c r="D114" i="7" s="1"/>
  <c r="E114" i="7" s="1"/>
  <c r="E111" i="7"/>
  <c r="E110" i="7"/>
  <c r="E109" i="7"/>
  <c r="E108" i="7"/>
  <c r="E105" i="7"/>
  <c r="E104" i="7"/>
  <c r="E103" i="7"/>
  <c r="E102" i="7"/>
  <c r="E101" i="7"/>
  <c r="E98" i="7"/>
  <c r="E94" i="7"/>
  <c r="E91" i="7"/>
  <c r="E90" i="7"/>
  <c r="E89" i="7"/>
  <c r="E88" i="7"/>
  <c r="E87" i="7"/>
  <c r="E84" i="7"/>
  <c r="E83" i="7"/>
  <c r="E82" i="7"/>
  <c r="D106" i="7"/>
  <c r="E106" i="7" s="1"/>
  <c r="D99" i="7"/>
  <c r="E100" i="7" s="1"/>
  <c r="D95" i="7"/>
  <c r="D96" i="7" s="1"/>
  <c r="E96" i="7" s="1"/>
  <c r="D92" i="7"/>
  <c r="E92" i="7" s="1"/>
  <c r="D85" i="7"/>
  <c r="E86" i="7" s="1"/>
  <c r="C82" i="7"/>
  <c r="C83" i="7"/>
  <c r="C84" i="7"/>
  <c r="C87" i="7"/>
  <c r="C88" i="7"/>
  <c r="C89" i="7"/>
  <c r="C90" i="7"/>
  <c r="C91" i="7"/>
  <c r="C94" i="7"/>
  <c r="C98" i="7"/>
  <c r="C101" i="7"/>
  <c r="C102" i="7"/>
  <c r="C103" i="7"/>
  <c r="C104" i="7"/>
  <c r="C105" i="7"/>
  <c r="C108" i="7"/>
  <c r="C109" i="7"/>
  <c r="C110" i="7"/>
  <c r="C111" i="7"/>
  <c r="C112" i="7"/>
  <c r="C116" i="7"/>
  <c r="C117" i="7"/>
  <c r="C118" i="7"/>
  <c r="C119" i="7"/>
  <c r="C122" i="7"/>
  <c r="C123" i="7"/>
  <c r="C124" i="7"/>
  <c r="C125" i="7"/>
  <c r="C126" i="7"/>
  <c r="C129" i="7"/>
  <c r="C130" i="7"/>
  <c r="C131" i="7"/>
  <c r="C132" i="7"/>
  <c r="C133" i="7"/>
  <c r="C136" i="7"/>
  <c r="C137" i="7"/>
  <c r="C138" i="7"/>
  <c r="C139" i="7"/>
  <c r="C140" i="7"/>
  <c r="C143" i="7"/>
  <c r="C144" i="7"/>
  <c r="C145" i="7"/>
  <c r="C146" i="7"/>
  <c r="C147" i="7"/>
  <c r="C150" i="7"/>
  <c r="C151" i="7"/>
  <c r="C152" i="7"/>
  <c r="C153" i="7"/>
  <c r="C154" i="7"/>
  <c r="C158" i="7"/>
  <c r="C159" i="7"/>
  <c r="C160" i="7"/>
  <c r="C161" i="7"/>
  <c r="C164" i="7"/>
  <c r="C165" i="7"/>
  <c r="C166" i="7"/>
  <c r="C167" i="7"/>
  <c r="C168" i="7"/>
  <c r="C171" i="7"/>
  <c r="C172" i="7"/>
  <c r="C173" i="7"/>
  <c r="C174" i="7"/>
  <c r="C175" i="7"/>
  <c r="C178" i="7"/>
  <c r="C179" i="7"/>
  <c r="C180" i="7"/>
  <c r="C181" i="7"/>
  <c r="B176" i="7"/>
  <c r="C177" i="7" s="1"/>
  <c r="B169" i="7"/>
  <c r="C169" i="7" s="1"/>
  <c r="B162" i="7"/>
  <c r="C163" i="7" s="1"/>
  <c r="B155" i="7"/>
  <c r="B156" i="7" s="1"/>
  <c r="C157" i="7" s="1"/>
  <c r="B148" i="7"/>
  <c r="C149" i="7" s="1"/>
  <c r="B141" i="7"/>
  <c r="C141" i="7" s="1"/>
  <c r="B134" i="7"/>
  <c r="C135" i="7" s="1"/>
  <c r="B127" i="7"/>
  <c r="C127" i="7" s="1"/>
  <c r="B120" i="7"/>
  <c r="C121" i="7" s="1"/>
  <c r="B113" i="7"/>
  <c r="C113" i="7" s="1"/>
  <c r="B106" i="7"/>
  <c r="C107" i="7" s="1"/>
  <c r="B99" i="7"/>
  <c r="C99" i="7" s="1"/>
  <c r="B95" i="7"/>
  <c r="C95" i="7" s="1"/>
  <c r="B92" i="7"/>
  <c r="B85" i="7"/>
  <c r="C85" i="7" s="1"/>
  <c r="J82" i="1"/>
  <c r="J83" i="1"/>
  <c r="J84" i="1"/>
  <c r="J86" i="1"/>
  <c r="J87" i="1"/>
  <c r="J88" i="1"/>
  <c r="J89" i="1"/>
  <c r="J90" i="1"/>
  <c r="J91" i="1"/>
  <c r="J93" i="1"/>
  <c r="J94" i="1"/>
  <c r="J97" i="1"/>
  <c r="J98" i="1"/>
  <c r="J100" i="1"/>
  <c r="J101" i="1"/>
  <c r="J104" i="1"/>
  <c r="J105" i="1"/>
  <c r="J107" i="1"/>
  <c r="J108" i="1"/>
  <c r="J109" i="1"/>
  <c r="J110" i="1"/>
  <c r="J111" i="1"/>
  <c r="J112" i="1"/>
  <c r="J115" i="1"/>
  <c r="J116" i="1"/>
  <c r="J117" i="1"/>
  <c r="J118" i="1"/>
  <c r="J119" i="1"/>
  <c r="J122" i="1"/>
  <c r="J123" i="1"/>
  <c r="J124" i="1"/>
  <c r="J125" i="1"/>
  <c r="J126" i="1"/>
  <c r="J128" i="1"/>
  <c r="J129" i="1"/>
  <c r="J130" i="1"/>
  <c r="J131" i="1"/>
  <c r="J132" i="1"/>
  <c r="J133" i="1"/>
  <c r="J135" i="1"/>
  <c r="J136" i="1"/>
  <c r="J137" i="1"/>
  <c r="J138" i="1"/>
  <c r="J139" i="1"/>
  <c r="J140" i="1"/>
  <c r="J142" i="1"/>
  <c r="J143" i="1"/>
  <c r="J144" i="1"/>
  <c r="J145" i="1"/>
  <c r="J146" i="1"/>
  <c r="J147" i="1"/>
  <c r="J149" i="1"/>
  <c r="J150" i="1"/>
  <c r="J151" i="1"/>
  <c r="J152" i="1"/>
  <c r="J153" i="1"/>
  <c r="J154" i="1"/>
  <c r="J157" i="1"/>
  <c r="J158" i="1"/>
  <c r="J159" i="1"/>
  <c r="J160" i="1"/>
  <c r="J161" i="1"/>
  <c r="J164" i="1"/>
  <c r="J165" i="1"/>
  <c r="J166" i="1"/>
  <c r="J167" i="1"/>
  <c r="J168" i="1"/>
  <c r="J170" i="1"/>
  <c r="J171" i="1"/>
  <c r="J172" i="1"/>
  <c r="J173" i="1"/>
  <c r="J174" i="1"/>
  <c r="J175" i="1"/>
  <c r="J177" i="1"/>
  <c r="J178" i="1"/>
  <c r="J179" i="1"/>
  <c r="J180" i="1"/>
  <c r="J181" i="1"/>
  <c r="D150" i="1"/>
  <c r="D151" i="1"/>
  <c r="D152" i="1"/>
  <c r="D153" i="1"/>
  <c r="D154" i="1"/>
  <c r="D157" i="1"/>
  <c r="D158" i="1"/>
  <c r="D159" i="1"/>
  <c r="D160" i="1"/>
  <c r="D161" i="1"/>
  <c r="D163" i="1"/>
  <c r="D164" i="1"/>
  <c r="D165" i="1"/>
  <c r="D166" i="1"/>
  <c r="D167" i="1"/>
  <c r="D168" i="1"/>
  <c r="D170" i="1"/>
  <c r="D171" i="1"/>
  <c r="D172" i="1"/>
  <c r="D173" i="1"/>
  <c r="D174" i="1"/>
  <c r="D175" i="1"/>
  <c r="D177" i="1"/>
  <c r="D178" i="1"/>
  <c r="D179" i="1"/>
  <c r="D180" i="1"/>
  <c r="D181" i="1"/>
  <c r="C176" i="1"/>
  <c r="C169" i="1"/>
  <c r="C162" i="1"/>
  <c r="C155" i="1"/>
  <c r="C148" i="1"/>
  <c r="C141" i="1"/>
  <c r="C134" i="1"/>
  <c r="C127" i="1"/>
  <c r="C120" i="1"/>
  <c r="C113" i="1"/>
  <c r="C114" i="1" s="1"/>
  <c r="C106" i="1"/>
  <c r="C99" i="1"/>
  <c r="C95" i="1"/>
  <c r="C96" i="1" s="1"/>
  <c r="C92" i="1"/>
  <c r="C85" i="1"/>
  <c r="E181" i="1"/>
  <c r="B182" i="1" s="1"/>
  <c r="J182" i="1" s="1"/>
  <c r="E180" i="1"/>
  <c r="E178" i="1"/>
  <c r="E177" i="1"/>
  <c r="E175" i="1"/>
  <c r="E174" i="1"/>
  <c r="E173" i="1"/>
  <c r="E171" i="1"/>
  <c r="E170" i="1"/>
  <c r="E168" i="1"/>
  <c r="E167" i="1"/>
  <c r="E164" i="1"/>
  <c r="E163" i="1"/>
  <c r="E161" i="1"/>
  <c r="E160" i="1"/>
  <c r="E159" i="1"/>
  <c r="E157" i="1"/>
  <c r="E154" i="1"/>
  <c r="E153" i="1"/>
  <c r="E152" i="1"/>
  <c r="E150" i="1"/>
  <c r="B176" i="1"/>
  <c r="B169" i="1"/>
  <c r="E179" i="1" s="1"/>
  <c r="B162" i="1"/>
  <c r="B155" i="1"/>
  <c r="B156" i="1" s="1"/>
  <c r="J156" i="1" s="1"/>
  <c r="B148" i="1"/>
  <c r="B141" i="1"/>
  <c r="B134" i="1"/>
  <c r="B127" i="1"/>
  <c r="B120" i="1"/>
  <c r="B113" i="1"/>
  <c r="B114" i="1" s="1"/>
  <c r="J114" i="1" s="1"/>
  <c r="B106" i="1"/>
  <c r="B99" i="1"/>
  <c r="B95" i="1"/>
  <c r="J102" i="1" s="1"/>
  <c r="B92" i="1"/>
  <c r="B85" i="1"/>
  <c r="E106" i="8" l="1"/>
  <c r="E169" i="8"/>
  <c r="G92" i="7"/>
  <c r="G7" i="8"/>
  <c r="J127" i="1"/>
  <c r="C106" i="8"/>
  <c r="J141" i="1"/>
  <c r="J99" i="1"/>
  <c r="E157" i="7"/>
  <c r="C57" i="8"/>
  <c r="G57" i="8"/>
  <c r="D155" i="1"/>
  <c r="D169" i="1"/>
  <c r="C106" i="7"/>
  <c r="C92" i="8"/>
  <c r="E92" i="8"/>
  <c r="G92" i="8"/>
  <c r="J92" i="1"/>
  <c r="B96" i="1"/>
  <c r="J96" i="1" s="1"/>
  <c r="J106" i="1"/>
  <c r="J120" i="1"/>
  <c r="J134" i="1"/>
  <c r="J148" i="1"/>
  <c r="J162" i="1"/>
  <c r="J176" i="1"/>
  <c r="E151" i="1"/>
  <c r="E155" i="1"/>
  <c r="D162" i="1"/>
  <c r="D176" i="1"/>
  <c r="C17" i="8"/>
  <c r="C29" i="8"/>
  <c r="E29" i="8"/>
  <c r="G29" i="8"/>
  <c r="C68" i="8"/>
  <c r="E68" i="8"/>
  <c r="F104" i="12"/>
  <c r="G104" i="12" s="1"/>
  <c r="F105" i="8"/>
  <c r="G104" i="8"/>
  <c r="E156" i="1"/>
  <c r="E158" i="1"/>
  <c r="E162" i="1"/>
  <c r="E166" i="1"/>
  <c r="E172" i="1"/>
  <c r="E176" i="1"/>
  <c r="C156" i="1"/>
  <c r="D156" i="1" s="1"/>
  <c r="J169" i="1"/>
  <c r="J163" i="1"/>
  <c r="J155" i="1"/>
  <c r="J121" i="1"/>
  <c r="J113" i="1"/>
  <c r="J103" i="1"/>
  <c r="J95" i="1"/>
  <c r="E99" i="7"/>
  <c r="E142" i="7"/>
  <c r="G106" i="7"/>
  <c r="G113" i="7"/>
  <c r="G120" i="7"/>
  <c r="G127" i="7"/>
  <c r="G134" i="7"/>
  <c r="G141" i="7"/>
  <c r="G155" i="7"/>
  <c r="G162" i="7"/>
  <c r="G169" i="7"/>
  <c r="G176" i="7"/>
  <c r="C5" i="8"/>
  <c r="C6" i="8"/>
  <c r="C7" i="8"/>
  <c r="C8" i="8"/>
  <c r="C22" i="8"/>
  <c r="E22" i="8"/>
  <c r="G22" i="8"/>
  <c r="C36" i="8"/>
  <c r="C50" i="8"/>
  <c r="C71" i="8"/>
  <c r="E71" i="8"/>
  <c r="G71" i="8"/>
  <c r="C85" i="8"/>
  <c r="E85" i="8"/>
  <c r="G85" i="8"/>
  <c r="C95" i="8"/>
  <c r="E95" i="8"/>
  <c r="G95" i="8"/>
  <c r="C99" i="8"/>
  <c r="E99" i="8"/>
  <c r="G99" i="8"/>
  <c r="C113" i="8"/>
  <c r="E113" i="8"/>
  <c r="C162" i="8"/>
  <c r="E162" i="8"/>
  <c r="C176" i="8"/>
  <c r="E176" i="8"/>
  <c r="E165" i="1"/>
  <c r="E169" i="1"/>
  <c r="F177" i="1" s="1"/>
  <c r="G148" i="7"/>
  <c r="G156" i="7"/>
  <c r="O125" i="11"/>
  <c r="Q125" i="11" s="1"/>
  <c r="N125" i="11"/>
  <c r="L126" i="11"/>
  <c r="P129" i="11"/>
  <c r="R129" i="11" s="1"/>
  <c r="M129" i="11"/>
  <c r="K130" i="11"/>
  <c r="C52" i="8"/>
  <c r="G51" i="8"/>
  <c r="C51" i="8"/>
  <c r="G39" i="8"/>
  <c r="C40" i="8"/>
  <c r="G43" i="8"/>
  <c r="C44" i="8"/>
  <c r="C65" i="8"/>
  <c r="G64" i="8"/>
  <c r="C64" i="8"/>
  <c r="C79" i="8"/>
  <c r="G78" i="8"/>
  <c r="C78" i="8"/>
  <c r="C96" i="8"/>
  <c r="G96" i="8"/>
  <c r="C115" i="8"/>
  <c r="C114" i="8"/>
  <c r="E115" i="8"/>
  <c r="E114" i="8"/>
  <c r="G8" i="8"/>
  <c r="G17" i="8"/>
  <c r="C27" i="8"/>
  <c r="G27" i="8"/>
  <c r="G36" i="8"/>
  <c r="E43" i="8"/>
  <c r="G44" i="8"/>
  <c r="G50" i="8"/>
  <c r="E65" i="8"/>
  <c r="E79" i="8"/>
  <c r="E96" i="8"/>
  <c r="C121" i="8"/>
  <c r="C128" i="8"/>
  <c r="C135" i="8"/>
  <c r="C142" i="8"/>
  <c r="C149" i="8"/>
  <c r="B156" i="8"/>
  <c r="D156" i="8"/>
  <c r="G68" i="8"/>
  <c r="C120" i="8"/>
  <c r="E120" i="8"/>
  <c r="C127" i="8"/>
  <c r="E127" i="8"/>
  <c r="C134" i="8"/>
  <c r="E134" i="8"/>
  <c r="C141" i="8"/>
  <c r="E141" i="8"/>
  <c r="C148" i="8"/>
  <c r="E148" i="8"/>
  <c r="C155" i="8"/>
  <c r="C142" i="7"/>
  <c r="C92" i="7"/>
  <c r="E113" i="7"/>
  <c r="E135" i="7"/>
  <c r="E170" i="7"/>
  <c r="G99" i="7"/>
  <c r="C170" i="7"/>
  <c r="C156" i="7"/>
  <c r="C128" i="7"/>
  <c r="E93" i="7"/>
  <c r="E115" i="7"/>
  <c r="E128" i="7"/>
  <c r="E149" i="7"/>
  <c r="E155" i="7"/>
  <c r="E177" i="7"/>
  <c r="G95" i="7"/>
  <c r="C176" i="7"/>
  <c r="C162" i="7"/>
  <c r="C148" i="7"/>
  <c r="C134" i="7"/>
  <c r="C120" i="7"/>
  <c r="C100" i="7"/>
  <c r="C86" i="7"/>
  <c r="E85" i="7"/>
  <c r="E95" i="7"/>
  <c r="E97" i="7"/>
  <c r="E107" i="7"/>
  <c r="E120" i="7"/>
  <c r="E163" i="7"/>
  <c r="G85" i="7"/>
  <c r="B96" i="7"/>
  <c r="G96" i="7" s="1"/>
  <c r="B114" i="7"/>
  <c r="G114" i="7" s="1"/>
  <c r="C155" i="7"/>
  <c r="C93" i="7"/>
  <c r="F82" i="2"/>
  <c r="F81" i="2"/>
  <c r="F80" i="2"/>
  <c r="F78" i="2"/>
  <c r="E82" i="2"/>
  <c r="E81" i="2"/>
  <c r="E80" i="2"/>
  <c r="E78" i="2"/>
  <c r="B79" i="2"/>
  <c r="C79" i="2"/>
  <c r="J81" i="1"/>
  <c r="J80" i="1"/>
  <c r="J79" i="1"/>
  <c r="J77" i="1"/>
  <c r="G80" i="1"/>
  <c r="G79" i="1"/>
  <c r="G77" i="1"/>
  <c r="G76" i="1"/>
  <c r="C78" i="1"/>
  <c r="B78" i="1"/>
  <c r="J85" i="1" s="1"/>
  <c r="G81" i="7"/>
  <c r="G80" i="7"/>
  <c r="G79" i="7"/>
  <c r="F78" i="7"/>
  <c r="G77" i="7"/>
  <c r="E81" i="7"/>
  <c r="E80" i="7"/>
  <c r="E77" i="7"/>
  <c r="D78" i="7"/>
  <c r="E79" i="7" s="1"/>
  <c r="C77" i="7"/>
  <c r="C80" i="7"/>
  <c r="C81" i="7"/>
  <c r="B78" i="7"/>
  <c r="C78" i="7" s="1"/>
  <c r="B71" i="7"/>
  <c r="F173" i="1" l="1"/>
  <c r="F179" i="1"/>
  <c r="F79" i="2"/>
  <c r="F180" i="1"/>
  <c r="F170" i="1"/>
  <c r="F164" i="1"/>
  <c r="F176" i="1"/>
  <c r="F169" i="1"/>
  <c r="F163" i="1"/>
  <c r="F159" i="1"/>
  <c r="F105" i="12"/>
  <c r="G105" i="12" s="1"/>
  <c r="G105" i="8"/>
  <c r="F106" i="8"/>
  <c r="F181" i="1"/>
  <c r="F175" i="1"/>
  <c r="F168" i="1"/>
  <c r="F162" i="1"/>
  <c r="F158" i="1"/>
  <c r="F174" i="1"/>
  <c r="F166" i="1"/>
  <c r="F172" i="1"/>
  <c r="F167" i="1"/>
  <c r="F161" i="1"/>
  <c r="F178" i="1"/>
  <c r="F171" i="1"/>
  <c r="F165" i="1"/>
  <c r="F160" i="1"/>
  <c r="O126" i="11"/>
  <c r="Q126" i="11" s="1"/>
  <c r="N126" i="11"/>
  <c r="L127" i="11"/>
  <c r="P130" i="11"/>
  <c r="R130" i="11" s="1"/>
  <c r="M130" i="11"/>
  <c r="K131" i="11"/>
  <c r="C156" i="8"/>
  <c r="C157" i="8"/>
  <c r="E157" i="8"/>
  <c r="E156" i="8"/>
  <c r="C115" i="7"/>
  <c r="C114" i="7"/>
  <c r="C79" i="7"/>
  <c r="G78" i="7"/>
  <c r="C97" i="7"/>
  <c r="C96" i="7"/>
  <c r="E78" i="7"/>
  <c r="F77" i="2"/>
  <c r="F76" i="2"/>
  <c r="E77" i="2"/>
  <c r="E75" i="2"/>
  <c r="G76" i="7"/>
  <c r="G75" i="7"/>
  <c r="E76" i="7"/>
  <c r="E75" i="7"/>
  <c r="C76" i="7"/>
  <c r="C75" i="7"/>
  <c r="J76" i="1"/>
  <c r="G75" i="1"/>
  <c r="F107" i="8" l="1"/>
  <c r="F106" i="12"/>
  <c r="G106" i="12" s="1"/>
  <c r="G106" i="8"/>
  <c r="O127" i="11"/>
  <c r="Q127" i="11" s="1"/>
  <c r="N127" i="11"/>
  <c r="L128" i="11"/>
  <c r="P131" i="11"/>
  <c r="R131" i="11" s="1"/>
  <c r="M131" i="11"/>
  <c r="K132" i="11"/>
  <c r="L129" i="11" s="1"/>
  <c r="J74" i="1"/>
  <c r="J73" i="1"/>
  <c r="J72" i="1"/>
  <c r="F75" i="2"/>
  <c r="F74" i="2"/>
  <c r="F73" i="2"/>
  <c r="F71" i="2"/>
  <c r="F70" i="2"/>
  <c r="E74" i="7"/>
  <c r="G74" i="7"/>
  <c r="C74" i="7"/>
  <c r="F107" i="12" l="1"/>
  <c r="G107" i="12" s="1"/>
  <c r="F108" i="8"/>
  <c r="G107" i="8"/>
  <c r="O129" i="11"/>
  <c r="Q129" i="11" s="1"/>
  <c r="N129" i="11"/>
  <c r="O128" i="11"/>
  <c r="Q128" i="11" s="1"/>
  <c r="N128" i="11"/>
  <c r="P132" i="11"/>
  <c r="R132" i="11" s="1"/>
  <c r="M132" i="11"/>
  <c r="K133" i="11"/>
  <c r="E74" i="2"/>
  <c r="E73" i="2"/>
  <c r="E71" i="2"/>
  <c r="E70" i="2"/>
  <c r="C72" i="2"/>
  <c r="C69" i="2"/>
  <c r="B72" i="2"/>
  <c r="B69" i="2"/>
  <c r="G73" i="1"/>
  <c r="E73" i="7"/>
  <c r="C73" i="7"/>
  <c r="G73" i="7"/>
  <c r="E76" i="2" l="1"/>
  <c r="E69" i="2"/>
  <c r="F108" i="12"/>
  <c r="G108" i="12" s="1"/>
  <c r="G108" i="8"/>
  <c r="F109" i="8"/>
  <c r="E79" i="2"/>
  <c r="L130" i="11"/>
  <c r="P133" i="11"/>
  <c r="R133" i="11" s="1"/>
  <c r="M133" i="11"/>
  <c r="K134" i="11"/>
  <c r="J70" i="1"/>
  <c r="J69" i="1"/>
  <c r="G72" i="1"/>
  <c r="G70" i="1"/>
  <c r="G69" i="1"/>
  <c r="C71" i="1"/>
  <c r="C68" i="1"/>
  <c r="B71" i="1"/>
  <c r="F72" i="2" s="1"/>
  <c r="B68" i="1"/>
  <c r="G72" i="7"/>
  <c r="G70" i="7"/>
  <c r="G69" i="7"/>
  <c r="F71" i="7"/>
  <c r="F64" i="7"/>
  <c r="E70" i="7"/>
  <c r="E67" i="7"/>
  <c r="D71" i="7"/>
  <c r="E71" i="7" s="1"/>
  <c r="D68" i="7"/>
  <c r="C72" i="7"/>
  <c r="C71" i="7"/>
  <c r="C70" i="7"/>
  <c r="B68" i="7"/>
  <c r="C68" i="7" s="1"/>
  <c r="J75" i="1" l="1"/>
  <c r="G78" i="1"/>
  <c r="G68" i="1"/>
  <c r="F109" i="12"/>
  <c r="G109" i="12" s="1"/>
  <c r="F110" i="8"/>
  <c r="G109" i="8"/>
  <c r="F69" i="2"/>
  <c r="G81" i="1"/>
  <c r="J78" i="1"/>
  <c r="G71" i="1"/>
  <c r="J68" i="1"/>
  <c r="O130" i="11"/>
  <c r="Q130" i="11" s="1"/>
  <c r="N130" i="11"/>
  <c r="L131" i="11"/>
  <c r="P134" i="11"/>
  <c r="R134" i="11" s="1"/>
  <c r="M134" i="11"/>
  <c r="K135" i="11"/>
  <c r="G71" i="7"/>
  <c r="C69" i="7"/>
  <c r="E69" i="7"/>
  <c r="G68" i="7"/>
  <c r="E68" i="7"/>
  <c r="E72" i="7"/>
  <c r="J66" i="1"/>
  <c r="K67" i="1"/>
  <c r="K63" i="1"/>
  <c r="K62" i="1"/>
  <c r="K61" i="1"/>
  <c r="K56" i="1"/>
  <c r="K55" i="1"/>
  <c r="K54" i="1"/>
  <c r="K49" i="1"/>
  <c r="K42" i="1"/>
  <c r="K33" i="1"/>
  <c r="K32" i="1"/>
  <c r="G68" i="2"/>
  <c r="G64" i="2"/>
  <c r="G63" i="2"/>
  <c r="G62" i="2"/>
  <c r="G61" i="2"/>
  <c r="G60" i="2"/>
  <c r="G59" i="2"/>
  <c r="G58" i="2"/>
  <c r="G57" i="2"/>
  <c r="G56" i="2"/>
  <c r="G55" i="2"/>
  <c r="G54" i="2"/>
  <c r="G27" i="2"/>
  <c r="G28" i="2"/>
  <c r="G29" i="2"/>
  <c r="G33" i="2"/>
  <c r="G34" i="2"/>
  <c r="G35" i="2"/>
  <c r="G36" i="2"/>
  <c r="G40" i="2"/>
  <c r="G41" i="2"/>
  <c r="G42" i="2"/>
  <c r="G43" i="2"/>
  <c r="G47" i="2"/>
  <c r="G48" i="2"/>
  <c r="G49" i="2"/>
  <c r="G50" i="2"/>
  <c r="E68" i="2"/>
  <c r="E67" i="2"/>
  <c r="E66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0" i="2"/>
  <c r="E49" i="2"/>
  <c r="E48" i="2"/>
  <c r="F68" i="2"/>
  <c r="F67" i="2"/>
  <c r="F66" i="2"/>
  <c r="F83" i="2" s="1"/>
  <c r="B83" i="2" s="1"/>
  <c r="F64" i="2"/>
  <c r="F63" i="2"/>
  <c r="F62" i="2"/>
  <c r="F61" i="2"/>
  <c r="F60" i="2"/>
  <c r="F59" i="2"/>
  <c r="F57" i="2"/>
  <c r="C65" i="2"/>
  <c r="B65" i="2"/>
  <c r="E72" i="2" s="1"/>
  <c r="J67" i="1"/>
  <c r="J65" i="1"/>
  <c r="J63" i="1"/>
  <c r="J62" i="1"/>
  <c r="J61" i="1"/>
  <c r="G66" i="1"/>
  <c r="G65" i="1"/>
  <c r="C67" i="7"/>
  <c r="C66" i="7"/>
  <c r="E66" i="7"/>
  <c r="G67" i="7"/>
  <c r="G66" i="7"/>
  <c r="G66" i="2" l="1"/>
  <c r="F110" i="12"/>
  <c r="G110" i="12" s="1"/>
  <c r="F111" i="8"/>
  <c r="G110" i="8"/>
  <c r="E65" i="2"/>
  <c r="G65" i="2"/>
  <c r="G67" i="2"/>
  <c r="O131" i="11"/>
  <c r="Q131" i="11" s="1"/>
  <c r="N131" i="11"/>
  <c r="L132" i="11"/>
  <c r="P135" i="11"/>
  <c r="R135" i="11" s="1"/>
  <c r="M135" i="11"/>
  <c r="K136" i="11"/>
  <c r="J16" i="1"/>
  <c r="J23" i="1"/>
  <c r="J21" i="1"/>
  <c r="J20" i="1"/>
  <c r="J19" i="1"/>
  <c r="J31" i="1"/>
  <c r="J30" i="1"/>
  <c r="J28" i="1"/>
  <c r="J26" i="1"/>
  <c r="J38" i="1"/>
  <c r="J37" i="1"/>
  <c r="J35" i="1"/>
  <c r="J33" i="1"/>
  <c r="J45" i="1"/>
  <c r="J44" i="1"/>
  <c r="J42" i="1"/>
  <c r="J41" i="1"/>
  <c r="J40" i="1"/>
  <c r="J52" i="1"/>
  <c r="J49" i="1"/>
  <c r="J48" i="1"/>
  <c r="J47" i="1"/>
  <c r="J59" i="1"/>
  <c r="J56" i="1"/>
  <c r="J55" i="1"/>
  <c r="J54" i="1"/>
  <c r="J11" i="1"/>
  <c r="J18" i="1"/>
  <c r="J25" i="1"/>
  <c r="J32" i="1"/>
  <c r="J53" i="1"/>
  <c r="J60" i="1"/>
  <c r="G63" i="1"/>
  <c r="G62" i="1"/>
  <c r="C64" i="1"/>
  <c r="B64" i="1"/>
  <c r="G65" i="7"/>
  <c r="G63" i="7"/>
  <c r="E63" i="7"/>
  <c r="D64" i="7"/>
  <c r="B64" i="7"/>
  <c r="C63" i="7"/>
  <c r="G74" i="1" l="1"/>
  <c r="J71" i="1"/>
  <c r="F111" i="12"/>
  <c r="G111" i="12" s="1"/>
  <c r="F112" i="8"/>
  <c r="G111" i="8"/>
  <c r="O132" i="11"/>
  <c r="Q132" i="11" s="1"/>
  <c r="N132" i="11"/>
  <c r="L133" i="11"/>
  <c r="P136" i="11"/>
  <c r="R136" i="11" s="1"/>
  <c r="M136" i="11"/>
  <c r="K137" i="11"/>
  <c r="G64" i="7"/>
  <c r="C65" i="7"/>
  <c r="E64" i="7"/>
  <c r="C64" i="7"/>
  <c r="E65" i="7"/>
  <c r="F65" i="2"/>
  <c r="G64" i="1"/>
  <c r="E62" i="7"/>
  <c r="C62" i="7"/>
  <c r="G62" i="7"/>
  <c r="F112" i="12" l="1"/>
  <c r="G112" i="12" s="1"/>
  <c r="F113" i="8"/>
  <c r="G112" i="8"/>
  <c r="O133" i="11"/>
  <c r="Q133" i="11" s="1"/>
  <c r="N133" i="11"/>
  <c r="L134" i="11"/>
  <c r="P137" i="11"/>
  <c r="R137" i="11" s="1"/>
  <c r="M137" i="11"/>
  <c r="K138" i="11"/>
  <c r="F84" i="2"/>
  <c r="F85" i="2" s="1"/>
  <c r="F86" i="2" s="1"/>
  <c r="G59" i="1"/>
  <c r="G58" i="1"/>
  <c r="G56" i="1"/>
  <c r="E58" i="1"/>
  <c r="C57" i="1"/>
  <c r="B57" i="1"/>
  <c r="G56" i="7"/>
  <c r="G58" i="7"/>
  <c r="G59" i="7"/>
  <c r="G60" i="7"/>
  <c r="G61" i="7"/>
  <c r="E61" i="7"/>
  <c r="E60" i="7"/>
  <c r="E59" i="7"/>
  <c r="E58" i="7"/>
  <c r="E57" i="7"/>
  <c r="E56" i="7"/>
  <c r="C61" i="7"/>
  <c r="C60" i="7"/>
  <c r="C59" i="7"/>
  <c r="C56" i="7"/>
  <c r="B57" i="7"/>
  <c r="G57" i="7" s="1"/>
  <c r="F113" i="12" l="1"/>
  <c r="G113" i="12" s="1"/>
  <c r="G113" i="8"/>
  <c r="F114" i="8"/>
  <c r="O134" i="11"/>
  <c r="Q134" i="11" s="1"/>
  <c r="N134" i="11"/>
  <c r="L135" i="11"/>
  <c r="P138" i="11"/>
  <c r="R138" i="11" s="1"/>
  <c r="M138" i="11"/>
  <c r="K139" i="11"/>
  <c r="F87" i="2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58" i="2"/>
  <c r="G67" i="1"/>
  <c r="K66" i="1"/>
  <c r="J64" i="1"/>
  <c r="K65" i="1"/>
  <c r="K64" i="1"/>
  <c r="G57" i="1"/>
  <c r="C57" i="7"/>
  <c r="C58" i="7"/>
  <c r="G48" i="7"/>
  <c r="C55" i="7"/>
  <c r="C54" i="7"/>
  <c r="C53" i="7"/>
  <c r="G26" i="7"/>
  <c r="G55" i="7"/>
  <c r="G54" i="7"/>
  <c r="G53" i="7"/>
  <c r="E55" i="7"/>
  <c r="E54" i="7"/>
  <c r="E53" i="7"/>
  <c r="D51" i="2"/>
  <c r="F56" i="2"/>
  <c r="F55" i="2"/>
  <c r="F54" i="2"/>
  <c r="F53" i="2"/>
  <c r="G55" i="1"/>
  <c r="G54" i="1"/>
  <c r="G52" i="1"/>
  <c r="G48" i="1"/>
  <c r="G47" i="1"/>
  <c r="D52" i="1"/>
  <c r="D53" i="1"/>
  <c r="D54" i="1"/>
  <c r="D55" i="1"/>
  <c r="K68" i="1" l="1"/>
  <c r="K69" i="1" s="1"/>
  <c r="F114" i="12"/>
  <c r="G114" i="12" s="1"/>
  <c r="F115" i="8"/>
  <c r="G114" i="8"/>
  <c r="O135" i="11"/>
  <c r="Q135" i="11" s="1"/>
  <c r="N135" i="11"/>
  <c r="L136" i="11"/>
  <c r="P139" i="11"/>
  <c r="R139" i="11" s="1"/>
  <c r="M139" i="11"/>
  <c r="K140" i="11"/>
  <c r="F50" i="2"/>
  <c r="F49" i="2"/>
  <c r="F48" i="2"/>
  <c r="F47" i="2"/>
  <c r="D48" i="1"/>
  <c r="D49" i="1"/>
  <c r="C50" i="1"/>
  <c r="C51" i="1" s="1"/>
  <c r="B50" i="1"/>
  <c r="G52" i="7"/>
  <c r="F50" i="7"/>
  <c r="F51" i="7" s="1"/>
  <c r="B50" i="7"/>
  <c r="C50" i="7" s="1"/>
  <c r="E52" i="7"/>
  <c r="E51" i="7"/>
  <c r="E50" i="7"/>
  <c r="E49" i="7"/>
  <c r="G49" i="7"/>
  <c r="C49" i="7"/>
  <c r="F115" i="12" l="1"/>
  <c r="G115" i="12" s="1"/>
  <c r="F116" i="8"/>
  <c r="G115" i="8"/>
  <c r="K70" i="1"/>
  <c r="K71" i="1" s="1"/>
  <c r="K72" i="1" s="1"/>
  <c r="K73" i="1" s="1"/>
  <c r="O136" i="11"/>
  <c r="Q136" i="11" s="1"/>
  <c r="N136" i="11"/>
  <c r="L137" i="11"/>
  <c r="P140" i="11"/>
  <c r="R140" i="11" s="1"/>
  <c r="M140" i="11"/>
  <c r="K141" i="11"/>
  <c r="G60" i="1"/>
  <c r="G50" i="1"/>
  <c r="K57" i="1"/>
  <c r="J57" i="1"/>
  <c r="B51" i="1"/>
  <c r="F51" i="2"/>
  <c r="B51" i="7"/>
  <c r="G50" i="7"/>
  <c r="D50" i="1"/>
  <c r="E47" i="2"/>
  <c r="C43" i="1"/>
  <c r="K74" i="1" l="1"/>
  <c r="F116" i="12"/>
  <c r="G116" i="12" s="1"/>
  <c r="G116" i="8"/>
  <c r="F117" i="8"/>
  <c r="O137" i="11"/>
  <c r="Q137" i="11" s="1"/>
  <c r="N137" i="11"/>
  <c r="L138" i="11"/>
  <c r="P141" i="11"/>
  <c r="R141" i="11" s="1"/>
  <c r="M141" i="11"/>
  <c r="K142" i="11"/>
  <c r="K53" i="1"/>
  <c r="K60" i="1"/>
  <c r="J51" i="1"/>
  <c r="J58" i="1"/>
  <c r="G61" i="1"/>
  <c r="K59" i="1"/>
  <c r="K58" i="1"/>
  <c r="G51" i="1"/>
  <c r="E51" i="1"/>
  <c r="F52" i="2"/>
  <c r="D51" i="1"/>
  <c r="G51" i="7"/>
  <c r="C52" i="7"/>
  <c r="C51" i="7"/>
  <c r="C4" i="7"/>
  <c r="C10" i="7"/>
  <c r="C11" i="7"/>
  <c r="C12" i="7"/>
  <c r="C13" i="7"/>
  <c r="C14" i="7"/>
  <c r="C15" i="7"/>
  <c r="C16" i="7"/>
  <c r="C19" i="7"/>
  <c r="C20" i="7"/>
  <c r="C21" i="7"/>
  <c r="C24" i="7"/>
  <c r="C25" i="7"/>
  <c r="C26" i="7"/>
  <c r="C31" i="7"/>
  <c r="C32" i="7"/>
  <c r="C33" i="7"/>
  <c r="C34" i="7"/>
  <c r="C35" i="7"/>
  <c r="C38" i="7"/>
  <c r="C41" i="7"/>
  <c r="C42" i="7"/>
  <c r="C45" i="7"/>
  <c r="C46" i="7"/>
  <c r="C47" i="7"/>
  <c r="C48" i="7"/>
  <c r="C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4" i="7"/>
  <c r="E25" i="7"/>
  <c r="E26" i="7"/>
  <c r="E27" i="7"/>
  <c r="E28" i="7"/>
  <c r="E31" i="7"/>
  <c r="E32" i="7"/>
  <c r="E33" i="7"/>
  <c r="E34" i="7"/>
  <c r="E35" i="7"/>
  <c r="E36" i="7"/>
  <c r="E37" i="7"/>
  <c r="E38" i="7"/>
  <c r="E39" i="7"/>
  <c r="E40" i="7"/>
  <c r="E41" i="7"/>
  <c r="E42" i="7"/>
  <c r="E45" i="7"/>
  <c r="E46" i="7"/>
  <c r="E47" i="7"/>
  <c r="E48" i="7"/>
  <c r="E3" i="7"/>
  <c r="G3" i="7"/>
  <c r="G4" i="7"/>
  <c r="G9" i="7"/>
  <c r="G10" i="7"/>
  <c r="G11" i="7"/>
  <c r="G12" i="7"/>
  <c r="G13" i="7"/>
  <c r="G14" i="7"/>
  <c r="G15" i="7"/>
  <c r="G16" i="7"/>
  <c r="G18" i="7"/>
  <c r="G19" i="7"/>
  <c r="G20" i="7"/>
  <c r="G21" i="7"/>
  <c r="G23" i="7"/>
  <c r="G24" i="7"/>
  <c r="G25" i="7"/>
  <c r="G28" i="7"/>
  <c r="G30" i="7"/>
  <c r="G31" i="7"/>
  <c r="G32" i="7"/>
  <c r="G33" i="7"/>
  <c r="G34" i="7"/>
  <c r="G37" i="7"/>
  <c r="G38" i="7"/>
  <c r="G40" i="7"/>
  <c r="G41" i="7"/>
  <c r="G42" i="7"/>
  <c r="G45" i="7"/>
  <c r="G46" i="7"/>
  <c r="G47" i="7"/>
  <c r="G35" i="7" s="1"/>
  <c r="G2" i="7"/>
  <c r="F44" i="7"/>
  <c r="F39" i="7"/>
  <c r="F36" i="7"/>
  <c r="F29" i="7"/>
  <c r="F22" i="7"/>
  <c r="F17" i="7"/>
  <c r="F8" i="7"/>
  <c r="F7" i="7"/>
  <c r="F6" i="7"/>
  <c r="F5" i="7"/>
  <c r="D43" i="7"/>
  <c r="D29" i="7"/>
  <c r="D22" i="7"/>
  <c r="B43" i="7"/>
  <c r="C43" i="7" s="1"/>
  <c r="B39" i="7"/>
  <c r="C39" i="7" s="1"/>
  <c r="B36" i="7"/>
  <c r="C37" i="7" s="1"/>
  <c r="B29" i="7"/>
  <c r="C29" i="7" s="1"/>
  <c r="B27" i="7"/>
  <c r="C27" i="7" s="1"/>
  <c r="B22" i="7"/>
  <c r="C23" i="7" s="1"/>
  <c r="B17" i="7"/>
  <c r="C17" i="7" s="1"/>
  <c r="B8" i="7"/>
  <c r="C9" i="7" s="1"/>
  <c r="B7" i="7"/>
  <c r="B6" i="7"/>
  <c r="G6" i="7" s="1"/>
  <c r="B5" i="7"/>
  <c r="C5" i="7" s="1"/>
  <c r="G117" i="8" l="1"/>
  <c r="F117" i="12"/>
  <c r="G117" i="12" s="1"/>
  <c r="F118" i="8"/>
  <c r="K75" i="1"/>
  <c r="O138" i="11"/>
  <c r="Q138" i="11" s="1"/>
  <c r="N138" i="11"/>
  <c r="L139" i="11"/>
  <c r="P142" i="11"/>
  <c r="R142" i="11" s="1"/>
  <c r="M142" i="11"/>
  <c r="K143" i="11"/>
  <c r="C7" i="7"/>
  <c r="G44" i="7"/>
  <c r="G43" i="7"/>
  <c r="G39" i="7"/>
  <c r="G17" i="7"/>
  <c r="G7" i="7"/>
  <c r="G5" i="7"/>
  <c r="E44" i="7"/>
  <c r="E30" i="7"/>
  <c r="E22" i="7"/>
  <c r="C44" i="7"/>
  <c r="C40" i="7"/>
  <c r="C36" i="7"/>
  <c r="C30" i="7"/>
  <c r="C28" i="7"/>
  <c r="C22" i="7"/>
  <c r="C18" i="7"/>
  <c r="C8" i="7"/>
  <c r="C6" i="7"/>
  <c r="G36" i="7"/>
  <c r="G29" i="7"/>
  <c r="G27" i="7"/>
  <c r="G22" i="7"/>
  <c r="G8" i="7"/>
  <c r="E43" i="7"/>
  <c r="E29" i="7"/>
  <c r="E23" i="7"/>
  <c r="E46" i="2"/>
  <c r="E43" i="2"/>
  <c r="E42" i="2"/>
  <c r="E41" i="2"/>
  <c r="E40" i="2"/>
  <c r="E39" i="2"/>
  <c r="E38" i="2"/>
  <c r="E37" i="2"/>
  <c r="E36" i="2"/>
  <c r="E35" i="2"/>
  <c r="G45" i="1"/>
  <c r="F46" i="2"/>
  <c r="F45" i="2"/>
  <c r="F36" i="2"/>
  <c r="C44" i="2"/>
  <c r="B44" i="2"/>
  <c r="E44" i="2" s="1"/>
  <c r="G44" i="1"/>
  <c r="G53" i="2" l="1"/>
  <c r="G45" i="2"/>
  <c r="G51" i="2"/>
  <c r="E51" i="2"/>
  <c r="G52" i="2"/>
  <c r="G44" i="2"/>
  <c r="G46" i="2"/>
  <c r="E45" i="2"/>
  <c r="F118" i="12"/>
  <c r="G118" i="12" s="1"/>
  <c r="G118" i="8"/>
  <c r="F119" i="8"/>
  <c r="K76" i="1"/>
  <c r="O139" i="11"/>
  <c r="Q139" i="11" s="1"/>
  <c r="N139" i="11"/>
  <c r="L140" i="11"/>
  <c r="P143" i="11"/>
  <c r="R143" i="11" s="1"/>
  <c r="M143" i="11"/>
  <c r="K144" i="11"/>
  <c r="B43" i="1"/>
  <c r="F120" i="8" l="1"/>
  <c r="F119" i="12"/>
  <c r="G119" i="12" s="1"/>
  <c r="G119" i="8"/>
  <c r="K77" i="1"/>
  <c r="O140" i="11"/>
  <c r="Q140" i="11" s="1"/>
  <c r="N140" i="11"/>
  <c r="L141" i="11"/>
  <c r="P144" i="11"/>
  <c r="R144" i="11" s="1"/>
  <c r="M144" i="11"/>
  <c r="K145" i="11"/>
  <c r="E43" i="1"/>
  <c r="G53" i="1"/>
  <c r="K50" i="1"/>
  <c r="J50" i="1"/>
  <c r="K51" i="1"/>
  <c r="K52" i="1"/>
  <c r="F44" i="2"/>
  <c r="G43" i="1"/>
  <c r="G13" i="1"/>
  <c r="H42" i="1"/>
  <c r="I3" i="1" s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K78" i="1" l="1"/>
  <c r="F120" i="12"/>
  <c r="G120" i="12" s="1"/>
  <c r="F121" i="8"/>
  <c r="G120" i="8"/>
  <c r="O141" i="11"/>
  <c r="Q141" i="11" s="1"/>
  <c r="N141" i="11"/>
  <c r="L142" i="11"/>
  <c r="P145" i="11"/>
  <c r="R145" i="11" s="1"/>
  <c r="M145" i="11"/>
  <c r="K146" i="11"/>
  <c r="C39" i="1"/>
  <c r="C36" i="1"/>
  <c r="B36" i="1"/>
  <c r="G42" i="1"/>
  <c r="G41" i="1"/>
  <c r="G40" i="1"/>
  <c r="G38" i="1"/>
  <c r="G35" i="1"/>
  <c r="G34" i="1"/>
  <c r="G33" i="1"/>
  <c r="G31" i="1"/>
  <c r="G30" i="1"/>
  <c r="G28" i="1"/>
  <c r="G26" i="1"/>
  <c r="G25" i="1"/>
  <c r="G24" i="1"/>
  <c r="G23" i="1"/>
  <c r="G21" i="1"/>
  <c r="G20" i="1"/>
  <c r="G19" i="1"/>
  <c r="G12" i="1"/>
  <c r="G11" i="1"/>
  <c r="G4" i="1"/>
  <c r="G10" i="1"/>
  <c r="G3" i="1"/>
  <c r="C30" i="2"/>
  <c r="C23" i="2"/>
  <c r="E42" i="1"/>
  <c r="B8" i="1"/>
  <c r="J15" i="1" s="1"/>
  <c r="B7" i="1"/>
  <c r="J14" i="1" s="1"/>
  <c r="B6" i="1"/>
  <c r="J13" i="1" s="1"/>
  <c r="B5" i="1"/>
  <c r="J12" i="1" s="1"/>
  <c r="F43" i="2"/>
  <c r="F42" i="2"/>
  <c r="F41" i="2"/>
  <c r="F39" i="2"/>
  <c r="F38" i="2"/>
  <c r="F37" i="2"/>
  <c r="B39" i="1"/>
  <c r="G14" i="1" l="1"/>
  <c r="F121" i="12"/>
  <c r="G121" i="12" s="1"/>
  <c r="F122" i="8"/>
  <c r="G121" i="8"/>
  <c r="K79" i="1"/>
  <c r="O142" i="11"/>
  <c r="Q142" i="11" s="1"/>
  <c r="N142" i="11"/>
  <c r="L143" i="11"/>
  <c r="P146" i="11"/>
  <c r="R146" i="11" s="1"/>
  <c r="M146" i="11"/>
  <c r="K147" i="11"/>
  <c r="G6" i="1"/>
  <c r="G8" i="1"/>
  <c r="G16" i="1"/>
  <c r="G18" i="1"/>
  <c r="G36" i="1"/>
  <c r="G46" i="1"/>
  <c r="K43" i="1"/>
  <c r="J43" i="1"/>
  <c r="K45" i="1"/>
  <c r="K44" i="1"/>
  <c r="K47" i="1"/>
  <c r="K41" i="1"/>
  <c r="K39" i="1"/>
  <c r="K48" i="1"/>
  <c r="K46" i="1"/>
  <c r="K40" i="1"/>
  <c r="J46" i="1"/>
  <c r="J39" i="1"/>
  <c r="G49" i="1"/>
  <c r="F40" i="2"/>
  <c r="G5" i="1"/>
  <c r="G7" i="1"/>
  <c r="G9" i="1"/>
  <c r="G15" i="1"/>
  <c r="E31" i="1"/>
  <c r="E32" i="1"/>
  <c r="E33" i="1"/>
  <c r="E34" i="1"/>
  <c r="E35" i="1"/>
  <c r="E36" i="1"/>
  <c r="E37" i="1"/>
  <c r="E38" i="1"/>
  <c r="K80" i="1" l="1"/>
  <c r="K81" i="1" s="1"/>
  <c r="F122" i="12"/>
  <c r="G122" i="12" s="1"/>
  <c r="G122" i="8"/>
  <c r="F123" i="8"/>
  <c r="O143" i="11"/>
  <c r="Q143" i="11" s="1"/>
  <c r="N143" i="11"/>
  <c r="L144" i="11"/>
  <c r="P147" i="11"/>
  <c r="R147" i="11" s="1"/>
  <c r="M147" i="11"/>
  <c r="K148" i="11"/>
  <c r="D36" i="2"/>
  <c r="D35" i="1"/>
  <c r="F35" i="2"/>
  <c r="C3" i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8" i="1"/>
  <c r="D18" i="1" s="1"/>
  <c r="C19" i="1"/>
  <c r="D19" i="1" s="1"/>
  <c r="C20" i="1"/>
  <c r="D20" i="1" s="1"/>
  <c r="C21" i="1"/>
  <c r="D21" i="1" s="1"/>
  <c r="C23" i="1"/>
  <c r="D23" i="1" s="1"/>
  <c r="C24" i="1"/>
  <c r="D24" i="1" s="1"/>
  <c r="C25" i="1"/>
  <c r="D25" i="1" s="1"/>
  <c r="C26" i="1"/>
  <c r="D26" i="1" s="1"/>
  <c r="C28" i="1"/>
  <c r="D28" i="1" s="1"/>
  <c r="C30" i="1"/>
  <c r="D30" i="1" s="1"/>
  <c r="C31" i="1"/>
  <c r="D31" i="1" s="1"/>
  <c r="C32" i="1"/>
  <c r="D32" i="1" s="1"/>
  <c r="C33" i="1"/>
  <c r="D33" i="1" s="1"/>
  <c r="C34" i="1"/>
  <c r="D34" i="1" s="1"/>
  <c r="C2" i="1"/>
  <c r="D2" i="1" s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4" i="2"/>
  <c r="D25" i="2"/>
  <c r="D26" i="2"/>
  <c r="D27" i="2"/>
  <c r="D28" i="2"/>
  <c r="D29" i="2"/>
  <c r="D31" i="2"/>
  <c r="D32" i="2"/>
  <c r="D33" i="2"/>
  <c r="D34" i="2"/>
  <c r="D35" i="2"/>
  <c r="D2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9" i="2"/>
  <c r="F20" i="2"/>
  <c r="F21" i="2"/>
  <c r="F22" i="2"/>
  <c r="F24" i="2"/>
  <c r="F25" i="2"/>
  <c r="F26" i="2"/>
  <c r="F27" i="2"/>
  <c r="F29" i="2"/>
  <c r="F31" i="2"/>
  <c r="F32" i="2"/>
  <c r="F33" i="2"/>
  <c r="F34" i="2"/>
  <c r="F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5" i="2"/>
  <c r="E26" i="2"/>
  <c r="E27" i="2"/>
  <c r="E28" i="2"/>
  <c r="E29" i="2"/>
  <c r="E32" i="2"/>
  <c r="E33" i="2"/>
  <c r="E34" i="2"/>
  <c r="E3" i="2"/>
  <c r="B30" i="2"/>
  <c r="B23" i="2"/>
  <c r="F123" i="12" l="1"/>
  <c r="G123" i="12" s="1"/>
  <c r="G123" i="8"/>
  <c r="F124" i="8"/>
  <c r="D30" i="2"/>
  <c r="G31" i="2"/>
  <c r="G37" i="2"/>
  <c r="G39" i="2"/>
  <c r="G30" i="2"/>
  <c r="G32" i="2"/>
  <c r="G38" i="2"/>
  <c r="K82" i="1"/>
  <c r="K83" i="1" s="1"/>
  <c r="O144" i="11"/>
  <c r="Q144" i="11" s="1"/>
  <c r="N144" i="11"/>
  <c r="L145" i="11"/>
  <c r="P148" i="11"/>
  <c r="R148" i="11" s="1"/>
  <c r="M148" i="11"/>
  <c r="K149" i="11"/>
  <c r="E39" i="1"/>
  <c r="D38" i="2"/>
  <c r="D23" i="2"/>
  <c r="E23" i="2"/>
  <c r="E31" i="2"/>
  <c r="E30" i="2"/>
  <c r="E24" i="2"/>
  <c r="B29" i="1"/>
  <c r="B27" i="1"/>
  <c r="B22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B17" i="1"/>
  <c r="E17" i="1" s="1"/>
  <c r="K84" i="1" l="1"/>
  <c r="K85" i="1" s="1"/>
  <c r="F124" i="12"/>
  <c r="G124" i="12" s="1"/>
  <c r="F125" i="8"/>
  <c r="G124" i="8"/>
  <c r="O145" i="11"/>
  <c r="Q145" i="11" s="1"/>
  <c r="N145" i="11"/>
  <c r="L146" i="11"/>
  <c r="P149" i="11"/>
  <c r="R149" i="11" s="1"/>
  <c r="M149" i="11"/>
  <c r="K150" i="11"/>
  <c r="J22" i="1"/>
  <c r="G32" i="1"/>
  <c r="G22" i="1"/>
  <c r="C22" i="1"/>
  <c r="D22" i="1" s="1"/>
  <c r="K31" i="1"/>
  <c r="K29" i="1"/>
  <c r="K30" i="1"/>
  <c r="J29" i="1"/>
  <c r="G29" i="1"/>
  <c r="G39" i="1"/>
  <c r="K38" i="1"/>
  <c r="J36" i="1"/>
  <c r="E30" i="1"/>
  <c r="K37" i="1"/>
  <c r="K36" i="1"/>
  <c r="C29" i="1"/>
  <c r="D29" i="1" s="1"/>
  <c r="J17" i="1"/>
  <c r="J24" i="1"/>
  <c r="G17" i="1"/>
  <c r="C17" i="1"/>
  <c r="D17" i="1" s="1"/>
  <c r="F18" i="2"/>
  <c r="E18" i="1"/>
  <c r="K35" i="1"/>
  <c r="K27" i="1"/>
  <c r="K34" i="1"/>
  <c r="K28" i="1"/>
  <c r="J27" i="1"/>
  <c r="J34" i="1"/>
  <c r="G27" i="1"/>
  <c r="G37" i="1"/>
  <c r="C27" i="1"/>
  <c r="D27" i="1" s="1"/>
  <c r="F28" i="2"/>
  <c r="F30" i="2"/>
  <c r="F23" i="2"/>
  <c r="E40" i="1"/>
  <c r="D40" i="2"/>
  <c r="E29" i="1"/>
  <c r="E28" i="1"/>
  <c r="E27" i="1"/>
  <c r="E26" i="1"/>
  <c r="E25" i="1"/>
  <c r="E24" i="1"/>
  <c r="E23" i="1"/>
  <c r="E22" i="1"/>
  <c r="E21" i="1"/>
  <c r="E20" i="1"/>
  <c r="E19" i="1"/>
  <c r="K86" i="1" l="1"/>
  <c r="K87" i="1" s="1"/>
  <c r="F125" i="12"/>
  <c r="G125" i="12" s="1"/>
  <c r="G125" i="8"/>
  <c r="F126" i="8"/>
  <c r="F36" i="1"/>
  <c r="O146" i="11"/>
  <c r="Q146" i="11" s="1"/>
  <c r="N146" i="11"/>
  <c r="L147" i="11"/>
  <c r="P150" i="11"/>
  <c r="R150" i="11" s="1"/>
  <c r="M150" i="11"/>
  <c r="K151" i="11"/>
  <c r="F39" i="1"/>
  <c r="F38" i="1"/>
  <c r="F35" i="1"/>
  <c r="F40" i="1"/>
  <c r="F37" i="1"/>
  <c r="C76" i="2"/>
  <c r="C77" i="2" s="1"/>
  <c r="D37" i="2"/>
  <c r="F41" i="1"/>
  <c r="D41" i="2"/>
  <c r="D37" i="1"/>
  <c r="K88" i="1" l="1"/>
  <c r="D36" i="1"/>
  <c r="C182" i="1"/>
  <c r="D182" i="1" s="1"/>
  <c r="F126" i="12"/>
  <c r="G126" i="12" s="1"/>
  <c r="F127" i="8"/>
  <c r="G126" i="8"/>
  <c r="O147" i="11"/>
  <c r="Q147" i="11" s="1"/>
  <c r="N147" i="11"/>
  <c r="L148" i="11"/>
  <c r="P151" i="11"/>
  <c r="R151" i="11" s="1"/>
  <c r="M151" i="11"/>
  <c r="K152" i="11"/>
  <c r="D39" i="2"/>
  <c r="E41" i="1"/>
  <c r="F42" i="1" s="1"/>
  <c r="D42" i="2"/>
  <c r="D38" i="1"/>
  <c r="K89" i="1" l="1"/>
  <c r="K90" i="1" s="1"/>
  <c r="F127" i="12"/>
  <c r="G127" i="12" s="1"/>
  <c r="F128" i="8"/>
  <c r="G127" i="8"/>
  <c r="O148" i="11"/>
  <c r="Q148" i="11" s="1"/>
  <c r="N148" i="11"/>
  <c r="L149" i="11"/>
  <c r="P152" i="11"/>
  <c r="R152" i="11" s="1"/>
  <c r="M152" i="11"/>
  <c r="K153" i="11"/>
  <c r="E83" i="2"/>
  <c r="D43" i="2"/>
  <c r="D39" i="1"/>
  <c r="K91" i="1" l="1"/>
  <c r="K92" i="1" s="1"/>
  <c r="F128" i="12"/>
  <c r="G128" i="12" s="1"/>
  <c r="F129" i="8"/>
  <c r="G128" i="8"/>
  <c r="O149" i="11"/>
  <c r="Q149" i="11" s="1"/>
  <c r="N149" i="11"/>
  <c r="L150" i="11"/>
  <c r="P153" i="11"/>
  <c r="R153" i="11" s="1"/>
  <c r="M153" i="11"/>
  <c r="K154" i="11"/>
  <c r="C83" i="2"/>
  <c r="E84" i="2"/>
  <c r="F43" i="1"/>
  <c r="D44" i="2"/>
  <c r="D40" i="1"/>
  <c r="C84" i="2" l="1"/>
  <c r="K93" i="1"/>
  <c r="K94" i="1" s="1"/>
  <c r="F129" i="12"/>
  <c r="G129" i="12" s="1"/>
  <c r="F130" i="8"/>
  <c r="G129" i="8"/>
  <c r="O150" i="11"/>
  <c r="Q150" i="11" s="1"/>
  <c r="N150" i="11"/>
  <c r="L151" i="11"/>
  <c r="P154" i="11"/>
  <c r="R154" i="11" s="1"/>
  <c r="M154" i="11"/>
  <c r="K155" i="11"/>
  <c r="E85" i="2"/>
  <c r="C85" i="2" s="1"/>
  <c r="D45" i="2"/>
  <c r="D41" i="1"/>
  <c r="K95" i="1" l="1"/>
  <c r="K96" i="1"/>
  <c r="K97" i="1" s="1"/>
  <c r="F130" i="12"/>
  <c r="G130" i="12" s="1"/>
  <c r="F131" i="8"/>
  <c r="G130" i="8"/>
  <c r="O151" i="11"/>
  <c r="Q151" i="11" s="1"/>
  <c r="N151" i="11"/>
  <c r="L152" i="11"/>
  <c r="P155" i="11"/>
  <c r="R155" i="11" s="1"/>
  <c r="M155" i="11"/>
  <c r="K156" i="11"/>
  <c r="E86" i="2"/>
  <c r="C86" i="2" s="1"/>
  <c r="D46" i="2"/>
  <c r="D42" i="1"/>
  <c r="K98" i="1" l="1"/>
  <c r="K99" i="1" s="1"/>
  <c r="K100" i="1" s="1"/>
  <c r="F131" i="12"/>
  <c r="G131" i="12" s="1"/>
  <c r="G131" i="8"/>
  <c r="F132" i="8"/>
  <c r="O152" i="11"/>
  <c r="Q152" i="11" s="1"/>
  <c r="N152" i="11"/>
  <c r="L153" i="11"/>
  <c r="P156" i="11"/>
  <c r="R156" i="11" s="1"/>
  <c r="M156" i="11"/>
  <c r="K157" i="11"/>
  <c r="E87" i="2"/>
  <c r="C87" i="2" s="1"/>
  <c r="F44" i="1"/>
  <c r="E44" i="1"/>
  <c r="D47" i="2"/>
  <c r="D43" i="1"/>
  <c r="K101" i="1" l="1"/>
  <c r="K102" i="1" s="1"/>
  <c r="F132" i="12"/>
  <c r="G132" i="12" s="1"/>
  <c r="G132" i="8"/>
  <c r="F133" i="8"/>
  <c r="O153" i="11"/>
  <c r="Q153" i="11" s="1"/>
  <c r="N153" i="11"/>
  <c r="L154" i="11"/>
  <c r="P157" i="11"/>
  <c r="R157" i="11" s="1"/>
  <c r="M157" i="11"/>
  <c r="K158" i="11"/>
  <c r="E88" i="2"/>
  <c r="C88" i="2" s="1"/>
  <c r="E45" i="1"/>
  <c r="D48" i="2"/>
  <c r="D44" i="1"/>
  <c r="F133" i="12" l="1"/>
  <c r="G133" i="12" s="1"/>
  <c r="G133" i="8"/>
  <c r="F134" i="8"/>
  <c r="O154" i="11"/>
  <c r="Q154" i="11" s="1"/>
  <c r="N154" i="11"/>
  <c r="L155" i="11"/>
  <c r="P158" i="11"/>
  <c r="R158" i="11" s="1"/>
  <c r="M158" i="11"/>
  <c r="K159" i="11"/>
  <c r="E89" i="2"/>
  <c r="C89" i="2" s="1"/>
  <c r="F46" i="1"/>
  <c r="F45" i="1"/>
  <c r="D49" i="2"/>
  <c r="D45" i="1"/>
  <c r="F134" i="12" l="1"/>
  <c r="G134" i="12" s="1"/>
  <c r="G134" i="8"/>
  <c r="F135" i="8"/>
  <c r="O155" i="11"/>
  <c r="Q155" i="11" s="1"/>
  <c r="N155" i="11"/>
  <c r="L156" i="11"/>
  <c r="P159" i="11"/>
  <c r="R159" i="11" s="1"/>
  <c r="M159" i="11"/>
  <c r="K160" i="11"/>
  <c r="E90" i="2"/>
  <c r="C90" i="2" s="1"/>
  <c r="E46" i="1"/>
  <c r="D50" i="2"/>
  <c r="F135" i="12" l="1"/>
  <c r="G135" i="12" s="1"/>
  <c r="G135" i="8"/>
  <c r="F136" i="8"/>
  <c r="O156" i="11"/>
  <c r="Q156" i="11" s="1"/>
  <c r="N156" i="11"/>
  <c r="L157" i="11"/>
  <c r="P160" i="11"/>
  <c r="R160" i="11" s="1"/>
  <c r="M160" i="11"/>
  <c r="K161" i="11"/>
  <c r="E91" i="2"/>
  <c r="C91" i="2" s="1"/>
  <c r="D46" i="1"/>
  <c r="E47" i="1"/>
  <c r="F136" i="12" l="1"/>
  <c r="G136" i="12" s="1"/>
  <c r="G136" i="8"/>
  <c r="F137" i="8"/>
  <c r="O157" i="11"/>
  <c r="Q157" i="11" s="1"/>
  <c r="N157" i="11"/>
  <c r="L158" i="11"/>
  <c r="P161" i="11"/>
  <c r="R161" i="11" s="1"/>
  <c r="M161" i="11"/>
  <c r="K162" i="11"/>
  <c r="E92" i="2"/>
  <c r="C92" i="2" s="1"/>
  <c r="D47" i="1"/>
  <c r="E48" i="1"/>
  <c r="F47" i="1"/>
  <c r="F48" i="1"/>
  <c r="D52" i="2"/>
  <c r="F137" i="12" l="1"/>
  <c r="G137" i="12" s="1"/>
  <c r="F138" i="8"/>
  <c r="G137" i="8"/>
  <c r="O158" i="11"/>
  <c r="Q158" i="11" s="1"/>
  <c r="N158" i="11"/>
  <c r="L159" i="11"/>
  <c r="P162" i="11"/>
  <c r="R162" i="11" s="1"/>
  <c r="M162" i="11"/>
  <c r="K163" i="11"/>
  <c r="E93" i="2"/>
  <c r="C93" i="2" s="1"/>
  <c r="D53" i="2"/>
  <c r="F138" i="12" l="1"/>
  <c r="G138" i="12" s="1"/>
  <c r="G138" i="8"/>
  <c r="F139" i="8"/>
  <c r="O159" i="11"/>
  <c r="Q159" i="11" s="1"/>
  <c r="N159" i="11"/>
  <c r="L160" i="11"/>
  <c r="P163" i="11"/>
  <c r="R163" i="11" s="1"/>
  <c r="M163" i="11"/>
  <c r="K164" i="11"/>
  <c r="E94" i="2"/>
  <c r="C94" i="2" s="1"/>
  <c r="F49" i="1"/>
  <c r="D54" i="2"/>
  <c r="F139" i="12" l="1"/>
  <c r="G139" i="12" s="1"/>
  <c r="G139" i="8"/>
  <c r="F140" i="8"/>
  <c r="O160" i="11"/>
  <c r="Q160" i="11" s="1"/>
  <c r="N160" i="11"/>
  <c r="L161" i="11"/>
  <c r="P164" i="11"/>
  <c r="R164" i="11" s="1"/>
  <c r="M164" i="11"/>
  <c r="K165" i="11"/>
  <c r="E95" i="2"/>
  <c r="C95" i="2" s="1"/>
  <c r="D55" i="2"/>
  <c r="F140" i="12" l="1"/>
  <c r="G140" i="12" s="1"/>
  <c r="F141" i="8"/>
  <c r="G140" i="8"/>
  <c r="O161" i="11"/>
  <c r="Q161" i="11" s="1"/>
  <c r="N161" i="11"/>
  <c r="L162" i="11"/>
  <c r="P165" i="11"/>
  <c r="R165" i="11" s="1"/>
  <c r="M165" i="11"/>
  <c r="K166" i="11"/>
  <c r="E96" i="2"/>
  <c r="C96" i="2" s="1"/>
  <c r="D56" i="2"/>
  <c r="F141" i="12" l="1"/>
  <c r="G141" i="12" s="1"/>
  <c r="G141" i="8"/>
  <c r="F142" i="8"/>
  <c r="O162" i="11"/>
  <c r="Q162" i="11" s="1"/>
  <c r="N162" i="11"/>
  <c r="L163" i="11"/>
  <c r="P166" i="11"/>
  <c r="R166" i="11" s="1"/>
  <c r="M166" i="11"/>
  <c r="K167" i="11"/>
  <c r="E97" i="2"/>
  <c r="C97" i="2" s="1"/>
  <c r="D57" i="2"/>
  <c r="F142" i="12" l="1"/>
  <c r="G142" i="12" s="1"/>
  <c r="G142" i="8"/>
  <c r="F143" i="8"/>
  <c r="O163" i="11"/>
  <c r="Q163" i="11" s="1"/>
  <c r="N163" i="11"/>
  <c r="L164" i="11"/>
  <c r="P167" i="11"/>
  <c r="R167" i="11" s="1"/>
  <c r="M167" i="11"/>
  <c r="K168" i="11"/>
  <c r="E98" i="2"/>
  <c r="C98" i="2" s="1"/>
  <c r="D58" i="2"/>
  <c r="F143" i="12" l="1"/>
  <c r="G143" i="12" s="1"/>
  <c r="G143" i="8"/>
  <c r="F144" i="8"/>
  <c r="O164" i="11"/>
  <c r="Q164" i="11" s="1"/>
  <c r="N164" i="11"/>
  <c r="L165" i="11"/>
  <c r="P168" i="11"/>
  <c r="R168" i="11" s="1"/>
  <c r="M168" i="11"/>
  <c r="K169" i="11"/>
  <c r="E99" i="2"/>
  <c r="C99" i="2" s="1"/>
  <c r="D59" i="2"/>
  <c r="F144" i="12" l="1"/>
  <c r="G144" i="12" s="1"/>
  <c r="F145" i="8"/>
  <c r="G144" i="8"/>
  <c r="O165" i="11"/>
  <c r="Q165" i="11" s="1"/>
  <c r="N165" i="11"/>
  <c r="L166" i="11"/>
  <c r="P169" i="11"/>
  <c r="R169" i="11" s="1"/>
  <c r="M169" i="11"/>
  <c r="K170" i="11"/>
  <c r="E100" i="2"/>
  <c r="C100" i="2" s="1"/>
  <c r="E52" i="1"/>
  <c r="D60" i="2"/>
  <c r="F145" i="12" l="1"/>
  <c r="G145" i="12" s="1"/>
  <c r="G145" i="8"/>
  <c r="F146" i="8"/>
  <c r="O166" i="11"/>
  <c r="Q166" i="11" s="1"/>
  <c r="N166" i="11"/>
  <c r="L167" i="11"/>
  <c r="P170" i="11"/>
  <c r="R170" i="11" s="1"/>
  <c r="M170" i="11"/>
  <c r="K171" i="11"/>
  <c r="E101" i="2"/>
  <c r="C101" i="2" s="1"/>
  <c r="D61" i="2"/>
  <c r="F146" i="12" l="1"/>
  <c r="G146" i="12" s="1"/>
  <c r="F147" i="8"/>
  <c r="G146" i="8"/>
  <c r="O167" i="11"/>
  <c r="Q167" i="11" s="1"/>
  <c r="N167" i="11"/>
  <c r="L168" i="11"/>
  <c r="P171" i="11"/>
  <c r="R171" i="11" s="1"/>
  <c r="M171" i="11"/>
  <c r="K172" i="11"/>
  <c r="L169" i="11" s="1"/>
  <c r="E102" i="2"/>
  <c r="C102" i="2" s="1"/>
  <c r="E53" i="1"/>
  <c r="D62" i="2"/>
  <c r="F147" i="12" l="1"/>
  <c r="G147" i="12" s="1"/>
  <c r="F148" i="8"/>
  <c r="G147" i="8"/>
  <c r="O169" i="11"/>
  <c r="Q169" i="11" s="1"/>
  <c r="N169" i="11"/>
  <c r="O168" i="11"/>
  <c r="Q168" i="11" s="1"/>
  <c r="N168" i="11"/>
  <c r="P172" i="11"/>
  <c r="R172" i="11" s="1"/>
  <c r="M172" i="11"/>
  <c r="K173" i="11"/>
  <c r="L170" i="11" s="1"/>
  <c r="E103" i="2"/>
  <c r="C103" i="2" s="1"/>
  <c r="D63" i="2"/>
  <c r="F148" i="12" l="1"/>
  <c r="G148" i="12" s="1"/>
  <c r="G148" i="8"/>
  <c r="F149" i="8"/>
  <c r="O170" i="11"/>
  <c r="Q170" i="11" s="1"/>
  <c r="N170" i="11"/>
  <c r="P173" i="11"/>
  <c r="R173" i="11" s="1"/>
  <c r="M173" i="11"/>
  <c r="K174" i="11"/>
  <c r="E104" i="2"/>
  <c r="C104" i="2" s="1"/>
  <c r="E54" i="1"/>
  <c r="D64" i="2"/>
  <c r="F149" i="12" l="1"/>
  <c r="G149" i="12" s="1"/>
  <c r="G149" i="8"/>
  <c r="F150" i="8"/>
  <c r="L171" i="11"/>
  <c r="P174" i="11"/>
  <c r="R174" i="11" s="1"/>
  <c r="M174" i="11"/>
  <c r="K175" i="11"/>
  <c r="E105" i="2"/>
  <c r="C105" i="2" s="1"/>
  <c r="E55" i="1"/>
  <c r="D65" i="2"/>
  <c r="F150" i="12" l="1"/>
  <c r="G150" i="12" s="1"/>
  <c r="G150" i="8"/>
  <c r="F151" i="8"/>
  <c r="O171" i="11"/>
  <c r="Q171" i="11" s="1"/>
  <c r="N171" i="11"/>
  <c r="L172" i="11"/>
  <c r="P175" i="11"/>
  <c r="R175" i="11" s="1"/>
  <c r="M175" i="11"/>
  <c r="K176" i="11"/>
  <c r="E106" i="2"/>
  <c r="C106" i="2" s="1"/>
  <c r="D66" i="2"/>
  <c r="F151" i="12" l="1"/>
  <c r="G151" i="12" s="1"/>
  <c r="G151" i="8"/>
  <c r="F152" i="8"/>
  <c r="O172" i="11"/>
  <c r="Q172" i="11" s="1"/>
  <c r="N172" i="11"/>
  <c r="L173" i="11"/>
  <c r="P176" i="11"/>
  <c r="R176" i="11" s="1"/>
  <c r="M176" i="11"/>
  <c r="K177" i="11"/>
  <c r="E107" i="2"/>
  <c r="C107" i="2" s="1"/>
  <c r="D67" i="2"/>
  <c r="F152" i="12" l="1"/>
  <c r="G152" i="12" s="1"/>
  <c r="F153" i="8"/>
  <c r="G152" i="8"/>
  <c r="O173" i="11"/>
  <c r="Q173" i="11" s="1"/>
  <c r="N173" i="11"/>
  <c r="L174" i="11"/>
  <c r="P177" i="11"/>
  <c r="R177" i="11" s="1"/>
  <c r="M177" i="11"/>
  <c r="K178" i="11"/>
  <c r="L175" i="11" s="1"/>
  <c r="E108" i="2"/>
  <c r="C108" i="2" s="1"/>
  <c r="D68" i="2"/>
  <c r="F153" i="12" l="1"/>
  <c r="G153" i="12" s="1"/>
  <c r="G153" i="8"/>
  <c r="F154" i="8"/>
  <c r="O175" i="11"/>
  <c r="Q175" i="11" s="1"/>
  <c r="N175" i="11"/>
  <c r="O174" i="11"/>
  <c r="Q174" i="11" s="1"/>
  <c r="N174" i="11"/>
  <c r="P178" i="11"/>
  <c r="R178" i="11" s="1"/>
  <c r="M178" i="11"/>
  <c r="K179" i="11"/>
  <c r="E109" i="2"/>
  <c r="C109" i="2" s="1"/>
  <c r="D69" i="2"/>
  <c r="F154" i="12" l="1"/>
  <c r="G154" i="12" s="1"/>
  <c r="G154" i="8"/>
  <c r="F155" i="8"/>
  <c r="L176" i="11"/>
  <c r="P179" i="11"/>
  <c r="R179" i="11" s="1"/>
  <c r="M179" i="11"/>
  <c r="K180" i="11"/>
  <c r="E110" i="2"/>
  <c r="C110" i="2" s="1"/>
  <c r="D70" i="2"/>
  <c r="F155" i="12" l="1"/>
  <c r="G155" i="12" s="1"/>
  <c r="G155" i="8"/>
  <c r="F156" i="8"/>
  <c r="O176" i="11"/>
  <c r="Q176" i="11" s="1"/>
  <c r="N176" i="11"/>
  <c r="L177" i="11"/>
  <c r="P180" i="11"/>
  <c r="R180" i="11" s="1"/>
  <c r="M180" i="11"/>
  <c r="K181" i="11"/>
  <c r="E111" i="2"/>
  <c r="C111" i="2" s="1"/>
  <c r="D71" i="2"/>
  <c r="F156" i="12" l="1"/>
  <c r="G156" i="12" s="1"/>
  <c r="G156" i="8"/>
  <c r="F157" i="8"/>
  <c r="O177" i="11"/>
  <c r="Q177" i="11" s="1"/>
  <c r="N177" i="11"/>
  <c r="L178" i="11"/>
  <c r="P181" i="11"/>
  <c r="R181" i="11" s="1"/>
  <c r="M181" i="11"/>
  <c r="K182" i="11"/>
  <c r="E112" i="2"/>
  <c r="C112" i="2" s="1"/>
  <c r="D72" i="2"/>
  <c r="F157" i="12" l="1"/>
  <c r="G157" i="12" s="1"/>
  <c r="G157" i="8"/>
  <c r="F158" i="8"/>
  <c r="O178" i="11"/>
  <c r="Q178" i="11" s="1"/>
  <c r="N178" i="11"/>
  <c r="L179" i="11"/>
  <c r="P182" i="11"/>
  <c r="R182" i="11" s="1"/>
  <c r="M182" i="11"/>
  <c r="K183" i="11"/>
  <c r="E113" i="2"/>
  <c r="C113" i="2" s="1"/>
  <c r="D73" i="2"/>
  <c r="F158" i="12" l="1"/>
  <c r="G158" i="12" s="1"/>
  <c r="G158" i="8"/>
  <c r="F159" i="8"/>
  <c r="O179" i="11"/>
  <c r="Q179" i="11" s="1"/>
  <c r="N179" i="11"/>
  <c r="L180" i="11"/>
  <c r="P183" i="11"/>
  <c r="R183" i="11" s="1"/>
  <c r="M183" i="11"/>
  <c r="K184" i="11"/>
  <c r="E114" i="2"/>
  <c r="C114" i="2" s="1"/>
  <c r="D74" i="2"/>
  <c r="F159" i="12" l="1"/>
  <c r="G159" i="12" s="1"/>
  <c r="G159" i="8"/>
  <c r="F160" i="8"/>
  <c r="O180" i="11"/>
  <c r="Q180" i="11" s="1"/>
  <c r="N180" i="11"/>
  <c r="L181" i="11"/>
  <c r="P184" i="11"/>
  <c r="R184" i="11" s="1"/>
  <c r="M184" i="11"/>
  <c r="K185" i="11"/>
  <c r="E115" i="2"/>
  <c r="C115" i="2" s="1"/>
  <c r="D75" i="2"/>
  <c r="F160" i="12" l="1"/>
  <c r="G160" i="12" s="1"/>
  <c r="G160" i="8"/>
  <c r="F161" i="8"/>
  <c r="O181" i="11"/>
  <c r="Q181" i="11" s="1"/>
  <c r="N181" i="11"/>
  <c r="L182" i="11"/>
  <c r="P185" i="11"/>
  <c r="R185" i="11" s="1"/>
  <c r="M185" i="11"/>
  <c r="K186" i="11"/>
  <c r="E116" i="2"/>
  <c r="C116" i="2" s="1"/>
  <c r="D76" i="2"/>
  <c r="F161" i="12" l="1"/>
  <c r="G161" i="12" s="1"/>
  <c r="G161" i="8"/>
  <c r="F162" i="8"/>
  <c r="O182" i="11"/>
  <c r="Q182" i="11" s="1"/>
  <c r="N182" i="11"/>
  <c r="L183" i="11"/>
  <c r="P186" i="11"/>
  <c r="R186" i="11" s="1"/>
  <c r="M186" i="11"/>
  <c r="K187" i="11"/>
  <c r="E117" i="2"/>
  <c r="C117" i="2" s="1"/>
  <c r="D77" i="2"/>
  <c r="F162" i="12" l="1"/>
  <c r="G162" i="12" s="1"/>
  <c r="G162" i="8"/>
  <c r="F163" i="8"/>
  <c r="O183" i="11"/>
  <c r="Q183" i="11" s="1"/>
  <c r="N183" i="11"/>
  <c r="L184" i="11"/>
  <c r="P187" i="11"/>
  <c r="R187" i="11" s="1"/>
  <c r="M187" i="11"/>
  <c r="K188" i="11"/>
  <c r="E118" i="2"/>
  <c r="C118" i="2" s="1"/>
  <c r="D78" i="2"/>
  <c r="F163" i="12" l="1"/>
  <c r="G163" i="12" s="1"/>
  <c r="F164" i="8"/>
  <c r="G163" i="8"/>
  <c r="O184" i="11"/>
  <c r="Q184" i="11" s="1"/>
  <c r="N184" i="11"/>
  <c r="L185" i="11"/>
  <c r="P188" i="11"/>
  <c r="R188" i="11" s="1"/>
  <c r="M188" i="11"/>
  <c r="K189" i="11"/>
  <c r="L186" i="11" s="1"/>
  <c r="E119" i="2"/>
  <c r="C119" i="2" s="1"/>
  <c r="D79" i="2"/>
  <c r="F164" i="12" l="1"/>
  <c r="G164" i="12" s="1"/>
  <c r="F165" i="8"/>
  <c r="G164" i="8"/>
  <c r="O186" i="11"/>
  <c r="Q186" i="11" s="1"/>
  <c r="N186" i="11"/>
  <c r="O185" i="11"/>
  <c r="Q185" i="11" s="1"/>
  <c r="N185" i="11"/>
  <c r="P189" i="11"/>
  <c r="R189" i="11" s="1"/>
  <c r="M189" i="11"/>
  <c r="K190" i="11"/>
  <c r="E120" i="2"/>
  <c r="C120" i="2" s="1"/>
  <c r="D80" i="2"/>
  <c r="F165" i="12" l="1"/>
  <c r="G165" i="12" s="1"/>
  <c r="G165" i="8"/>
  <c r="F166" i="8"/>
  <c r="L187" i="11"/>
  <c r="P190" i="11"/>
  <c r="R190" i="11" s="1"/>
  <c r="M190" i="11"/>
  <c r="P197" i="11"/>
  <c r="R197" i="11" s="1"/>
  <c r="K191" i="11"/>
  <c r="E121" i="2"/>
  <c r="C121" i="2" s="1"/>
  <c r="D81" i="2"/>
  <c r="F166" i="12" l="1"/>
  <c r="G166" i="12" s="1"/>
  <c r="F167" i="8"/>
  <c r="G166" i="8"/>
  <c r="O187" i="11"/>
  <c r="Q187" i="11" s="1"/>
  <c r="N187" i="11"/>
  <c r="L188" i="11"/>
  <c r="P191" i="11"/>
  <c r="R191" i="11" s="1"/>
  <c r="M191" i="11"/>
  <c r="P198" i="11"/>
  <c r="R198" i="11" s="1"/>
  <c r="K192" i="11"/>
  <c r="E122" i="2"/>
  <c r="C122" i="2" s="1"/>
  <c r="D82" i="2"/>
  <c r="F167" i="12" l="1"/>
  <c r="G167" i="12" s="1"/>
  <c r="F168" i="8"/>
  <c r="G167" i="8"/>
  <c r="O188" i="11"/>
  <c r="Q188" i="11" s="1"/>
  <c r="N188" i="11"/>
  <c r="L189" i="11"/>
  <c r="P192" i="11"/>
  <c r="R192" i="11" s="1"/>
  <c r="M192" i="11"/>
  <c r="P199" i="11"/>
  <c r="R199" i="11" s="1"/>
  <c r="K193" i="11"/>
  <c r="E123" i="2"/>
  <c r="C123" i="2" s="1"/>
  <c r="B84" i="2"/>
  <c r="D83" i="2"/>
  <c r="F168" i="12" l="1"/>
  <c r="G168" i="12" s="1"/>
  <c r="F169" i="8"/>
  <c r="G168" i="8"/>
  <c r="O189" i="11"/>
  <c r="Q189" i="11" s="1"/>
  <c r="N189" i="11"/>
  <c r="L190" i="11"/>
  <c r="P193" i="11"/>
  <c r="R193" i="11" s="1"/>
  <c r="M193" i="11"/>
  <c r="P200" i="11"/>
  <c r="R200" i="11" s="1"/>
  <c r="K194" i="11"/>
  <c r="E124" i="2"/>
  <c r="C124" i="2" s="1"/>
  <c r="B85" i="2"/>
  <c r="D84" i="2"/>
  <c r="F169" i="12" l="1"/>
  <c r="G169" i="12" s="1"/>
  <c r="F170" i="8"/>
  <c r="G169" i="8"/>
  <c r="O190" i="11"/>
  <c r="Q190" i="11" s="1"/>
  <c r="N190" i="11"/>
  <c r="L191" i="11"/>
  <c r="P194" i="11"/>
  <c r="R194" i="11" s="1"/>
  <c r="M194" i="11"/>
  <c r="P201" i="11"/>
  <c r="R201" i="11" s="1"/>
  <c r="K196" i="11"/>
  <c r="K195" i="11"/>
  <c r="E125" i="2"/>
  <c r="C125" i="2" s="1"/>
  <c r="B86" i="2"/>
  <c r="D85" i="2"/>
  <c r="F170" i="12" l="1"/>
  <c r="G170" i="12" s="1"/>
  <c r="F171" i="8"/>
  <c r="G170" i="8"/>
  <c r="L197" i="11"/>
  <c r="O197" i="11" s="1"/>
  <c r="Q197" i="11" s="1"/>
  <c r="O191" i="11"/>
  <c r="Q191" i="11" s="1"/>
  <c r="N191" i="11"/>
  <c r="L199" i="11"/>
  <c r="L196" i="11"/>
  <c r="L193" i="11"/>
  <c r="L198" i="11"/>
  <c r="L192" i="11"/>
  <c r="L195" i="11"/>
  <c r="L194" i="11"/>
  <c r="P195" i="11"/>
  <c r="R195" i="11" s="1"/>
  <c r="M195" i="11"/>
  <c r="P202" i="11"/>
  <c r="R202" i="11" s="1"/>
  <c r="P196" i="11"/>
  <c r="R196" i="11" s="1"/>
  <c r="M196" i="11"/>
  <c r="M197" i="11"/>
  <c r="P203" i="11"/>
  <c r="R203" i="11" s="1"/>
  <c r="E126" i="2"/>
  <c r="C126" i="2" s="1"/>
  <c r="B87" i="2"/>
  <c r="D86" i="2"/>
  <c r="N198" i="11" l="1"/>
  <c r="F171" i="12"/>
  <c r="G171" i="12" s="1"/>
  <c r="F172" i="8"/>
  <c r="G171" i="8"/>
  <c r="N194" i="11"/>
  <c r="N195" i="11"/>
  <c r="O204" i="11"/>
  <c r="Q204" i="11" s="1"/>
  <c r="O192" i="11"/>
  <c r="Q192" i="11" s="1"/>
  <c r="N192" i="11"/>
  <c r="N193" i="11"/>
  <c r="N199" i="11"/>
  <c r="N200" i="11"/>
  <c r="N196" i="11"/>
  <c r="N197" i="11"/>
  <c r="O195" i="11"/>
  <c r="Q195" i="11" s="1"/>
  <c r="O202" i="11"/>
  <c r="Q202" i="11" s="1"/>
  <c r="O196" i="11"/>
  <c r="Q196" i="11" s="1"/>
  <c r="O203" i="11"/>
  <c r="Q203" i="11" s="1"/>
  <c r="O199" i="11"/>
  <c r="Q199" i="11" s="1"/>
  <c r="O206" i="11"/>
  <c r="Q206" i="11" s="1"/>
  <c r="O194" i="11"/>
  <c r="Q194" i="11" s="1"/>
  <c r="O201" i="11"/>
  <c r="Q201" i="11" s="1"/>
  <c r="O198" i="11"/>
  <c r="Q198" i="11" s="1"/>
  <c r="O205" i="11"/>
  <c r="Q205" i="11" s="1"/>
  <c r="O193" i="11"/>
  <c r="Q193" i="11" s="1"/>
  <c r="O200" i="11"/>
  <c r="Q200" i="11" s="1"/>
  <c r="E127" i="2"/>
  <c r="C127" i="2" s="1"/>
  <c r="B88" i="2"/>
  <c r="D87" i="2"/>
  <c r="F172" i="12" l="1"/>
  <c r="G172" i="12" s="1"/>
  <c r="G172" i="8"/>
  <c r="F173" i="8"/>
  <c r="E128" i="2"/>
  <c r="C128" i="2" s="1"/>
  <c r="D88" i="2"/>
  <c r="B89" i="2"/>
  <c r="D89" i="2" s="1"/>
  <c r="F173" i="12" l="1"/>
  <c r="G173" i="12" s="1"/>
  <c r="F174" i="8"/>
  <c r="G173" i="8"/>
  <c r="E129" i="2"/>
  <c r="C129" i="2" s="1"/>
  <c r="B90" i="2"/>
  <c r="D90" i="2" s="1"/>
  <c r="F174" i="12" l="1"/>
  <c r="G174" i="12" s="1"/>
  <c r="G174" i="8"/>
  <c r="F175" i="8"/>
  <c r="E130" i="2"/>
  <c r="C130" i="2" s="1"/>
  <c r="B91" i="2"/>
  <c r="D91" i="2" s="1"/>
  <c r="F175" i="12" l="1"/>
  <c r="G175" i="12" s="1"/>
  <c r="G175" i="8"/>
  <c r="F176" i="8"/>
  <c r="E131" i="2"/>
  <c r="C131" i="2" s="1"/>
  <c r="B92" i="2"/>
  <c r="D92" i="2" s="1"/>
  <c r="G176" i="8" l="1"/>
  <c r="F176" i="12"/>
  <c r="G176" i="12" s="1"/>
  <c r="E132" i="2"/>
  <c r="C132" i="2" s="1"/>
  <c r="B93" i="2"/>
  <c r="D93" i="2" s="1"/>
  <c r="E133" i="2" l="1"/>
  <c r="C133" i="2" s="1"/>
  <c r="B94" i="2"/>
  <c r="D94" i="2" s="1"/>
  <c r="E134" i="2" l="1"/>
  <c r="C134" i="2" s="1"/>
  <c r="B95" i="2"/>
  <c r="D95" i="2" s="1"/>
  <c r="E135" i="2" l="1"/>
  <c r="C135" i="2" s="1"/>
  <c r="B96" i="2"/>
  <c r="D96" i="2" s="1"/>
  <c r="E136" i="2" l="1"/>
  <c r="C136" i="2" s="1"/>
  <c r="B97" i="2"/>
  <c r="D97" i="2" s="1"/>
  <c r="E137" i="2" l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B98" i="2"/>
  <c r="D98" i="2" s="1"/>
  <c r="C137" i="2" l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E150" i="2"/>
  <c r="B99" i="2"/>
  <c r="D99" i="2" s="1"/>
  <c r="C150" i="2" l="1"/>
  <c r="B100" i="2"/>
  <c r="D100" i="2" s="1"/>
  <c r="B101" i="2" l="1"/>
  <c r="D101" i="2" s="1"/>
  <c r="B102" i="2" l="1"/>
  <c r="D102" i="2" s="1"/>
  <c r="B103" i="2" l="1"/>
  <c r="D103" i="2" s="1"/>
  <c r="B104" i="2" l="1"/>
  <c r="D104" i="2" s="1"/>
  <c r="B105" i="2" l="1"/>
  <c r="D105" i="2" s="1"/>
  <c r="B106" i="2" l="1"/>
  <c r="D106" i="2" s="1"/>
  <c r="B107" i="2" l="1"/>
  <c r="D107" i="2" s="1"/>
  <c r="B108" i="2" l="1"/>
  <c r="D108" i="2" s="1"/>
  <c r="B109" i="2" l="1"/>
  <c r="D109" i="2" s="1"/>
  <c r="B110" i="2" l="1"/>
  <c r="D110" i="2" s="1"/>
  <c r="B111" i="2" l="1"/>
  <c r="D111" i="2" s="1"/>
  <c r="B112" i="2" l="1"/>
  <c r="D112" i="2" s="1"/>
  <c r="B113" i="2" l="1"/>
  <c r="D113" i="2" s="1"/>
  <c r="B114" i="2" l="1"/>
  <c r="D114" i="2" s="1"/>
  <c r="B115" i="2" l="1"/>
  <c r="D115" i="2" s="1"/>
  <c r="B116" i="2" l="1"/>
  <c r="D116" i="2" s="1"/>
  <c r="B117" i="2" l="1"/>
  <c r="D117" i="2" s="1"/>
  <c r="B118" i="2" l="1"/>
  <c r="D118" i="2" s="1"/>
  <c r="B119" i="2" l="1"/>
  <c r="D119" i="2" s="1"/>
  <c r="B120" i="2" l="1"/>
  <c r="D120" i="2" s="1"/>
  <c r="B121" i="2" l="1"/>
  <c r="D121" i="2" s="1"/>
  <c r="B122" i="2" l="1"/>
  <c r="D122" i="2" s="1"/>
  <c r="B123" i="2" l="1"/>
  <c r="D123" i="2" s="1"/>
  <c r="B124" i="2" l="1"/>
  <c r="D124" i="2" s="1"/>
  <c r="B125" i="2" l="1"/>
  <c r="D125" i="2" s="1"/>
  <c r="B126" i="2" l="1"/>
  <c r="D126" i="2" s="1"/>
  <c r="B127" i="2" l="1"/>
  <c r="D127" i="2" s="1"/>
  <c r="B128" i="2" l="1"/>
  <c r="D128" i="2" s="1"/>
  <c r="B129" i="2" l="1"/>
  <c r="D129" i="2" s="1"/>
  <c r="B130" i="2" l="1"/>
  <c r="D130" i="2" s="1"/>
  <c r="B131" i="2" l="1"/>
  <c r="D131" i="2" s="1"/>
  <c r="B132" i="2" l="1"/>
  <c r="D132" i="2" s="1"/>
  <c r="B133" i="2" l="1"/>
  <c r="D133" i="2" s="1"/>
  <c r="B134" i="2" l="1"/>
  <c r="D134" i="2" s="1"/>
  <c r="B135" i="2" l="1"/>
  <c r="D135" i="2" s="1"/>
  <c r="B136" i="2" l="1"/>
  <c r="D136" i="2" s="1"/>
  <c r="B137" i="2" l="1"/>
  <c r="D137" i="2" s="1"/>
  <c r="B138" i="2" l="1"/>
  <c r="D138" i="2" s="1"/>
  <c r="B139" i="2" l="1"/>
  <c r="D139" i="2" s="1"/>
  <c r="B140" i="2" l="1"/>
  <c r="D140" i="2" s="1"/>
  <c r="B141" i="2" l="1"/>
  <c r="D141" i="2" s="1"/>
  <c r="B142" i="2" l="1"/>
  <c r="D142" i="2" s="1"/>
  <c r="B143" i="2" l="1"/>
  <c r="D143" i="2" s="1"/>
  <c r="B144" i="2" l="1"/>
  <c r="D144" i="2" s="1"/>
  <c r="B145" i="2" l="1"/>
  <c r="D145" i="2" s="1"/>
  <c r="B146" i="2" l="1"/>
  <c r="D146" i="2" s="1"/>
  <c r="B147" i="2" l="1"/>
  <c r="D147" i="2" s="1"/>
  <c r="B148" i="2" l="1"/>
  <c r="D148" i="2" s="1"/>
  <c r="B149" i="2" l="1"/>
  <c r="D149" i="2" s="1"/>
  <c r="E49" i="1" l="1"/>
  <c r="B150" i="2" l="1"/>
  <c r="D150" i="2" s="1"/>
  <c r="F50" i="1"/>
  <c r="E50" i="1"/>
  <c r="F51" i="1" l="1"/>
  <c r="F56" i="1" l="1"/>
  <c r="F54" i="1"/>
  <c r="F53" i="1"/>
  <c r="F55" i="1"/>
  <c r="F52" i="1"/>
  <c r="E56" i="1"/>
  <c r="F57" i="1" l="1"/>
  <c r="D56" i="1"/>
  <c r="D57" i="1" l="1"/>
  <c r="E57" i="1"/>
  <c r="D58" i="1" l="1"/>
  <c r="F58" i="1"/>
  <c r="F59" i="1"/>
  <c r="D59" i="1" l="1"/>
  <c r="E59" i="1"/>
  <c r="F60" i="1" l="1"/>
  <c r="E60" i="1"/>
  <c r="D60" i="1"/>
  <c r="E61" i="1" l="1"/>
  <c r="F62" i="1" s="1"/>
  <c r="D61" i="1"/>
  <c r="F61" i="1"/>
  <c r="E62" i="1" l="1"/>
  <c r="D62" i="1"/>
  <c r="G82" i="1" l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D63" i="1"/>
  <c r="E63" i="1"/>
  <c r="F64" i="1" s="1"/>
  <c r="F63" i="1"/>
  <c r="D64" i="1" l="1"/>
  <c r="E64" i="1"/>
  <c r="F65" i="1" s="1"/>
  <c r="D65" i="1" l="1"/>
  <c r="E65" i="1"/>
  <c r="F66" i="1" s="1"/>
  <c r="D66" i="1" l="1"/>
  <c r="E66" i="1"/>
  <c r="F67" i="1" s="1"/>
  <c r="E67" i="1" l="1"/>
  <c r="F68" i="1" s="1"/>
  <c r="D67" i="1"/>
  <c r="D68" i="1" l="1"/>
  <c r="E68" i="1"/>
  <c r="F69" i="1" s="1"/>
  <c r="D69" i="1" l="1"/>
  <c r="E69" i="1"/>
  <c r="F70" i="1" s="1"/>
  <c r="E70" i="1" l="1"/>
  <c r="F71" i="1" s="1"/>
  <c r="D70" i="1"/>
  <c r="D71" i="1" l="1"/>
  <c r="E71" i="1"/>
  <c r="F72" i="1" s="1"/>
  <c r="D72" i="1" l="1"/>
  <c r="E72" i="1"/>
  <c r="F73" i="1" s="1"/>
  <c r="D73" i="1" l="1"/>
  <c r="E73" i="1"/>
  <c r="F74" i="1" s="1"/>
  <c r="D74" i="1" l="1"/>
  <c r="E74" i="1"/>
  <c r="F75" i="1" s="1"/>
  <c r="D75" i="1" l="1"/>
  <c r="E75" i="1"/>
  <c r="F76" i="1" s="1"/>
  <c r="D76" i="1" l="1"/>
  <c r="E76" i="1"/>
  <c r="F77" i="1" s="1"/>
  <c r="D77" i="1" l="1"/>
  <c r="E77" i="1"/>
  <c r="F78" i="1" s="1"/>
  <c r="D78" i="1" l="1"/>
  <c r="E78" i="1"/>
  <c r="F79" i="1" s="1"/>
  <c r="D79" i="1" l="1"/>
  <c r="E79" i="1"/>
  <c r="F80" i="1" s="1"/>
  <c r="D80" i="1" l="1"/>
  <c r="E80" i="1"/>
  <c r="F81" i="1" s="1"/>
  <c r="D81" i="1" l="1"/>
  <c r="E81" i="1"/>
  <c r="F82" i="1" s="1"/>
  <c r="D82" i="1" l="1"/>
  <c r="E82" i="1"/>
  <c r="F83" i="1" s="1"/>
  <c r="D83" i="1" l="1"/>
  <c r="E83" i="1"/>
  <c r="F84" i="1" s="1"/>
  <c r="D84" i="1" l="1"/>
  <c r="E84" i="1"/>
  <c r="F85" i="1" s="1"/>
  <c r="D85" i="1" l="1"/>
  <c r="E85" i="1"/>
  <c r="F86" i="1" s="1"/>
  <c r="D86" i="1" l="1"/>
  <c r="E86" i="1"/>
  <c r="F87" i="1" s="1"/>
  <c r="D87" i="1" l="1"/>
  <c r="E87" i="1"/>
  <c r="F88" i="1" s="1"/>
  <c r="D88" i="1" l="1"/>
  <c r="E88" i="1"/>
  <c r="F89" i="1" s="1"/>
  <c r="D89" i="1" l="1"/>
  <c r="E89" i="1"/>
  <c r="F90" i="1" s="1"/>
  <c r="D90" i="1" l="1"/>
  <c r="E90" i="1"/>
  <c r="F91" i="1" s="1"/>
  <c r="E91" i="1" l="1"/>
  <c r="F92" i="1" s="1"/>
  <c r="D91" i="1"/>
  <c r="D92" i="1" l="1"/>
  <c r="E92" i="1"/>
  <c r="F93" i="1" s="1"/>
  <c r="D93" i="1" l="1"/>
  <c r="E93" i="1"/>
  <c r="F94" i="1" s="1"/>
  <c r="D94" i="1" l="1"/>
  <c r="E94" i="1"/>
  <c r="F95" i="1" s="1"/>
  <c r="E95" i="1" l="1"/>
  <c r="F96" i="1" s="1"/>
  <c r="D95" i="1"/>
  <c r="D96" i="1" l="1"/>
  <c r="E96" i="1"/>
  <c r="F97" i="1" s="1"/>
  <c r="D97" i="1" l="1"/>
  <c r="E97" i="1"/>
  <c r="F98" i="1" s="1"/>
  <c r="D98" i="1" l="1"/>
  <c r="E98" i="1"/>
  <c r="F99" i="1" s="1"/>
  <c r="E99" i="1" l="1"/>
  <c r="F100" i="1" s="1"/>
  <c r="D99" i="1"/>
  <c r="D100" i="1" l="1"/>
  <c r="E100" i="1"/>
  <c r="F101" i="1" s="1"/>
  <c r="D101" i="1" l="1"/>
  <c r="E101" i="1"/>
  <c r="F102" i="1" s="1"/>
  <c r="D102" i="1" l="1"/>
  <c r="E102" i="1"/>
  <c r="F103" i="1" s="1"/>
  <c r="D103" i="1" l="1"/>
  <c r="E103" i="1"/>
  <c r="F104" i="1" s="1"/>
  <c r="D104" i="1" l="1"/>
  <c r="E104" i="1"/>
  <c r="F105" i="1" s="1"/>
  <c r="D105" i="1" l="1"/>
  <c r="E105" i="1"/>
  <c r="F106" i="1" s="1"/>
  <c r="D106" i="1" l="1"/>
  <c r="E106" i="1"/>
  <c r="F107" i="1" s="1"/>
  <c r="D107" i="1" l="1"/>
  <c r="E107" i="1"/>
  <c r="F108" i="1" s="1"/>
  <c r="D108" i="1" l="1"/>
  <c r="E108" i="1"/>
  <c r="F109" i="1" s="1"/>
  <c r="D109" i="1" l="1"/>
  <c r="E109" i="1"/>
  <c r="F110" i="1" s="1"/>
  <c r="D110" i="1" l="1"/>
  <c r="E110" i="1"/>
  <c r="F111" i="1" s="1"/>
  <c r="D111" i="1" l="1"/>
  <c r="E111" i="1"/>
  <c r="F112" i="1" s="1"/>
  <c r="D112" i="1" l="1"/>
  <c r="E112" i="1"/>
  <c r="F113" i="1" s="1"/>
  <c r="D113" i="1" l="1"/>
  <c r="E113" i="1"/>
  <c r="F114" i="1" s="1"/>
  <c r="D114" i="1" l="1"/>
  <c r="E114" i="1"/>
  <c r="F115" i="1" s="1"/>
  <c r="D115" i="1" l="1"/>
  <c r="E115" i="1"/>
  <c r="F116" i="1" s="1"/>
  <c r="D116" i="1" l="1"/>
  <c r="E116" i="1"/>
  <c r="F117" i="1" s="1"/>
  <c r="D117" i="1" l="1"/>
  <c r="E117" i="1"/>
  <c r="F118" i="1" s="1"/>
  <c r="D118" i="1" l="1"/>
  <c r="E118" i="1"/>
  <c r="F119" i="1" s="1"/>
  <c r="D119" i="1" l="1"/>
  <c r="E119" i="1"/>
  <c r="F120" i="1" s="1"/>
  <c r="D120" i="1" l="1"/>
  <c r="E120" i="1"/>
  <c r="F121" i="1" s="1"/>
  <c r="D121" i="1" l="1"/>
  <c r="E121" i="1"/>
  <c r="F122" i="1" s="1"/>
  <c r="D122" i="1" l="1"/>
  <c r="E122" i="1"/>
  <c r="F123" i="1" s="1"/>
  <c r="D123" i="1" l="1"/>
  <c r="E123" i="1"/>
  <c r="F124" i="1" s="1"/>
  <c r="D124" i="1" l="1"/>
  <c r="E124" i="1"/>
  <c r="F125" i="1" s="1"/>
  <c r="D125" i="1" l="1"/>
  <c r="E125" i="1"/>
  <c r="F126" i="1" s="1"/>
  <c r="D126" i="1" l="1"/>
  <c r="E126" i="1"/>
  <c r="F127" i="1" s="1"/>
  <c r="D127" i="1" l="1"/>
  <c r="E127" i="1"/>
  <c r="F128" i="1" s="1"/>
  <c r="D128" i="1" l="1"/>
  <c r="E128" i="1"/>
  <c r="F129" i="1" s="1"/>
  <c r="D129" i="1" l="1"/>
  <c r="E129" i="1"/>
  <c r="F130" i="1" s="1"/>
  <c r="D130" i="1" l="1"/>
  <c r="E130" i="1"/>
  <c r="F131" i="1" s="1"/>
  <c r="D131" i="1" l="1"/>
  <c r="E131" i="1"/>
  <c r="F132" i="1" s="1"/>
  <c r="D132" i="1" l="1"/>
  <c r="E132" i="1"/>
  <c r="F133" i="1" s="1"/>
  <c r="D133" i="1" l="1"/>
  <c r="E133" i="1"/>
  <c r="F134" i="1" s="1"/>
  <c r="D134" i="1" l="1"/>
  <c r="E134" i="1"/>
  <c r="F135" i="1" s="1"/>
  <c r="D135" i="1" l="1"/>
  <c r="E135" i="1"/>
  <c r="F136" i="1" s="1"/>
  <c r="E136" i="1" l="1"/>
  <c r="F137" i="1" s="1"/>
  <c r="D136" i="1"/>
  <c r="D137" i="1" l="1"/>
  <c r="E137" i="1"/>
  <c r="F138" i="1" s="1"/>
  <c r="E138" i="1" l="1"/>
  <c r="F139" i="1" s="1"/>
  <c r="D138" i="1"/>
  <c r="D139" i="1" l="1"/>
  <c r="E139" i="1"/>
  <c r="F140" i="1" s="1"/>
  <c r="D140" i="1" l="1"/>
  <c r="E140" i="1"/>
  <c r="F141" i="1" s="1"/>
  <c r="D141" i="1" l="1"/>
  <c r="E141" i="1"/>
  <c r="F142" i="1" s="1"/>
  <c r="D142" i="1" l="1"/>
  <c r="E142" i="1"/>
  <c r="F143" i="1" l="1"/>
  <c r="D143" i="1"/>
  <c r="E143" i="1"/>
  <c r="F144" i="1" l="1"/>
  <c r="D144" i="1"/>
  <c r="E144" i="1"/>
  <c r="F145" i="1" l="1"/>
  <c r="D145" i="1"/>
  <c r="E145" i="1"/>
  <c r="F146" i="1" l="1"/>
  <c r="D146" i="1"/>
  <c r="E146" i="1"/>
  <c r="F147" i="1" l="1"/>
  <c r="D147" i="1"/>
  <c r="E147" i="1"/>
  <c r="F148" i="1" l="1"/>
  <c r="D148" i="1"/>
  <c r="E148" i="1"/>
  <c r="F149" i="1" l="1"/>
  <c r="D149" i="1"/>
  <c r="E149" i="1"/>
  <c r="F156" i="1" s="1"/>
  <c r="F155" i="1" l="1"/>
  <c r="F153" i="1"/>
  <c r="F152" i="1"/>
  <c r="F151" i="1"/>
  <c r="F154" i="1"/>
  <c r="F157" i="1"/>
  <c r="F150" i="1"/>
  <c r="K529" i="11" l="1"/>
  <c r="P529" i="11" l="1"/>
  <c r="R529" i="11" s="1"/>
  <c r="L532" i="11"/>
  <c r="L530" i="11"/>
  <c r="L531" i="11"/>
  <c r="P536" i="11"/>
  <c r="R536" i="11" s="1"/>
  <c r="M530" i="11"/>
  <c r="L528" i="11"/>
  <c r="L527" i="11"/>
  <c r="O534" i="11" s="1"/>
  <c r="Q534" i="11" s="1"/>
  <c r="L526" i="11"/>
  <c r="O533" i="11" s="1"/>
  <c r="Q533" i="11" s="1"/>
  <c r="M529" i="11"/>
  <c r="L529" i="11"/>
  <c r="N531" i="11" l="1"/>
  <c r="O531" i="11"/>
  <c r="Q531" i="11" s="1"/>
  <c r="N530" i="11"/>
  <c r="O530" i="11"/>
  <c r="Q530" i="11" s="1"/>
  <c r="N532" i="11"/>
  <c r="O532" i="11"/>
  <c r="Q532" i="11" s="1"/>
  <c r="N533" i="11"/>
  <c r="N529" i="11"/>
  <c r="O529" i="11"/>
  <c r="Q529" i="11" s="1"/>
  <c r="N526" i="11"/>
  <c r="O526" i="11"/>
  <c r="Q526" i="11" s="1"/>
  <c r="N527" i="11"/>
  <c r="O527" i="11"/>
  <c r="Q527" i="11" s="1"/>
  <c r="O528" i="11"/>
  <c r="Q528" i="11" s="1"/>
  <c r="N528" i="11"/>
  <c r="B538" i="11"/>
  <c r="B539" i="11" l="1"/>
  <c r="C538" i="11"/>
  <c r="K538" i="11"/>
  <c r="E538" i="11" l="1"/>
  <c r="D534" i="11"/>
  <c r="P545" i="11"/>
  <c r="R545" i="11" s="1"/>
  <c r="M538" i="11"/>
  <c r="P538" i="11"/>
  <c r="R538" i="11" s="1"/>
  <c r="L535" i="11"/>
  <c r="L536" i="11"/>
  <c r="B540" i="11"/>
  <c r="C539" i="11"/>
  <c r="K539" i="11"/>
  <c r="N536" i="11" l="1"/>
  <c r="O536" i="11"/>
  <c r="Q536" i="11" s="1"/>
  <c r="N535" i="11"/>
  <c r="O535" i="11"/>
  <c r="Q535" i="11" s="1"/>
  <c r="P546" i="11"/>
  <c r="R546" i="11" s="1"/>
  <c r="P539" i="11"/>
  <c r="R539" i="11" s="1"/>
  <c r="M539" i="11"/>
  <c r="E539" i="11"/>
  <c r="D535" i="11"/>
  <c r="B541" i="11"/>
  <c r="C540" i="11"/>
  <c r="K540" i="11"/>
  <c r="E540" i="11" l="1"/>
  <c r="D536" i="11"/>
  <c r="P547" i="11"/>
  <c r="R547" i="11" s="1"/>
  <c r="M540" i="11"/>
  <c r="P540" i="11"/>
  <c r="R540" i="11" s="1"/>
  <c r="L537" i="11"/>
  <c r="C541" i="11"/>
  <c r="C542" i="11"/>
  <c r="K541" i="11"/>
  <c r="L541" i="11" s="1"/>
  <c r="E552" i="11" l="1"/>
  <c r="D538" i="11"/>
  <c r="E551" i="11"/>
  <c r="D540" i="11"/>
  <c r="D543" i="11"/>
  <c r="L540" i="11"/>
  <c r="P548" i="11"/>
  <c r="R548" i="11" s="1"/>
  <c r="L544" i="11"/>
  <c r="M542" i="11"/>
  <c r="P541" i="11"/>
  <c r="R541" i="11" s="1"/>
  <c r="M541" i="11"/>
  <c r="E553" i="11"/>
  <c r="O548" i="11"/>
  <c r="Q548" i="11" s="1"/>
  <c r="O541" i="11"/>
  <c r="Q541" i="11" s="1"/>
  <c r="N541" i="11"/>
  <c r="E555" i="11"/>
  <c r="D545" i="11"/>
  <c r="E542" i="11"/>
  <c r="E543" i="11"/>
  <c r="E546" i="11"/>
  <c r="E545" i="11"/>
  <c r="E548" i="11"/>
  <c r="E547" i="11"/>
  <c r="L543" i="11"/>
  <c r="E554" i="11"/>
  <c r="E541" i="11"/>
  <c r="D544" i="11"/>
  <c r="D541" i="11"/>
  <c r="E549" i="11"/>
  <c r="D542" i="11"/>
  <c r="D537" i="11"/>
  <c r="E544" i="11"/>
  <c r="D539" i="11"/>
  <c r="N537" i="11"/>
  <c r="O537" i="11"/>
  <c r="Q537" i="11" s="1"/>
  <c r="L539" i="11"/>
  <c r="L538" i="11"/>
  <c r="E550" i="11"/>
  <c r="L542" i="11"/>
  <c r="O551" i="11" l="1"/>
  <c r="Q551" i="11" s="1"/>
  <c r="O544" i="11"/>
  <c r="Q544" i="11" s="1"/>
  <c r="N544" i="11"/>
  <c r="N545" i="11"/>
  <c r="O543" i="11"/>
  <c r="Q543" i="11" s="1"/>
  <c r="O550" i="11"/>
  <c r="Q550" i="11" s="1"/>
  <c r="N543" i="11"/>
  <c r="O547" i="11"/>
  <c r="Q547" i="11" s="1"/>
  <c r="O540" i="11"/>
  <c r="Q540" i="11" s="1"/>
  <c r="N540" i="11"/>
  <c r="O546" i="11"/>
  <c r="Q546" i="11" s="1"/>
  <c r="N539" i="11"/>
  <c r="O539" i="11"/>
  <c r="Q539" i="11" s="1"/>
  <c r="O549" i="11"/>
  <c r="Q549" i="11" s="1"/>
  <c r="N542" i="11"/>
  <c r="O542" i="11"/>
  <c r="Q542" i="11" s="1"/>
  <c r="O545" i="11"/>
  <c r="Q545" i="11" s="1"/>
  <c r="N538" i="11"/>
  <c r="O538" i="11"/>
  <c r="Q538" i="11" s="1"/>
  <c r="K598" i="11" l="1"/>
  <c r="P598" i="11" s="1"/>
  <c r="R598" i="11" s="1"/>
  <c r="B595" i="11"/>
  <c r="C599" i="11"/>
  <c r="B596" i="11" l="1"/>
  <c r="B597" i="11" s="1"/>
  <c r="K597" i="11" s="1"/>
  <c r="E612" i="11"/>
  <c r="D602" i="11"/>
  <c r="L601" i="11"/>
  <c r="P605" i="11"/>
  <c r="R605" i="11" s="1"/>
  <c r="C595" i="11"/>
  <c r="E595" i="11" s="1"/>
  <c r="C598" i="11"/>
  <c r="M599" i="11"/>
  <c r="K595" i="11"/>
  <c r="P602" i="11" s="1"/>
  <c r="R602" i="11" s="1"/>
  <c r="K596" i="11"/>
  <c r="C597" i="11"/>
  <c r="C596" i="11"/>
  <c r="L600" i="11" l="1"/>
  <c r="P604" i="11"/>
  <c r="R604" i="11" s="1"/>
  <c r="M598" i="11"/>
  <c r="P597" i="11"/>
  <c r="R597" i="11" s="1"/>
  <c r="D598" i="11"/>
  <c r="E609" i="11"/>
  <c r="N601" i="11"/>
  <c r="N602" i="11"/>
  <c r="O608" i="11"/>
  <c r="Q608" i="11" s="1"/>
  <c r="D600" i="11"/>
  <c r="E610" i="11"/>
  <c r="E608" i="11"/>
  <c r="E607" i="11"/>
  <c r="E604" i="11"/>
  <c r="E605" i="11"/>
  <c r="E601" i="11"/>
  <c r="E606" i="11"/>
  <c r="E602" i="11"/>
  <c r="E600" i="11"/>
  <c r="E603" i="11"/>
  <c r="M597" i="11"/>
  <c r="P603" i="11"/>
  <c r="R603" i="11" s="1"/>
  <c r="E611" i="11"/>
  <c r="D601" i="11"/>
  <c r="D591" i="11"/>
  <c r="D596" i="11"/>
  <c r="D593" i="11"/>
  <c r="E596" i="11"/>
  <c r="D599" i="11"/>
  <c r="D595" i="11"/>
  <c r="E597" i="11"/>
  <c r="D592" i="11"/>
  <c r="E599" i="11"/>
  <c r="E598" i="11"/>
  <c r="D597" i="11"/>
  <c r="M596" i="11"/>
  <c r="P596" i="11"/>
  <c r="R596" i="11" s="1"/>
  <c r="L599" i="11"/>
  <c r="D594" i="11"/>
  <c r="L597" i="11"/>
  <c r="O604" i="11" s="1"/>
  <c r="Q604" i="11" s="1"/>
  <c r="L593" i="11"/>
  <c r="L598" i="11"/>
  <c r="O605" i="11" s="1"/>
  <c r="Q605" i="11" s="1"/>
  <c r="L592" i="11"/>
  <c r="P595" i="11"/>
  <c r="R595" i="11" s="1"/>
  <c r="L595" i="11"/>
  <c r="O602" i="11" s="1"/>
  <c r="Q602" i="11" s="1"/>
  <c r="L596" i="11"/>
  <c r="O603" i="11" s="1"/>
  <c r="Q603" i="11" s="1"/>
  <c r="L594" i="11"/>
  <c r="O601" i="11" s="1"/>
  <c r="Q601" i="11" s="1"/>
  <c r="M595" i="11"/>
  <c r="N600" i="11" l="1"/>
  <c r="O606" i="11"/>
  <c r="Q606" i="11" s="1"/>
  <c r="O600" i="11"/>
  <c r="Q600" i="11" s="1"/>
  <c r="O607" i="11"/>
  <c r="Q607" i="11" s="1"/>
  <c r="O592" i="11"/>
  <c r="Q592" i="11" s="1"/>
  <c r="N592" i="11"/>
  <c r="N598" i="11"/>
  <c r="O598" i="11"/>
  <c r="Q598" i="11" s="1"/>
  <c r="N593" i="11"/>
  <c r="O593" i="11"/>
  <c r="Q593" i="11" s="1"/>
  <c r="O597" i="11"/>
  <c r="Q597" i="11" s="1"/>
  <c r="N597" i="11"/>
  <c r="O594" i="11"/>
  <c r="Q594" i="11" s="1"/>
  <c r="N594" i="11"/>
  <c r="O596" i="11"/>
  <c r="Q596" i="11" s="1"/>
  <c r="N596" i="11"/>
  <c r="O599" i="11"/>
  <c r="Q599" i="11" s="1"/>
  <c r="N599" i="11"/>
  <c r="O595" i="11"/>
  <c r="Q595" i="11" s="1"/>
  <c r="N595" i="11"/>
  <c r="B748" i="11"/>
  <c r="C748" i="11" l="1"/>
  <c r="K748" i="11"/>
  <c r="B749" i="11"/>
  <c r="C750" i="11" l="1"/>
  <c r="K749" i="11"/>
  <c r="C749" i="11"/>
  <c r="P748" i="11"/>
  <c r="R748" i="11" s="1"/>
  <c r="M748" i="11"/>
  <c r="L749" i="11"/>
  <c r="L751" i="11"/>
  <c r="L748" i="11"/>
  <c r="L747" i="11"/>
  <c r="L746" i="11"/>
  <c r="P755" i="11"/>
  <c r="R755" i="11" s="1"/>
  <c r="L745" i="11"/>
  <c r="E761" i="11"/>
  <c r="D751" i="11"/>
  <c r="E758" i="11"/>
  <c r="D748" i="11"/>
  <c r="E753" i="11"/>
  <c r="E755" i="11"/>
  <c r="D744" i="11"/>
  <c r="E757" i="11"/>
  <c r="E752" i="11"/>
  <c r="D746" i="11"/>
  <c r="E754" i="11"/>
  <c r="E756" i="11"/>
  <c r="E751" i="11"/>
  <c r="D749" i="11"/>
  <c r="E759" i="11"/>
  <c r="E750" i="11"/>
  <c r="D747" i="11"/>
  <c r="E760" i="11"/>
  <c r="D745" i="11"/>
  <c r="D750" i="11"/>
  <c r="E749" i="11"/>
  <c r="E748" i="11"/>
  <c r="N749" i="11" l="1"/>
  <c r="O749" i="11"/>
  <c r="Q749" i="11" s="1"/>
  <c r="O756" i="11"/>
  <c r="Q756" i="11" s="1"/>
  <c r="O746" i="11"/>
  <c r="Q746" i="11" s="1"/>
  <c r="N746" i="11"/>
  <c r="O753" i="11"/>
  <c r="Q753" i="11" s="1"/>
  <c r="D752" i="11"/>
  <c r="E762" i="11"/>
  <c r="N748" i="11"/>
  <c r="O748" i="11"/>
  <c r="Q748" i="11" s="1"/>
  <c r="O755" i="11"/>
  <c r="Q755" i="11" s="1"/>
  <c r="N745" i="11"/>
  <c r="O745" i="11"/>
  <c r="Q745" i="11" s="1"/>
  <c r="N747" i="11"/>
  <c r="O747" i="11"/>
  <c r="Q747" i="11" s="1"/>
  <c r="O754" i="11"/>
  <c r="Q754" i="11" s="1"/>
  <c r="L752" i="11"/>
  <c r="M749" i="11"/>
  <c r="M750" i="11"/>
  <c r="P749" i="11"/>
  <c r="R749" i="11" s="1"/>
  <c r="P756" i="11"/>
  <c r="R756" i="11" s="1"/>
  <c r="O751" i="11"/>
  <c r="Q751" i="11" s="1"/>
  <c r="O758" i="11"/>
  <c r="Q758" i="11" s="1"/>
  <c r="L750" i="11"/>
  <c r="N751" i="11" s="1"/>
  <c r="E763" i="11"/>
  <c r="D753" i="11"/>
  <c r="N750" i="11" l="1"/>
  <c r="O750" i="11"/>
  <c r="Q750" i="11" s="1"/>
  <c r="O757" i="11"/>
  <c r="Q757" i="11" s="1"/>
  <c r="N752" i="11"/>
  <c r="O752" i="11"/>
  <c r="Q752" i="11" s="1"/>
  <c r="N753" i="11"/>
  <c r="O759" i="11"/>
  <c r="Q759" i="11" s="1"/>
  <c r="B1084" i="11" l="1"/>
  <c r="C1089" i="11" s="1"/>
  <c r="C1085" i="11" l="1"/>
  <c r="C1084" i="11"/>
  <c r="C1090" i="11"/>
  <c r="C1088" i="11"/>
  <c r="C1086" i="11"/>
  <c r="C1087" i="11"/>
  <c r="D1082" i="11" l="1"/>
  <c r="D1083" i="11"/>
  <c r="D1081" i="11"/>
  <c r="D1080" i="11"/>
  <c r="G1070" i="11" l="1"/>
  <c r="H1070" i="11" s="1"/>
  <c r="K1070" i="11"/>
  <c r="P1070" i="11" s="1"/>
  <c r="R1070" i="11" s="1"/>
  <c r="L1067" i="11" l="1"/>
  <c r="M1070" i="11"/>
  <c r="O1067" i="11" l="1"/>
  <c r="Q1067" i="11" s="1"/>
  <c r="N1067" i="11"/>
  <c r="G1095" i="11"/>
  <c r="G1089" i="11"/>
  <c r="G1086" i="11"/>
  <c r="G1074" i="11"/>
  <c r="G1096" i="11"/>
  <c r="G1071" i="11"/>
  <c r="G1081" i="11"/>
  <c r="G1078" i="11"/>
  <c r="G1103" i="11"/>
  <c r="H1109" i="11" s="1"/>
  <c r="G1097" i="11"/>
  <c r="G1080" i="11"/>
  <c r="G1083" i="11"/>
  <c r="G1072" i="11"/>
  <c r="G1101" i="11"/>
  <c r="G1077" i="11"/>
  <c r="G1098" i="11"/>
  <c r="K1076" i="11"/>
  <c r="P1076" i="11" s="1"/>
  <c r="R1076" i="11" s="1"/>
  <c r="G1076" i="11"/>
  <c r="K1091" i="11"/>
  <c r="K1104" i="11"/>
  <c r="K1084" i="11"/>
  <c r="G1091" i="11"/>
  <c r="G1082" i="11"/>
  <c r="K1075" i="11"/>
  <c r="P1075" i="11" s="1"/>
  <c r="R1075" i="11" s="1"/>
  <c r="G1073" i="11"/>
  <c r="G1093" i="11"/>
  <c r="K1098" i="11"/>
  <c r="P1105" i="11" s="1"/>
  <c r="R1105" i="11" s="1"/>
  <c r="G1099" i="11"/>
  <c r="K1079" i="11"/>
  <c r="K1102" i="11"/>
  <c r="K1103" i="11"/>
  <c r="G1104" i="11"/>
  <c r="H1110" i="11" s="1"/>
  <c r="K1078" i="11"/>
  <c r="K1081" i="11"/>
  <c r="G1075" i="11"/>
  <c r="K1077" i="11"/>
  <c r="M1077" i="11" s="1"/>
  <c r="K1080" i="11"/>
  <c r="K1092" i="11"/>
  <c r="G1079" i="11"/>
  <c r="K1089" i="11"/>
  <c r="K1100" i="11"/>
  <c r="G1090" i="11"/>
  <c r="K1095" i="11"/>
  <c r="M1095" i="11" s="1"/>
  <c r="G1092" i="11"/>
  <c r="K1099" i="11"/>
  <c r="G1102" i="11"/>
  <c r="H1108" i="11" s="1"/>
  <c r="G1100" i="11"/>
  <c r="G1094" i="11"/>
  <c r="K1101" i="11"/>
  <c r="K1094" i="11"/>
  <c r="K1090" i="11"/>
  <c r="M1090" i="11" s="1"/>
  <c r="K1086" i="11"/>
  <c r="G1084" i="11"/>
  <c r="K1097" i="11"/>
  <c r="G1085" i="11"/>
  <c r="G1087" i="11"/>
  <c r="K1093" i="11"/>
  <c r="G1088" i="11"/>
  <c r="K1074" i="11"/>
  <c r="L1077" i="11" s="1"/>
  <c r="K1088" i="11"/>
  <c r="K1085" i="11"/>
  <c r="K1087" i="11"/>
  <c r="K1072" i="11"/>
  <c r="P1072" i="11" s="1"/>
  <c r="R1072" i="11" s="1"/>
  <c r="K1096" i="11"/>
  <c r="P1096" i="11" s="1"/>
  <c r="R1096" i="11" s="1"/>
  <c r="K1083" i="11"/>
  <c r="P1083" i="11" s="1"/>
  <c r="R1083" i="11" s="1"/>
  <c r="K1071" i="11"/>
  <c r="K1073" i="11"/>
  <c r="P1073" i="11" s="1"/>
  <c r="R1073" i="11" s="1"/>
  <c r="K1082" i="11"/>
  <c r="M1099" i="11" l="1"/>
  <c r="P1106" i="11"/>
  <c r="R1106" i="11" s="1"/>
  <c r="M1079" i="11"/>
  <c r="H1105" i="11"/>
  <c r="M1104" i="11"/>
  <c r="L1107" i="11"/>
  <c r="M1105" i="11"/>
  <c r="P1111" i="11"/>
  <c r="R1111" i="11" s="1"/>
  <c r="H1107" i="11"/>
  <c r="M1101" i="11"/>
  <c r="P1108" i="11"/>
  <c r="R1108" i="11" s="1"/>
  <c r="M1100" i="11"/>
  <c r="P1107" i="11"/>
  <c r="R1107" i="11" s="1"/>
  <c r="L1105" i="11"/>
  <c r="P1109" i="11"/>
  <c r="R1109" i="11" s="1"/>
  <c r="H1091" i="11"/>
  <c r="H1106" i="11"/>
  <c r="L1106" i="11"/>
  <c r="P1110" i="11"/>
  <c r="R1110" i="11" s="1"/>
  <c r="P1101" i="11"/>
  <c r="R1101" i="11" s="1"/>
  <c r="M1098" i="11"/>
  <c r="P1093" i="11"/>
  <c r="R1093" i="11" s="1"/>
  <c r="H1093" i="11"/>
  <c r="H1104" i="11"/>
  <c r="P1103" i="11"/>
  <c r="R1103" i="11" s="1"/>
  <c r="H1087" i="11"/>
  <c r="H1090" i="11"/>
  <c r="L1075" i="11"/>
  <c r="L1089" i="11"/>
  <c r="H1098" i="11"/>
  <c r="M1103" i="11"/>
  <c r="H1099" i="11"/>
  <c r="L1087" i="11"/>
  <c r="H1086" i="11"/>
  <c r="H1102" i="11"/>
  <c r="H1103" i="11"/>
  <c r="L1090" i="11"/>
  <c r="M1094" i="11"/>
  <c r="H1096" i="11"/>
  <c r="L1083" i="11"/>
  <c r="P1102" i="11"/>
  <c r="R1102" i="11" s="1"/>
  <c r="H1079" i="11"/>
  <c r="P1091" i="11"/>
  <c r="R1091" i="11" s="1"/>
  <c r="H1080" i="11"/>
  <c r="L1085" i="11"/>
  <c r="O1085" i="11" s="1"/>
  <c r="Q1085" i="11" s="1"/>
  <c r="P1094" i="11"/>
  <c r="R1094" i="11" s="1"/>
  <c r="H1081" i="11"/>
  <c r="H1092" i="11"/>
  <c r="L1088" i="11"/>
  <c r="N1089" i="11" s="1"/>
  <c r="H1100" i="11"/>
  <c r="L1082" i="11"/>
  <c r="L1078" i="11"/>
  <c r="P1098" i="11"/>
  <c r="R1098" i="11" s="1"/>
  <c r="H1095" i="11"/>
  <c r="M1073" i="11"/>
  <c r="L1074" i="11"/>
  <c r="P1095" i="11"/>
  <c r="R1095" i="11" s="1"/>
  <c r="L1100" i="11"/>
  <c r="P1100" i="11"/>
  <c r="R1100" i="11" s="1"/>
  <c r="P1081" i="11"/>
  <c r="R1081" i="11" s="1"/>
  <c r="M1071" i="11"/>
  <c r="M1091" i="11"/>
  <c r="L1070" i="11"/>
  <c r="O1077" i="11" s="1"/>
  <c r="Q1077" i="11" s="1"/>
  <c r="H1101" i="11"/>
  <c r="M1096" i="11"/>
  <c r="P1078" i="11"/>
  <c r="R1078" i="11" s="1"/>
  <c r="H1076" i="11"/>
  <c r="H1072" i="11"/>
  <c r="L1094" i="11"/>
  <c r="O1094" i="11" s="1"/>
  <c r="Q1094" i="11" s="1"/>
  <c r="H1094" i="11"/>
  <c r="H1088" i="11"/>
  <c r="L1101" i="11"/>
  <c r="O1108" i="11" s="1"/>
  <c r="Q1108" i="11" s="1"/>
  <c r="L1092" i="11"/>
  <c r="O1092" i="11" s="1"/>
  <c r="Q1092" i="11" s="1"/>
  <c r="L1093" i="11"/>
  <c r="H1089" i="11"/>
  <c r="H1075" i="11"/>
  <c r="N1083" i="11"/>
  <c r="N1078" i="11"/>
  <c r="O1089" i="11"/>
  <c r="Q1089" i="11" s="1"/>
  <c r="N1090" i="11"/>
  <c r="O1074" i="11"/>
  <c r="Q1074" i="11" s="1"/>
  <c r="P1085" i="11"/>
  <c r="R1085" i="11" s="1"/>
  <c r="L1081" i="11"/>
  <c r="L1086" i="11"/>
  <c r="L1104" i="11"/>
  <c r="O1111" i="11" s="1"/>
  <c r="Q1111" i="11" s="1"/>
  <c r="L1102" i="11"/>
  <c r="O1109" i="11" s="1"/>
  <c r="Q1109" i="11" s="1"/>
  <c r="M1089" i="11"/>
  <c r="L1080" i="11"/>
  <c r="O1087" i="11" s="1"/>
  <c r="Q1087" i="11" s="1"/>
  <c r="M1078" i="11"/>
  <c r="M1072" i="11"/>
  <c r="H1078" i="11"/>
  <c r="H1084" i="11"/>
  <c r="P1082" i="11"/>
  <c r="R1082" i="11" s="1"/>
  <c r="H1071" i="11"/>
  <c r="M1083" i="11"/>
  <c r="M1097" i="11"/>
  <c r="P1090" i="11"/>
  <c r="R1090" i="11" s="1"/>
  <c r="M1102" i="11"/>
  <c r="L1071" i="11"/>
  <c r="H1097" i="11"/>
  <c r="H1082" i="11"/>
  <c r="L1079" i="11"/>
  <c r="H1083" i="11"/>
  <c r="P1097" i="11"/>
  <c r="R1097" i="11" s="1"/>
  <c r="H1077" i="11"/>
  <c r="P1077" i="11"/>
  <c r="R1077" i="11" s="1"/>
  <c r="P1074" i="11"/>
  <c r="R1074" i="11" s="1"/>
  <c r="L1076" i="11"/>
  <c r="O1083" i="11" s="1"/>
  <c r="Q1083" i="11" s="1"/>
  <c r="L1091" i="11"/>
  <c r="N1092" i="11" s="1"/>
  <c r="L1095" i="11"/>
  <c r="M1088" i="11"/>
  <c r="L1103" i="11"/>
  <c r="O1110" i="11" s="1"/>
  <c r="Q1110" i="11" s="1"/>
  <c r="M1084" i="11"/>
  <c r="P1084" i="11"/>
  <c r="R1084" i="11" s="1"/>
  <c r="P1080" i="11"/>
  <c r="R1080" i="11" s="1"/>
  <c r="L1098" i="11"/>
  <c r="M1082" i="11"/>
  <c r="L1097" i="11"/>
  <c r="P1087" i="11"/>
  <c r="R1087" i="11" s="1"/>
  <c r="P1099" i="11"/>
  <c r="R1099" i="11" s="1"/>
  <c r="M1093" i="11"/>
  <c r="M1075" i="11"/>
  <c r="L1068" i="11"/>
  <c r="O1075" i="11" s="1"/>
  <c r="Q1075" i="11" s="1"/>
  <c r="H1074" i="11"/>
  <c r="P1086" i="11"/>
  <c r="R1086" i="11" s="1"/>
  <c r="P1079" i="11"/>
  <c r="R1079" i="11" s="1"/>
  <c r="P1088" i="11"/>
  <c r="R1088" i="11" s="1"/>
  <c r="P1104" i="11"/>
  <c r="R1104" i="11" s="1"/>
  <c r="L1072" i="11"/>
  <c r="L1099" i="11"/>
  <c r="L1096" i="11"/>
  <c r="M1087" i="11"/>
  <c r="M1080" i="11"/>
  <c r="P1092" i="11"/>
  <c r="R1092" i="11" s="1"/>
  <c r="L1084" i="11"/>
  <c r="N1085" i="11" s="1"/>
  <c r="M1076" i="11"/>
  <c r="H1073" i="11"/>
  <c r="M1081" i="11"/>
  <c r="P1089" i="11"/>
  <c r="R1089" i="11" s="1"/>
  <c r="M1085" i="11"/>
  <c r="H1085" i="11"/>
  <c r="M1074" i="11"/>
  <c r="M1092" i="11"/>
  <c r="P1071" i="11"/>
  <c r="R1071" i="11" s="1"/>
  <c r="L1069" i="11"/>
  <c r="L1073" i="11"/>
  <c r="N1074" i="11" s="1"/>
  <c r="M1086" i="11"/>
  <c r="N1105" i="11" l="1"/>
  <c r="O1105" i="11"/>
  <c r="Q1105" i="11" s="1"/>
  <c r="O1112" i="11"/>
  <c r="Q1112" i="11" s="1"/>
  <c r="O1107" i="11"/>
  <c r="Q1107" i="11" s="1"/>
  <c r="N1108" i="11"/>
  <c r="O1114" i="11"/>
  <c r="Q1114" i="11" s="1"/>
  <c r="O1082" i="11"/>
  <c r="Q1082" i="11" s="1"/>
  <c r="O1070" i="11"/>
  <c r="Q1070" i="11" s="1"/>
  <c r="N1094" i="11"/>
  <c r="O1100" i="11"/>
  <c r="Q1100" i="11" s="1"/>
  <c r="N1107" i="11"/>
  <c r="N1106" i="11"/>
  <c r="O1106" i="11"/>
  <c r="Q1106" i="11" s="1"/>
  <c r="O1113" i="11"/>
  <c r="Q1113" i="11" s="1"/>
  <c r="N1082" i="11"/>
  <c r="O1101" i="11"/>
  <c r="Q1101" i="11" s="1"/>
  <c r="N1101" i="11"/>
  <c r="N1088" i="11"/>
  <c r="N1093" i="11"/>
  <c r="O1090" i="11"/>
  <c r="Q1090" i="11" s="1"/>
  <c r="N1075" i="11"/>
  <c r="O1081" i="11"/>
  <c r="Q1081" i="11" s="1"/>
  <c r="N1081" i="11"/>
  <c r="O1088" i="11"/>
  <c r="Q1088" i="11" s="1"/>
  <c r="N1096" i="11"/>
  <c r="O1096" i="11"/>
  <c r="Q1096" i="11" s="1"/>
  <c r="N1086" i="11"/>
  <c r="O1086" i="11"/>
  <c r="Q1086" i="11" s="1"/>
  <c r="N1072" i="11"/>
  <c r="O1072" i="11"/>
  <c r="Q1072" i="11" s="1"/>
  <c r="N1087" i="11"/>
  <c r="O1069" i="11"/>
  <c r="Q1069" i="11" s="1"/>
  <c r="N1069" i="11"/>
  <c r="O1103" i="11"/>
  <c r="Q1103" i="11" s="1"/>
  <c r="N1103" i="11"/>
  <c r="N1084" i="11"/>
  <c r="O1084" i="11"/>
  <c r="Q1084" i="11" s="1"/>
  <c r="O1093" i="11"/>
  <c r="Q1093" i="11" s="1"/>
  <c r="N1080" i="11"/>
  <c r="O1080" i="11"/>
  <c r="Q1080" i="11" s="1"/>
  <c r="N1077" i="11"/>
  <c r="O1097" i="11"/>
  <c r="Q1097" i="11" s="1"/>
  <c r="N1097" i="11"/>
  <c r="N1095" i="11"/>
  <c r="O1095" i="11"/>
  <c r="Q1095" i="11" s="1"/>
  <c r="O1079" i="11"/>
  <c r="Q1079" i="11" s="1"/>
  <c r="N1079" i="11"/>
  <c r="O1071" i="11"/>
  <c r="Q1071" i="11" s="1"/>
  <c r="N1071" i="11"/>
  <c r="N1099" i="11"/>
  <c r="O1099" i="11"/>
  <c r="Q1099" i="11" s="1"/>
  <c r="N1091" i="11"/>
  <c r="O1091" i="11"/>
  <c r="Q1091" i="11" s="1"/>
  <c r="N1102" i="11"/>
  <c r="O1102" i="11"/>
  <c r="Q1102" i="11" s="1"/>
  <c r="N1070" i="11"/>
  <c r="O1078" i="11"/>
  <c r="Q1078" i="11" s="1"/>
  <c r="O1068" i="11"/>
  <c r="Q1068" i="11" s="1"/>
  <c r="N1068" i="11"/>
  <c r="N1073" i="11"/>
  <c r="O1073" i="11"/>
  <c r="Q1073" i="11" s="1"/>
  <c r="O1098" i="11"/>
  <c r="Q1098" i="11" s="1"/>
  <c r="N1098" i="11"/>
  <c r="O1076" i="11"/>
  <c r="Q1076" i="11" s="1"/>
  <c r="N1076" i="11"/>
  <c r="O1104" i="11"/>
  <c r="Q1104" i="11" s="1"/>
  <c r="N1104" i="11"/>
  <c r="N1100" i="11"/>
  <c r="C1132" i="11"/>
  <c r="D1131" i="11" s="1"/>
  <c r="D1129" i="11" l="1"/>
  <c r="D1130" i="11"/>
  <c r="D1128" i="11"/>
</calcChain>
</file>

<file path=xl/sharedStrings.xml><?xml version="1.0" encoding="utf-8"?>
<sst xmlns="http://schemas.openxmlformats.org/spreadsheetml/2006/main" count="51" uniqueCount="26">
  <si>
    <t>Data</t>
  </si>
  <si>
    <t>Óbitos (pessimista)</t>
  </si>
  <si>
    <t>Óbitos (otimista)</t>
  </si>
  <si>
    <t>Óbitos (média)</t>
  </si>
  <si>
    <t>Casos (Otimista)</t>
  </si>
  <si>
    <t>Casos (Pessimista)</t>
  </si>
  <si>
    <t>Casos (Média)</t>
  </si>
  <si>
    <t>Recuperados</t>
  </si>
  <si>
    <t>Casos ativos</t>
  </si>
  <si>
    <t>Casos (Total)</t>
  </si>
  <si>
    <t>Óbitos</t>
  </si>
  <si>
    <t>Novos Óbitos</t>
  </si>
  <si>
    <t>Novos Casos</t>
  </si>
  <si>
    <t>R10</t>
  </si>
  <si>
    <t>R semanal</t>
  </si>
  <si>
    <t>R média semanal</t>
  </si>
  <si>
    <t>Média Móvel Casos ativos</t>
  </si>
  <si>
    <t>Média Móvel Novos casos</t>
  </si>
  <si>
    <t>Óbitos diários</t>
  </si>
  <si>
    <t>R diário</t>
  </si>
  <si>
    <t>R diário (média móvel)</t>
  </si>
  <si>
    <t>Óbitos semanais</t>
  </si>
  <si>
    <t>Casos quinzenais acumulados</t>
  </si>
  <si>
    <t>Casos quinzenais</t>
  </si>
  <si>
    <t>Variação Semanal Média</t>
  </si>
  <si>
    <t>Variação Semanal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</si>
</sst>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00"/>
    <numFmt numFmtId="165" formatCode="#,##0.00000"/>
    <numFmt numFmtId="166" formatCode="0.0"/>
    <numFmt numFmtId="167" formatCode="#,##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16" fontId="0" fillId="0" borderId="0" xfId="0" applyNumberFormat="1"/>
    <xf numFmtId="0" fontId="0" fillId="2" borderId="0" xfId="0" applyFill="1"/>
    <xf numFmtId="14" fontId="0" fillId="0" borderId="0" xfId="0" applyNumberFormat="1"/>
    <xf numFmtId="3" fontId="0" fillId="0" borderId="0" xfId="0" applyNumberFormat="1"/>
    <xf numFmtId="10" fontId="0" fillId="0" borderId="0" xfId="1" applyNumberFormat="1" applyFont="1"/>
    <xf numFmtId="164" fontId="0" fillId="0" borderId="0" xfId="0" applyNumberFormat="1"/>
    <xf numFmtId="165" fontId="0" fillId="0" borderId="0" xfId="0" applyNumberFormat="1"/>
    <xf numFmtId="3" fontId="0" fillId="2" borderId="0" xfId="0" applyNumberFormat="1" applyFill="1"/>
    <xf numFmtId="166" fontId="0" fillId="0" borderId="0" xfId="0" applyNumberFormat="1"/>
    <xf numFmtId="1" fontId="0" fillId="0" borderId="0" xfId="0" applyNumberFormat="1"/>
    <xf numFmtId="167" fontId="0" fillId="0" borderId="0" xfId="0" applyNumberFormat="1"/>
    <xf numFmtId="2" fontId="0" fillId="0" borderId="0" xfId="0" applyNumberForma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Número de casos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6.7337266667871029E-2"/>
          <c:y val="7.0447754700535797E-2"/>
          <c:w val="0.73886053734415125"/>
          <c:h val="0.82332268040780987"/>
        </c:manualLayout>
      </c:layout>
      <c:lineChart>
        <c:grouping val="standard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Casos (Otimista)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Planilha1!$B$2:$B$182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17917.575329617302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EB-47B1-9AC8-4A0EBF7DEB32}"/>
            </c:ext>
          </c:extLst>
        </c:ser>
        <c:ser>
          <c:idx val="1"/>
          <c:order val="1"/>
          <c:tx>
            <c:strRef>
              <c:f>Planilha1!$C$1</c:f>
              <c:strCache>
                <c:ptCount val="1"/>
                <c:pt idx="0">
                  <c:v>Casos (Pessimista)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Planilha1!$C$2:$C$182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18775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90-4C7B-9621-5AAEB3341171}"/>
            </c:ext>
          </c:extLst>
        </c:ser>
        <c:ser>
          <c:idx val="2"/>
          <c:order val="2"/>
          <c:tx>
            <c:strRef>
              <c:f>Planilha1!$D$1</c:f>
              <c:strCache>
                <c:ptCount val="1"/>
                <c:pt idx="0">
                  <c:v>Casos (Média)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Planilha1!$D$2:$D$182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365</c:v>
                </c:pt>
                <c:pt idx="35">
                  <c:v>367</c:v>
                </c:pt>
                <c:pt idx="36">
                  <c:v>391</c:v>
                </c:pt>
                <c:pt idx="37">
                  <c:v>400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445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639</c:v>
                </c:pt>
                <c:pt idx="49">
                  <c:v>662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878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1171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1429</c:v>
                </c:pt>
                <c:pt idx="67">
                  <c:v>1461</c:v>
                </c:pt>
                <c:pt idx="68">
                  <c:v>1493</c:v>
                </c:pt>
                <c:pt idx="69">
                  <c:v>1514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2871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</c:v>
                </c:pt>
                <c:pt idx="91">
                  <c:v>3690</c:v>
                </c:pt>
                <c:pt idx="92">
                  <c:v>3776</c:v>
                </c:pt>
                <c:pt idx="93">
                  <c:v>3869</c:v>
                </c:pt>
                <c:pt idx="94">
                  <c:v>3964</c:v>
                </c:pt>
                <c:pt idx="95">
                  <c:v>4061</c:v>
                </c:pt>
                <c:pt idx="96">
                  <c:v>4064</c:v>
                </c:pt>
                <c:pt idx="97">
                  <c:v>4186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4832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6127</c:v>
                </c:pt>
                <c:pt idx="112">
                  <c:v>6274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14328</c:v>
                </c:pt>
                <c:pt idx="154">
                  <c:v>14431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16649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18341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90-4C7B-9621-5AAEB3341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47568"/>
        <c:axId val="191588520"/>
      </c:lineChart>
      <c:dateAx>
        <c:axId val="19164756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588520"/>
        <c:crosses val="autoZero"/>
        <c:auto val="1"/>
        <c:lblOffset val="100"/>
        <c:baseTimeUnit val="days"/>
      </c:dateAx>
      <c:valAx>
        <c:axId val="191588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647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Evolução</a:t>
            </a:r>
            <a:r>
              <a:rPr lang="pt-BR" baseline="0"/>
              <a:t> de Casos e Óbitos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log'!$B$1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log'!$A$2:$A$1500</c:f>
              <c:numCache>
                <c:formatCode>d\-mmm</c:formatCode>
                <c:ptCount val="14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  <c:pt idx="998">
                  <c:v>44905</c:v>
                </c:pt>
                <c:pt idx="999">
                  <c:v>44906</c:v>
                </c:pt>
                <c:pt idx="1000">
                  <c:v>44907</c:v>
                </c:pt>
                <c:pt idx="1001">
                  <c:v>44908</c:v>
                </c:pt>
                <c:pt idx="1002">
                  <c:v>44909</c:v>
                </c:pt>
                <c:pt idx="1003">
                  <c:v>44910</c:v>
                </c:pt>
                <c:pt idx="1004">
                  <c:v>44911</c:v>
                </c:pt>
                <c:pt idx="1005">
                  <c:v>44912</c:v>
                </c:pt>
                <c:pt idx="1006">
                  <c:v>44913</c:v>
                </c:pt>
                <c:pt idx="1007">
                  <c:v>44914</c:v>
                </c:pt>
                <c:pt idx="1008">
                  <c:v>44915</c:v>
                </c:pt>
                <c:pt idx="1009">
                  <c:v>44916</c:v>
                </c:pt>
                <c:pt idx="1010">
                  <c:v>44917</c:v>
                </c:pt>
                <c:pt idx="1011">
                  <c:v>44918</c:v>
                </c:pt>
                <c:pt idx="1012">
                  <c:v>44919</c:v>
                </c:pt>
                <c:pt idx="1013">
                  <c:v>44920</c:v>
                </c:pt>
                <c:pt idx="1014">
                  <c:v>44921</c:v>
                </c:pt>
                <c:pt idx="1015">
                  <c:v>44922</c:v>
                </c:pt>
                <c:pt idx="1016">
                  <c:v>44923</c:v>
                </c:pt>
                <c:pt idx="1017">
                  <c:v>44924</c:v>
                </c:pt>
                <c:pt idx="1018">
                  <c:v>44925</c:v>
                </c:pt>
                <c:pt idx="1019">
                  <c:v>44926</c:v>
                </c:pt>
                <c:pt idx="1020">
                  <c:v>44927</c:v>
                </c:pt>
                <c:pt idx="1021">
                  <c:v>44928</c:v>
                </c:pt>
                <c:pt idx="1022">
                  <c:v>44929</c:v>
                </c:pt>
                <c:pt idx="1023">
                  <c:v>44930</c:v>
                </c:pt>
                <c:pt idx="1024">
                  <c:v>44931</c:v>
                </c:pt>
                <c:pt idx="1025">
                  <c:v>44932</c:v>
                </c:pt>
                <c:pt idx="1026">
                  <c:v>44933</c:v>
                </c:pt>
                <c:pt idx="1027">
                  <c:v>44934</c:v>
                </c:pt>
                <c:pt idx="1028">
                  <c:v>44935</c:v>
                </c:pt>
                <c:pt idx="1029">
                  <c:v>44936</c:v>
                </c:pt>
                <c:pt idx="1030">
                  <c:v>44937</c:v>
                </c:pt>
                <c:pt idx="1031">
                  <c:v>44938</c:v>
                </c:pt>
                <c:pt idx="1032">
                  <c:v>44939</c:v>
                </c:pt>
                <c:pt idx="1033">
                  <c:v>44940</c:v>
                </c:pt>
                <c:pt idx="1034">
                  <c:v>44941</c:v>
                </c:pt>
                <c:pt idx="1035">
                  <c:v>44942</c:v>
                </c:pt>
                <c:pt idx="1036">
                  <c:v>44943</c:v>
                </c:pt>
                <c:pt idx="1037">
                  <c:v>44944</c:v>
                </c:pt>
                <c:pt idx="1038">
                  <c:v>44945</c:v>
                </c:pt>
                <c:pt idx="1039">
                  <c:v>44946</c:v>
                </c:pt>
                <c:pt idx="1040">
                  <c:v>44947</c:v>
                </c:pt>
                <c:pt idx="1041">
                  <c:v>44948</c:v>
                </c:pt>
                <c:pt idx="1042">
                  <c:v>44949</c:v>
                </c:pt>
                <c:pt idx="1043">
                  <c:v>44950</c:v>
                </c:pt>
                <c:pt idx="1044">
                  <c:v>44951</c:v>
                </c:pt>
                <c:pt idx="1045">
                  <c:v>44952</c:v>
                </c:pt>
                <c:pt idx="1046">
                  <c:v>44953</c:v>
                </c:pt>
                <c:pt idx="1047">
                  <c:v>44954</c:v>
                </c:pt>
                <c:pt idx="1048">
                  <c:v>44955</c:v>
                </c:pt>
                <c:pt idx="1049">
                  <c:v>44956</c:v>
                </c:pt>
                <c:pt idx="1050">
                  <c:v>44957</c:v>
                </c:pt>
                <c:pt idx="1051">
                  <c:v>44958</c:v>
                </c:pt>
                <c:pt idx="1052">
                  <c:v>44959</c:v>
                </c:pt>
                <c:pt idx="1053">
                  <c:v>44960</c:v>
                </c:pt>
                <c:pt idx="1054">
                  <c:v>44961</c:v>
                </c:pt>
                <c:pt idx="1055">
                  <c:v>44962</c:v>
                </c:pt>
                <c:pt idx="1056">
                  <c:v>44963</c:v>
                </c:pt>
                <c:pt idx="1057">
                  <c:v>44964</c:v>
                </c:pt>
                <c:pt idx="1058">
                  <c:v>44965</c:v>
                </c:pt>
                <c:pt idx="1059">
                  <c:v>44966</c:v>
                </c:pt>
                <c:pt idx="1060">
                  <c:v>44967</c:v>
                </c:pt>
                <c:pt idx="1061">
                  <c:v>44968</c:v>
                </c:pt>
                <c:pt idx="1062">
                  <c:v>44969</c:v>
                </c:pt>
                <c:pt idx="1063">
                  <c:v>44970</c:v>
                </c:pt>
                <c:pt idx="1064">
                  <c:v>44971</c:v>
                </c:pt>
                <c:pt idx="1065">
                  <c:v>44972</c:v>
                </c:pt>
                <c:pt idx="1066">
                  <c:v>44973</c:v>
                </c:pt>
                <c:pt idx="1067">
                  <c:v>44974</c:v>
                </c:pt>
                <c:pt idx="1068">
                  <c:v>44975</c:v>
                </c:pt>
                <c:pt idx="1069">
                  <c:v>44976</c:v>
                </c:pt>
                <c:pt idx="1070">
                  <c:v>44977</c:v>
                </c:pt>
                <c:pt idx="1071">
                  <c:v>44978</c:v>
                </c:pt>
                <c:pt idx="1072">
                  <c:v>44979</c:v>
                </c:pt>
                <c:pt idx="1073">
                  <c:v>44980</c:v>
                </c:pt>
                <c:pt idx="1074">
                  <c:v>44981</c:v>
                </c:pt>
                <c:pt idx="1075">
                  <c:v>44982</c:v>
                </c:pt>
                <c:pt idx="1076">
                  <c:v>44983</c:v>
                </c:pt>
                <c:pt idx="1077">
                  <c:v>44984</c:v>
                </c:pt>
                <c:pt idx="1078">
                  <c:v>44985</c:v>
                </c:pt>
                <c:pt idx="1079">
                  <c:v>44986</c:v>
                </c:pt>
                <c:pt idx="1080">
                  <c:v>44987</c:v>
                </c:pt>
                <c:pt idx="1081">
                  <c:v>44988</c:v>
                </c:pt>
                <c:pt idx="1082">
                  <c:v>44989</c:v>
                </c:pt>
                <c:pt idx="1083">
                  <c:v>44990</c:v>
                </c:pt>
                <c:pt idx="1084">
                  <c:v>44991</c:v>
                </c:pt>
                <c:pt idx="1085">
                  <c:v>44992</c:v>
                </c:pt>
                <c:pt idx="1086">
                  <c:v>44993</c:v>
                </c:pt>
                <c:pt idx="1087">
                  <c:v>44994</c:v>
                </c:pt>
                <c:pt idx="1088">
                  <c:v>44995</c:v>
                </c:pt>
                <c:pt idx="1089">
                  <c:v>44996</c:v>
                </c:pt>
                <c:pt idx="1090">
                  <c:v>44997</c:v>
                </c:pt>
                <c:pt idx="1091">
                  <c:v>44998</c:v>
                </c:pt>
                <c:pt idx="1092">
                  <c:v>44999</c:v>
                </c:pt>
                <c:pt idx="1093">
                  <c:v>45000</c:v>
                </c:pt>
                <c:pt idx="1094">
                  <c:v>45001</c:v>
                </c:pt>
                <c:pt idx="1095">
                  <c:v>45002</c:v>
                </c:pt>
                <c:pt idx="1096">
                  <c:v>45003</c:v>
                </c:pt>
                <c:pt idx="1097">
                  <c:v>45004</c:v>
                </c:pt>
                <c:pt idx="1098">
                  <c:v>45005</c:v>
                </c:pt>
                <c:pt idx="1099">
                  <c:v>45006</c:v>
                </c:pt>
                <c:pt idx="1100">
                  <c:v>45007</c:v>
                </c:pt>
                <c:pt idx="1101">
                  <c:v>45008</c:v>
                </c:pt>
                <c:pt idx="1102">
                  <c:v>45009</c:v>
                </c:pt>
                <c:pt idx="1103">
                  <c:v>45010</c:v>
                </c:pt>
                <c:pt idx="1104">
                  <c:v>45011</c:v>
                </c:pt>
                <c:pt idx="1105">
                  <c:v>45012</c:v>
                </c:pt>
                <c:pt idx="1106">
                  <c:v>45013</c:v>
                </c:pt>
                <c:pt idx="1107">
                  <c:v>45014</c:v>
                </c:pt>
                <c:pt idx="1108">
                  <c:v>45015</c:v>
                </c:pt>
                <c:pt idx="1109">
                  <c:v>45016</c:v>
                </c:pt>
                <c:pt idx="1110">
                  <c:v>45017</c:v>
                </c:pt>
                <c:pt idx="1111">
                  <c:v>45018</c:v>
                </c:pt>
                <c:pt idx="1112">
                  <c:v>45019</c:v>
                </c:pt>
                <c:pt idx="1113">
                  <c:v>45020</c:v>
                </c:pt>
                <c:pt idx="1114">
                  <c:v>45021</c:v>
                </c:pt>
                <c:pt idx="1115">
                  <c:v>45022</c:v>
                </c:pt>
                <c:pt idx="1116">
                  <c:v>45023</c:v>
                </c:pt>
                <c:pt idx="1117">
                  <c:v>45024</c:v>
                </c:pt>
                <c:pt idx="1118">
                  <c:v>45025</c:v>
                </c:pt>
                <c:pt idx="1119">
                  <c:v>45026</c:v>
                </c:pt>
                <c:pt idx="1120">
                  <c:v>45027</c:v>
                </c:pt>
                <c:pt idx="1121">
                  <c:v>45028</c:v>
                </c:pt>
                <c:pt idx="1122">
                  <c:v>45029</c:v>
                </c:pt>
                <c:pt idx="1123">
                  <c:v>45030</c:v>
                </c:pt>
                <c:pt idx="1124">
                  <c:v>45031</c:v>
                </c:pt>
                <c:pt idx="1125">
                  <c:v>45032</c:v>
                </c:pt>
                <c:pt idx="1126">
                  <c:v>45033</c:v>
                </c:pt>
                <c:pt idx="1127">
                  <c:v>45034</c:v>
                </c:pt>
                <c:pt idx="1128">
                  <c:v>45035</c:v>
                </c:pt>
                <c:pt idx="1129">
                  <c:v>45036</c:v>
                </c:pt>
                <c:pt idx="1130">
                  <c:v>45037</c:v>
                </c:pt>
                <c:pt idx="1131">
                  <c:v>45038</c:v>
                </c:pt>
                <c:pt idx="1132">
                  <c:v>45039</c:v>
                </c:pt>
                <c:pt idx="1133">
                  <c:v>45040</c:v>
                </c:pt>
                <c:pt idx="1134">
                  <c:v>45041</c:v>
                </c:pt>
                <c:pt idx="1135">
                  <c:v>45042</c:v>
                </c:pt>
                <c:pt idx="1136">
                  <c:v>45043</c:v>
                </c:pt>
                <c:pt idx="1137">
                  <c:v>45044</c:v>
                </c:pt>
                <c:pt idx="1138">
                  <c:v>45045</c:v>
                </c:pt>
                <c:pt idx="1139">
                  <c:v>45046</c:v>
                </c:pt>
                <c:pt idx="1140">
                  <c:v>45047</c:v>
                </c:pt>
                <c:pt idx="1141">
                  <c:v>45048</c:v>
                </c:pt>
                <c:pt idx="1142">
                  <c:v>45049</c:v>
                </c:pt>
                <c:pt idx="1143">
                  <c:v>45050</c:v>
                </c:pt>
                <c:pt idx="1144">
                  <c:v>45051</c:v>
                </c:pt>
                <c:pt idx="1145">
                  <c:v>45052</c:v>
                </c:pt>
                <c:pt idx="1146">
                  <c:v>45053</c:v>
                </c:pt>
                <c:pt idx="1147">
                  <c:v>45054</c:v>
                </c:pt>
                <c:pt idx="1148">
                  <c:v>45055</c:v>
                </c:pt>
                <c:pt idx="1149">
                  <c:v>45056</c:v>
                </c:pt>
                <c:pt idx="1150">
                  <c:v>45057</c:v>
                </c:pt>
                <c:pt idx="1151">
                  <c:v>45058</c:v>
                </c:pt>
                <c:pt idx="1152">
                  <c:v>45059</c:v>
                </c:pt>
                <c:pt idx="1153">
                  <c:v>45060</c:v>
                </c:pt>
                <c:pt idx="1154">
                  <c:v>45061</c:v>
                </c:pt>
                <c:pt idx="1155">
                  <c:v>45062</c:v>
                </c:pt>
                <c:pt idx="1156">
                  <c:v>45063</c:v>
                </c:pt>
                <c:pt idx="1157">
                  <c:v>45064</c:v>
                </c:pt>
                <c:pt idx="1158">
                  <c:v>45065</c:v>
                </c:pt>
                <c:pt idx="1159">
                  <c:v>45066</c:v>
                </c:pt>
                <c:pt idx="1160">
                  <c:v>45067</c:v>
                </c:pt>
                <c:pt idx="1161">
                  <c:v>45068</c:v>
                </c:pt>
                <c:pt idx="1162">
                  <c:v>45069</c:v>
                </c:pt>
                <c:pt idx="1163">
                  <c:v>45070</c:v>
                </c:pt>
                <c:pt idx="1164">
                  <c:v>45071</c:v>
                </c:pt>
                <c:pt idx="1165">
                  <c:v>45072</c:v>
                </c:pt>
                <c:pt idx="1166">
                  <c:v>45073</c:v>
                </c:pt>
                <c:pt idx="1167">
                  <c:v>45074</c:v>
                </c:pt>
                <c:pt idx="1168">
                  <c:v>45075</c:v>
                </c:pt>
                <c:pt idx="1169">
                  <c:v>45076</c:v>
                </c:pt>
                <c:pt idx="1170">
                  <c:v>45077</c:v>
                </c:pt>
                <c:pt idx="1171">
                  <c:v>45078</c:v>
                </c:pt>
                <c:pt idx="1172">
                  <c:v>45079</c:v>
                </c:pt>
                <c:pt idx="1173">
                  <c:v>45080</c:v>
                </c:pt>
                <c:pt idx="1174">
                  <c:v>45081</c:v>
                </c:pt>
                <c:pt idx="1175">
                  <c:v>45082</c:v>
                </c:pt>
                <c:pt idx="1176">
                  <c:v>45083</c:v>
                </c:pt>
                <c:pt idx="1177">
                  <c:v>45084</c:v>
                </c:pt>
                <c:pt idx="1178">
                  <c:v>45085</c:v>
                </c:pt>
                <c:pt idx="1179">
                  <c:v>45086</c:v>
                </c:pt>
                <c:pt idx="1180">
                  <c:v>45087</c:v>
                </c:pt>
                <c:pt idx="1181">
                  <c:v>45088</c:v>
                </c:pt>
                <c:pt idx="1182">
                  <c:v>45089</c:v>
                </c:pt>
                <c:pt idx="1183">
                  <c:v>45090</c:v>
                </c:pt>
                <c:pt idx="1184">
                  <c:v>45091</c:v>
                </c:pt>
                <c:pt idx="1185">
                  <c:v>45092</c:v>
                </c:pt>
                <c:pt idx="1186">
                  <c:v>45093</c:v>
                </c:pt>
                <c:pt idx="1187">
                  <c:v>45094</c:v>
                </c:pt>
                <c:pt idx="1188">
                  <c:v>45095</c:v>
                </c:pt>
                <c:pt idx="1189">
                  <c:v>45096</c:v>
                </c:pt>
                <c:pt idx="1190">
                  <c:v>45097</c:v>
                </c:pt>
                <c:pt idx="1191">
                  <c:v>45098</c:v>
                </c:pt>
                <c:pt idx="1192">
                  <c:v>45099</c:v>
                </c:pt>
                <c:pt idx="1193">
                  <c:v>45100</c:v>
                </c:pt>
                <c:pt idx="1194">
                  <c:v>45101</c:v>
                </c:pt>
                <c:pt idx="1195">
                  <c:v>45102</c:v>
                </c:pt>
                <c:pt idx="1196">
                  <c:v>45103</c:v>
                </c:pt>
                <c:pt idx="1197">
                  <c:v>45104</c:v>
                </c:pt>
                <c:pt idx="1198">
                  <c:v>45105</c:v>
                </c:pt>
                <c:pt idx="1199">
                  <c:v>45106</c:v>
                </c:pt>
                <c:pt idx="1200">
                  <c:v>45107</c:v>
                </c:pt>
                <c:pt idx="1201">
                  <c:v>45108</c:v>
                </c:pt>
                <c:pt idx="1202">
                  <c:v>45109</c:v>
                </c:pt>
                <c:pt idx="1203">
                  <c:v>45110</c:v>
                </c:pt>
                <c:pt idx="1204">
                  <c:v>45111</c:v>
                </c:pt>
                <c:pt idx="1205">
                  <c:v>45112</c:v>
                </c:pt>
                <c:pt idx="1206">
                  <c:v>45113</c:v>
                </c:pt>
                <c:pt idx="1207">
                  <c:v>45114</c:v>
                </c:pt>
                <c:pt idx="1208">
                  <c:v>45115</c:v>
                </c:pt>
                <c:pt idx="1209">
                  <c:v>45116</c:v>
                </c:pt>
                <c:pt idx="1210">
                  <c:v>45117</c:v>
                </c:pt>
                <c:pt idx="1211">
                  <c:v>45118</c:v>
                </c:pt>
                <c:pt idx="1212">
                  <c:v>45119</c:v>
                </c:pt>
                <c:pt idx="1213">
                  <c:v>45120</c:v>
                </c:pt>
                <c:pt idx="1214">
                  <c:v>45121</c:v>
                </c:pt>
                <c:pt idx="1215">
                  <c:v>45122</c:v>
                </c:pt>
                <c:pt idx="1216">
                  <c:v>45123</c:v>
                </c:pt>
                <c:pt idx="1217">
                  <c:v>45124</c:v>
                </c:pt>
                <c:pt idx="1218">
                  <c:v>45125</c:v>
                </c:pt>
                <c:pt idx="1219">
                  <c:v>45126</c:v>
                </c:pt>
                <c:pt idx="1220">
                  <c:v>45127</c:v>
                </c:pt>
                <c:pt idx="1221">
                  <c:v>45128</c:v>
                </c:pt>
                <c:pt idx="1222">
                  <c:v>45129</c:v>
                </c:pt>
                <c:pt idx="1223">
                  <c:v>45130</c:v>
                </c:pt>
                <c:pt idx="1224">
                  <c:v>45131</c:v>
                </c:pt>
                <c:pt idx="1225">
                  <c:v>45132</c:v>
                </c:pt>
                <c:pt idx="1226">
                  <c:v>45133</c:v>
                </c:pt>
                <c:pt idx="1227">
                  <c:v>45134</c:v>
                </c:pt>
                <c:pt idx="1228">
                  <c:v>45135</c:v>
                </c:pt>
                <c:pt idx="1229">
                  <c:v>45136</c:v>
                </c:pt>
                <c:pt idx="1230">
                  <c:v>45137</c:v>
                </c:pt>
                <c:pt idx="1231">
                  <c:v>45138</c:v>
                </c:pt>
                <c:pt idx="1232">
                  <c:v>45139</c:v>
                </c:pt>
                <c:pt idx="1233">
                  <c:v>45140</c:v>
                </c:pt>
                <c:pt idx="1234">
                  <c:v>45141</c:v>
                </c:pt>
                <c:pt idx="1235">
                  <c:v>45142</c:v>
                </c:pt>
                <c:pt idx="1236">
                  <c:v>45143</c:v>
                </c:pt>
                <c:pt idx="1237">
                  <c:v>45144</c:v>
                </c:pt>
                <c:pt idx="1238">
                  <c:v>45145</c:v>
                </c:pt>
                <c:pt idx="1239">
                  <c:v>45146</c:v>
                </c:pt>
                <c:pt idx="1240">
                  <c:v>45147</c:v>
                </c:pt>
                <c:pt idx="1241">
                  <c:v>45148</c:v>
                </c:pt>
                <c:pt idx="1242">
                  <c:v>45149</c:v>
                </c:pt>
                <c:pt idx="1243">
                  <c:v>45150</c:v>
                </c:pt>
                <c:pt idx="1244">
                  <c:v>45151</c:v>
                </c:pt>
                <c:pt idx="1245">
                  <c:v>45152</c:v>
                </c:pt>
                <c:pt idx="1246">
                  <c:v>45153</c:v>
                </c:pt>
                <c:pt idx="1247">
                  <c:v>45154</c:v>
                </c:pt>
                <c:pt idx="1248">
                  <c:v>45155</c:v>
                </c:pt>
                <c:pt idx="1249">
                  <c:v>45156</c:v>
                </c:pt>
                <c:pt idx="1250">
                  <c:v>45157</c:v>
                </c:pt>
                <c:pt idx="1251">
                  <c:v>45158</c:v>
                </c:pt>
                <c:pt idx="1252">
                  <c:v>45159</c:v>
                </c:pt>
                <c:pt idx="1253">
                  <c:v>45160</c:v>
                </c:pt>
                <c:pt idx="1254">
                  <c:v>45161</c:v>
                </c:pt>
                <c:pt idx="1255">
                  <c:v>45162</c:v>
                </c:pt>
                <c:pt idx="1256">
                  <c:v>45163</c:v>
                </c:pt>
                <c:pt idx="1257">
                  <c:v>45164</c:v>
                </c:pt>
                <c:pt idx="1258">
                  <c:v>45165</c:v>
                </c:pt>
                <c:pt idx="1259">
                  <c:v>45166</c:v>
                </c:pt>
                <c:pt idx="1260">
                  <c:v>45167</c:v>
                </c:pt>
                <c:pt idx="1261">
                  <c:v>45168</c:v>
                </c:pt>
                <c:pt idx="1262">
                  <c:v>45169</c:v>
                </c:pt>
                <c:pt idx="1263">
                  <c:v>45170</c:v>
                </c:pt>
                <c:pt idx="1264">
                  <c:v>45171</c:v>
                </c:pt>
                <c:pt idx="1265">
                  <c:v>45172</c:v>
                </c:pt>
                <c:pt idx="1266">
                  <c:v>45173</c:v>
                </c:pt>
                <c:pt idx="1267">
                  <c:v>45174</c:v>
                </c:pt>
                <c:pt idx="1268">
                  <c:v>45175</c:v>
                </c:pt>
                <c:pt idx="1269">
                  <c:v>45176</c:v>
                </c:pt>
                <c:pt idx="1270">
                  <c:v>45177</c:v>
                </c:pt>
                <c:pt idx="1271">
                  <c:v>45178</c:v>
                </c:pt>
                <c:pt idx="1272">
                  <c:v>45179</c:v>
                </c:pt>
                <c:pt idx="1273">
                  <c:v>45180</c:v>
                </c:pt>
                <c:pt idx="1274">
                  <c:v>45181</c:v>
                </c:pt>
                <c:pt idx="1275">
                  <c:v>45182</c:v>
                </c:pt>
                <c:pt idx="1276">
                  <c:v>45183</c:v>
                </c:pt>
                <c:pt idx="1277">
                  <c:v>45184</c:v>
                </c:pt>
                <c:pt idx="1278">
                  <c:v>45185</c:v>
                </c:pt>
                <c:pt idx="1279">
                  <c:v>45186</c:v>
                </c:pt>
                <c:pt idx="1280">
                  <c:v>45187</c:v>
                </c:pt>
                <c:pt idx="1281">
                  <c:v>45188</c:v>
                </c:pt>
                <c:pt idx="1282">
                  <c:v>45189</c:v>
                </c:pt>
                <c:pt idx="1283">
                  <c:v>45190</c:v>
                </c:pt>
                <c:pt idx="1284">
                  <c:v>45191</c:v>
                </c:pt>
                <c:pt idx="1285">
                  <c:v>45192</c:v>
                </c:pt>
                <c:pt idx="1286">
                  <c:v>45193</c:v>
                </c:pt>
                <c:pt idx="1287">
                  <c:v>45194</c:v>
                </c:pt>
                <c:pt idx="1288">
                  <c:v>45195</c:v>
                </c:pt>
                <c:pt idx="1289">
                  <c:v>45196</c:v>
                </c:pt>
                <c:pt idx="1290">
                  <c:v>45197</c:v>
                </c:pt>
                <c:pt idx="1291">
                  <c:v>45198</c:v>
                </c:pt>
                <c:pt idx="1292">
                  <c:v>45199</c:v>
                </c:pt>
                <c:pt idx="1293">
                  <c:v>45200</c:v>
                </c:pt>
                <c:pt idx="1294">
                  <c:v>45201</c:v>
                </c:pt>
                <c:pt idx="1295">
                  <c:v>45202</c:v>
                </c:pt>
                <c:pt idx="1296">
                  <c:v>45203</c:v>
                </c:pt>
                <c:pt idx="1297">
                  <c:v>45204</c:v>
                </c:pt>
                <c:pt idx="1298">
                  <c:v>45205</c:v>
                </c:pt>
              </c:numCache>
            </c:numRef>
          </c:cat>
          <c:val>
            <c:numRef>
              <c:f>'Dados sim recup log'!$B$2:$B$1500</c:f>
              <c:numCache>
                <c:formatCode>General</c:formatCode>
                <c:ptCount val="14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50</c:v>
                </c:pt>
                <c:pt idx="17">
                  <c:v>58</c:v>
                </c:pt>
                <c:pt idx="18">
                  <c:v>60.147835301926648</c:v>
                </c:pt>
                <c:pt idx="19">
                  <c:v>62.375208474270579</c:v>
                </c:pt>
                <c:pt idx="20">
                  <c:v>66</c:v>
                </c:pt>
                <c:pt idx="21">
                  <c:v>78</c:v>
                </c:pt>
                <c:pt idx="22">
                  <c:v>78</c:v>
                </c:pt>
                <c:pt idx="23">
                  <c:v>81.973915954895858</c:v>
                </c:pt>
                <c:pt idx="24">
                  <c:v>86.150293551030018</c:v>
                </c:pt>
                <c:pt idx="25">
                  <c:v>90.539447731304364</c:v>
                </c:pt>
                <c:pt idx="26">
                  <c:v>95.152218960623472</c:v>
                </c:pt>
                <c:pt idx="27">
                  <c:v>100</c:v>
                </c:pt>
                <c:pt idx="28">
                  <c:v>105</c:v>
                </c:pt>
                <c:pt idx="29">
                  <c:v>108</c:v>
                </c:pt>
                <c:pt idx="30">
                  <c:v>131</c:v>
                </c:pt>
                <c:pt idx="31">
                  <c:v>136</c:v>
                </c:pt>
                <c:pt idx="32">
                  <c:v>143</c:v>
                </c:pt>
                <c:pt idx="33">
                  <c:v>143</c:v>
                </c:pt>
                <c:pt idx="34">
                  <c:v>144</c:v>
                </c:pt>
                <c:pt idx="35">
                  <c:v>146.47866738880444</c:v>
                </c:pt>
                <c:pt idx="36">
                  <c:v>149</c:v>
                </c:pt>
                <c:pt idx="37">
                  <c:v>161</c:v>
                </c:pt>
                <c:pt idx="38">
                  <c:v>174</c:v>
                </c:pt>
                <c:pt idx="39">
                  <c:v>176</c:v>
                </c:pt>
                <c:pt idx="40">
                  <c:v>181.41664752717708</c:v>
                </c:pt>
                <c:pt idx="41">
                  <c:v>187</c:v>
                </c:pt>
                <c:pt idx="42">
                  <c:v>202</c:v>
                </c:pt>
                <c:pt idx="43">
                  <c:v>215</c:v>
                </c:pt>
                <c:pt idx="44">
                  <c:v>231</c:v>
                </c:pt>
                <c:pt idx="45">
                  <c:v>234.9659549807163</c:v>
                </c:pt>
                <c:pt idx="46">
                  <c:v>239</c:v>
                </c:pt>
                <c:pt idx="47">
                  <c:v>257.76345745663792</c:v>
                </c:pt>
                <c:pt idx="48">
                  <c:v>278</c:v>
                </c:pt>
                <c:pt idx="49">
                  <c:v>300</c:v>
                </c:pt>
                <c:pt idx="50">
                  <c:v>310</c:v>
                </c:pt>
                <c:pt idx="51">
                  <c:v>331</c:v>
                </c:pt>
                <c:pt idx="52">
                  <c:v>351</c:v>
                </c:pt>
                <c:pt idx="53">
                  <c:v>363</c:v>
                </c:pt>
                <c:pt idx="54">
                  <c:v>364.99452050681526</c:v>
                </c:pt>
                <c:pt idx="55">
                  <c:v>367</c:v>
                </c:pt>
                <c:pt idx="56">
                  <c:v>391</c:v>
                </c:pt>
                <c:pt idx="57">
                  <c:v>399.89873718230217</c:v>
                </c:pt>
                <c:pt idx="58">
                  <c:v>409</c:v>
                </c:pt>
                <c:pt idx="59">
                  <c:v>421</c:v>
                </c:pt>
                <c:pt idx="60">
                  <c:v>423</c:v>
                </c:pt>
                <c:pt idx="61">
                  <c:v>444.93145539509788</c:v>
                </c:pt>
                <c:pt idx="62">
                  <c:v>468</c:v>
                </c:pt>
                <c:pt idx="63">
                  <c:v>509</c:v>
                </c:pt>
                <c:pt idx="64">
                  <c:v>553</c:v>
                </c:pt>
                <c:pt idx="65">
                  <c:v>578</c:v>
                </c:pt>
                <c:pt idx="66">
                  <c:v>612</c:v>
                </c:pt>
                <c:pt idx="67">
                  <c:v>616</c:v>
                </c:pt>
                <c:pt idx="68">
                  <c:v>638.81149217218649</c:v>
                </c:pt>
                <c:pt idx="69">
                  <c:v>662.46773138190827</c:v>
                </c:pt>
                <c:pt idx="70">
                  <c:v>687</c:v>
                </c:pt>
                <c:pt idx="71">
                  <c:v>727</c:v>
                </c:pt>
                <c:pt idx="72">
                  <c:v>794</c:v>
                </c:pt>
                <c:pt idx="73">
                  <c:v>842</c:v>
                </c:pt>
                <c:pt idx="74">
                  <c:v>866</c:v>
                </c:pt>
                <c:pt idx="75">
                  <c:v>877.91799161425092</c:v>
                </c:pt>
                <c:pt idx="76">
                  <c:v>890</c:v>
                </c:pt>
                <c:pt idx="77">
                  <c:v>957</c:v>
                </c:pt>
                <c:pt idx="78">
                  <c:v>1002</c:v>
                </c:pt>
                <c:pt idx="79">
                  <c:v>1066</c:v>
                </c:pt>
                <c:pt idx="80">
                  <c:v>1116</c:v>
                </c:pt>
                <c:pt idx="81">
                  <c:v>1138</c:v>
                </c:pt>
                <c:pt idx="82">
                  <c:v>1170.534920453038</c:v>
                </c:pt>
                <c:pt idx="83">
                  <c:v>1204</c:v>
                </c:pt>
                <c:pt idx="84">
                  <c:v>1271</c:v>
                </c:pt>
                <c:pt idx="85">
                  <c:v>1397</c:v>
                </c:pt>
                <c:pt idx="86">
                  <c:v>1428.6416625592296</c:v>
                </c:pt>
                <c:pt idx="87">
                  <c:v>1461</c:v>
                </c:pt>
                <c:pt idx="88">
                  <c:v>1493</c:v>
                </c:pt>
                <c:pt idx="89">
                  <c:v>1513.8543523073811</c:v>
                </c:pt>
                <c:pt idx="90">
                  <c:v>1535</c:v>
                </c:pt>
                <c:pt idx="91">
                  <c:v>1728</c:v>
                </c:pt>
                <c:pt idx="92">
                  <c:v>1835</c:v>
                </c:pt>
                <c:pt idx="93">
                  <c:v>1847</c:v>
                </c:pt>
                <c:pt idx="94">
                  <c:v>2045</c:v>
                </c:pt>
                <c:pt idx="95">
                  <c:v>2103</c:v>
                </c:pt>
                <c:pt idx="96">
                  <c:v>2147.0388911242385</c:v>
                </c:pt>
                <c:pt idx="97">
                  <c:v>2192</c:v>
                </c:pt>
                <c:pt idx="98">
                  <c:v>2365</c:v>
                </c:pt>
                <c:pt idx="99">
                  <c:v>2462</c:v>
                </c:pt>
                <c:pt idx="100">
                  <c:v>2561</c:v>
                </c:pt>
                <c:pt idx="101">
                  <c:v>2750</c:v>
                </c:pt>
                <c:pt idx="102">
                  <c:v>2763</c:v>
                </c:pt>
                <c:pt idx="103">
                  <c:v>2870.8934149494298</c:v>
                </c:pt>
                <c:pt idx="104">
                  <c:v>2983</c:v>
                </c:pt>
                <c:pt idx="105">
                  <c:v>3073</c:v>
                </c:pt>
                <c:pt idx="106">
                  <c:v>3195</c:v>
                </c:pt>
                <c:pt idx="107">
                  <c:v>3253</c:v>
                </c:pt>
                <c:pt idx="108">
                  <c:v>3360</c:v>
                </c:pt>
                <c:pt idx="109">
                  <c:v>3577</c:v>
                </c:pt>
                <c:pt idx="110">
                  <c:v>3633.060693134647</c:v>
                </c:pt>
                <c:pt idx="111">
                  <c:v>3690</c:v>
                </c:pt>
                <c:pt idx="112">
                  <c:v>3776</c:v>
                </c:pt>
                <c:pt idx="113">
                  <c:v>3868.7053457503457</c:v>
                </c:pt>
                <c:pt idx="114">
                  <c:v>3963.686719342506</c:v>
                </c:pt>
                <c:pt idx="115">
                  <c:v>4061</c:v>
                </c:pt>
                <c:pt idx="116">
                  <c:v>4064</c:v>
                </c:pt>
                <c:pt idx="117">
                  <c:v>4185.678439631979</c:v>
                </c:pt>
                <c:pt idx="118">
                  <c:v>4311</c:v>
                </c:pt>
                <c:pt idx="119">
                  <c:v>4422</c:v>
                </c:pt>
                <c:pt idx="120">
                  <c:v>4444</c:v>
                </c:pt>
                <c:pt idx="121">
                  <c:v>4457</c:v>
                </c:pt>
                <c:pt idx="122">
                  <c:v>4741</c:v>
                </c:pt>
                <c:pt idx="123">
                  <c:v>4816</c:v>
                </c:pt>
                <c:pt idx="124">
                  <c:v>4831.9735098611627</c:v>
                </c:pt>
                <c:pt idx="125">
                  <c:v>4848</c:v>
                </c:pt>
                <c:pt idx="126">
                  <c:v>4922</c:v>
                </c:pt>
                <c:pt idx="127">
                  <c:v>5345</c:v>
                </c:pt>
                <c:pt idx="128">
                  <c:v>5658</c:v>
                </c:pt>
                <c:pt idx="129">
                  <c:v>5975</c:v>
                </c:pt>
                <c:pt idx="130">
                  <c:v>5983</c:v>
                </c:pt>
                <c:pt idx="131">
                  <c:v>6126.5292688889394</c:v>
                </c:pt>
                <c:pt idx="132">
                  <c:v>6273.5017353422763</c:v>
                </c:pt>
                <c:pt idx="133">
                  <c:v>6424</c:v>
                </c:pt>
                <c:pt idx="134">
                  <c:v>6647</c:v>
                </c:pt>
                <c:pt idx="135">
                  <c:v>6763</c:v>
                </c:pt>
                <c:pt idx="136">
                  <c:v>7142</c:v>
                </c:pt>
                <c:pt idx="137">
                  <c:v>7174</c:v>
                </c:pt>
                <c:pt idx="138">
                  <c:v>7297.4380435876265</c:v>
                </c:pt>
                <c:pt idx="139">
                  <c:v>7423</c:v>
                </c:pt>
                <c:pt idx="140">
                  <c:v>7684</c:v>
                </c:pt>
                <c:pt idx="141">
                  <c:v>8000</c:v>
                </c:pt>
                <c:pt idx="142">
                  <c:v>8224</c:v>
                </c:pt>
                <c:pt idx="143">
                  <c:v>8587</c:v>
                </c:pt>
                <c:pt idx="144">
                  <c:v>8799</c:v>
                </c:pt>
                <c:pt idx="145">
                  <c:v>8866.2430600564967</c:v>
                </c:pt>
                <c:pt idx="146">
                  <c:v>8934</c:v>
                </c:pt>
                <c:pt idx="147">
                  <c:v>9186</c:v>
                </c:pt>
                <c:pt idx="148">
                  <c:v>9669</c:v>
                </c:pt>
                <c:pt idx="149">
                  <c:v>9877</c:v>
                </c:pt>
                <c:pt idx="150">
                  <c:v>10107</c:v>
                </c:pt>
                <c:pt idx="151">
                  <c:v>10135</c:v>
                </c:pt>
                <c:pt idx="152">
                  <c:v>10291.294865078933</c:v>
                </c:pt>
                <c:pt idx="153">
                  <c:v>10450</c:v>
                </c:pt>
                <c:pt idx="154">
                  <c:v>10694</c:v>
                </c:pt>
                <c:pt idx="155">
                  <c:v>11039</c:v>
                </c:pt>
                <c:pt idx="156">
                  <c:v>11289</c:v>
                </c:pt>
                <c:pt idx="157">
                  <c:v>11505</c:v>
                </c:pt>
                <c:pt idx="158">
                  <c:v>11577</c:v>
                </c:pt>
                <c:pt idx="159">
                  <c:v>11779.233633815062</c:v>
                </c:pt>
                <c:pt idx="160">
                  <c:v>11985</c:v>
                </c:pt>
                <c:pt idx="161">
                  <c:v>12226</c:v>
                </c:pt>
                <c:pt idx="162">
                  <c:v>12472</c:v>
                </c:pt>
                <c:pt idx="163">
                  <c:v>12771</c:v>
                </c:pt>
                <c:pt idx="164">
                  <c:v>12975</c:v>
                </c:pt>
                <c:pt idx="165">
                  <c:v>13059</c:v>
                </c:pt>
                <c:pt idx="166">
                  <c:v>13154.64971027355</c:v>
                </c:pt>
                <c:pt idx="167">
                  <c:v>13251</c:v>
                </c:pt>
                <c:pt idx="168">
                  <c:v>13504</c:v>
                </c:pt>
                <c:pt idx="169">
                  <c:v>13719</c:v>
                </c:pt>
                <c:pt idx="170">
                  <c:v>13929</c:v>
                </c:pt>
                <c:pt idx="171">
                  <c:v>14139</c:v>
                </c:pt>
                <c:pt idx="172">
                  <c:v>14225</c:v>
                </c:pt>
                <c:pt idx="173">
                  <c:v>14327.591656674589</c:v>
                </c:pt>
                <c:pt idx="174">
                  <c:v>14430.923211276717</c:v>
                </c:pt>
                <c:pt idx="175">
                  <c:v>14535</c:v>
                </c:pt>
                <c:pt idx="176">
                  <c:v>14681</c:v>
                </c:pt>
                <c:pt idx="177">
                  <c:v>14821</c:v>
                </c:pt>
                <c:pt idx="178">
                  <c:v>15081</c:v>
                </c:pt>
                <c:pt idx="179">
                  <c:v>15136</c:v>
                </c:pt>
                <c:pt idx="180">
                  <c:v>15253.047433218058</c:v>
                </c:pt>
                <c:pt idx="181">
                  <c:v>15371</c:v>
                </c:pt>
                <c:pt idx="182">
                  <c:v>15683</c:v>
                </c:pt>
                <c:pt idx="183">
                  <c:v>15964</c:v>
                </c:pt>
                <c:pt idx="184">
                  <c:v>16370</c:v>
                </c:pt>
                <c:pt idx="185">
                  <c:v>16547</c:v>
                </c:pt>
                <c:pt idx="186">
                  <c:v>16569</c:v>
                </c:pt>
                <c:pt idx="187">
                  <c:v>16648.807795154582</c:v>
                </c:pt>
                <c:pt idx="188">
                  <c:v>16729</c:v>
                </c:pt>
                <c:pt idx="189">
                  <c:v>16873</c:v>
                </c:pt>
                <c:pt idx="190">
                  <c:v>16984</c:v>
                </c:pt>
                <c:pt idx="191">
                  <c:v>17126</c:v>
                </c:pt>
                <c:pt idx="192">
                  <c:v>17334</c:v>
                </c:pt>
                <c:pt idx="193">
                  <c:v>17348</c:v>
                </c:pt>
                <c:pt idx="194">
                  <c:v>17409.391373623606</c:v>
                </c:pt>
                <c:pt idx="195">
                  <c:v>17471</c:v>
                </c:pt>
                <c:pt idx="196">
                  <c:v>17568</c:v>
                </c:pt>
                <c:pt idx="197">
                  <c:v>17642</c:v>
                </c:pt>
                <c:pt idx="198">
                  <c:v>17717</c:v>
                </c:pt>
                <c:pt idx="199">
                  <c:v>17820</c:v>
                </c:pt>
                <c:pt idx="200">
                  <c:v>17922</c:v>
                </c:pt>
                <c:pt idx="201">
                  <c:v>17955.468749102598</c:v>
                </c:pt>
                <c:pt idx="202">
                  <c:v>17989</c:v>
                </c:pt>
                <c:pt idx="203">
                  <c:v>18097</c:v>
                </c:pt>
                <c:pt idx="204">
                  <c:v>18178</c:v>
                </c:pt>
                <c:pt idx="205">
                  <c:v>18236</c:v>
                </c:pt>
                <c:pt idx="206">
                  <c:v>18371</c:v>
                </c:pt>
                <c:pt idx="207">
                  <c:v>18384</c:v>
                </c:pt>
                <c:pt idx="208">
                  <c:v>18413.618921255846</c:v>
                </c:pt>
                <c:pt idx="209">
                  <c:v>18443.285562295001</c:v>
                </c:pt>
                <c:pt idx="210">
                  <c:v>18473</c:v>
                </c:pt>
                <c:pt idx="211">
                  <c:v>18564</c:v>
                </c:pt>
                <c:pt idx="212">
                  <c:v>18607</c:v>
                </c:pt>
                <c:pt idx="213">
                  <c:v>18650</c:v>
                </c:pt>
                <c:pt idx="214">
                  <c:v>18688</c:v>
                </c:pt>
                <c:pt idx="215">
                  <c:v>18726.460423689256</c:v>
                </c:pt>
                <c:pt idx="216">
                  <c:v>18765</c:v>
                </c:pt>
                <c:pt idx="217">
                  <c:v>18823</c:v>
                </c:pt>
                <c:pt idx="218">
                  <c:v>18884</c:v>
                </c:pt>
                <c:pt idx="219">
                  <c:v>18924</c:v>
                </c:pt>
                <c:pt idx="220">
                  <c:v>18980</c:v>
                </c:pt>
                <c:pt idx="221">
                  <c:v>19008.29114226847</c:v>
                </c:pt>
                <c:pt idx="222">
                  <c:v>19036.624454649209</c:v>
                </c:pt>
                <c:pt idx="223">
                  <c:v>19065</c:v>
                </c:pt>
                <c:pt idx="224">
                  <c:v>19114</c:v>
                </c:pt>
                <c:pt idx="225">
                  <c:v>19165</c:v>
                </c:pt>
                <c:pt idx="226">
                  <c:v>19212</c:v>
                </c:pt>
                <c:pt idx="227">
                  <c:v>19282</c:v>
                </c:pt>
                <c:pt idx="228">
                  <c:v>19290</c:v>
                </c:pt>
                <c:pt idx="229">
                  <c:v>19310.311937810871</c:v>
                </c:pt>
                <c:pt idx="230">
                  <c:v>19330.645263637172</c:v>
                </c:pt>
                <c:pt idx="231">
                  <c:v>19351</c:v>
                </c:pt>
                <c:pt idx="232">
                  <c:v>19369</c:v>
                </c:pt>
                <c:pt idx="233">
                  <c:v>19439</c:v>
                </c:pt>
                <c:pt idx="234">
                  <c:v>19498</c:v>
                </c:pt>
                <c:pt idx="235">
                  <c:v>19503</c:v>
                </c:pt>
                <c:pt idx="236">
                  <c:v>19539.5</c:v>
                </c:pt>
                <c:pt idx="237">
                  <c:v>19576</c:v>
                </c:pt>
                <c:pt idx="238">
                  <c:v>19636</c:v>
                </c:pt>
                <c:pt idx="239">
                  <c:v>19681</c:v>
                </c:pt>
                <c:pt idx="240">
                  <c:v>19794</c:v>
                </c:pt>
                <c:pt idx="241">
                  <c:v>19872</c:v>
                </c:pt>
                <c:pt idx="242">
                  <c:v>19889</c:v>
                </c:pt>
                <c:pt idx="243">
                  <c:v>19925.965647867608</c:v>
                </c:pt>
                <c:pt idx="244">
                  <c:v>19963</c:v>
                </c:pt>
                <c:pt idx="245">
                  <c:v>20076</c:v>
                </c:pt>
                <c:pt idx="246">
                  <c:v>20168</c:v>
                </c:pt>
                <c:pt idx="247">
                  <c:v>20341</c:v>
                </c:pt>
                <c:pt idx="248">
                  <c:v>20457</c:v>
                </c:pt>
                <c:pt idx="249">
                  <c:v>20483</c:v>
                </c:pt>
                <c:pt idx="250">
                  <c:v>20553.877371435297</c:v>
                </c:pt>
                <c:pt idx="251">
                  <c:v>20625</c:v>
                </c:pt>
                <c:pt idx="252">
                  <c:v>20739</c:v>
                </c:pt>
                <c:pt idx="253">
                  <c:v>20837</c:v>
                </c:pt>
                <c:pt idx="254">
                  <c:v>20915</c:v>
                </c:pt>
                <c:pt idx="255">
                  <c:v>21018</c:v>
                </c:pt>
                <c:pt idx="256">
                  <c:v>21049</c:v>
                </c:pt>
                <c:pt idx="257">
                  <c:v>21095.94764403818</c:v>
                </c:pt>
                <c:pt idx="258">
                  <c:v>21143</c:v>
                </c:pt>
                <c:pt idx="259">
                  <c:v>21287</c:v>
                </c:pt>
                <c:pt idx="260">
                  <c:v>21383</c:v>
                </c:pt>
                <c:pt idx="261">
                  <c:v>21541</c:v>
                </c:pt>
                <c:pt idx="262">
                  <c:v>21640</c:v>
                </c:pt>
                <c:pt idx="263">
                  <c:v>21666</c:v>
                </c:pt>
                <c:pt idx="264">
                  <c:v>21749.837792498591</c:v>
                </c:pt>
                <c:pt idx="265">
                  <c:v>21834</c:v>
                </c:pt>
                <c:pt idx="266">
                  <c:v>22058</c:v>
                </c:pt>
                <c:pt idx="267">
                  <c:v>22213</c:v>
                </c:pt>
                <c:pt idx="268">
                  <c:v>22348</c:v>
                </c:pt>
                <c:pt idx="269">
                  <c:v>22435</c:v>
                </c:pt>
                <c:pt idx="270">
                  <c:v>22456</c:v>
                </c:pt>
                <c:pt idx="271">
                  <c:v>22562.248646799369</c:v>
                </c:pt>
                <c:pt idx="272">
                  <c:v>22669</c:v>
                </c:pt>
                <c:pt idx="273">
                  <c:v>22781</c:v>
                </c:pt>
                <c:pt idx="274">
                  <c:v>23036</c:v>
                </c:pt>
                <c:pt idx="275">
                  <c:v>23412</c:v>
                </c:pt>
                <c:pt idx="276">
                  <c:v>23676</c:v>
                </c:pt>
                <c:pt idx="277">
                  <c:v>23690</c:v>
                </c:pt>
                <c:pt idx="278">
                  <c:v>23690</c:v>
                </c:pt>
                <c:pt idx="279">
                  <c:v>23690</c:v>
                </c:pt>
                <c:pt idx="280">
                  <c:v>24048</c:v>
                </c:pt>
                <c:pt idx="281">
                  <c:v>24635</c:v>
                </c:pt>
                <c:pt idx="282">
                  <c:v>24775</c:v>
                </c:pt>
                <c:pt idx="283">
                  <c:v>24851.880713539569</c:v>
                </c:pt>
                <c:pt idx="284">
                  <c:v>24929</c:v>
                </c:pt>
                <c:pt idx="285">
                  <c:v>25001.893428298587</c:v>
                </c:pt>
                <c:pt idx="286">
                  <c:v>25075</c:v>
                </c:pt>
                <c:pt idx="287">
                  <c:v>25413</c:v>
                </c:pt>
                <c:pt idx="288">
                  <c:v>25657</c:v>
                </c:pt>
                <c:pt idx="289">
                  <c:v>26044</c:v>
                </c:pt>
                <c:pt idx="290">
                  <c:v>26188.101343930986</c:v>
                </c:pt>
                <c:pt idx="291">
                  <c:v>26333</c:v>
                </c:pt>
                <c:pt idx="292">
                  <c:v>26409.887750613405</c:v>
                </c:pt>
                <c:pt idx="293">
                  <c:v>26487</c:v>
                </c:pt>
                <c:pt idx="294">
                  <c:v>26950</c:v>
                </c:pt>
                <c:pt idx="295">
                  <c:v>27400</c:v>
                </c:pt>
                <c:pt idx="296">
                  <c:v>28144</c:v>
                </c:pt>
                <c:pt idx="297">
                  <c:v>28721</c:v>
                </c:pt>
                <c:pt idx="298">
                  <c:v>28868</c:v>
                </c:pt>
                <c:pt idx="299">
                  <c:v>29301.248915361954</c:v>
                </c:pt>
                <c:pt idx="300">
                  <c:v>29741</c:v>
                </c:pt>
                <c:pt idx="301">
                  <c:v>30406</c:v>
                </c:pt>
                <c:pt idx="302">
                  <c:v>30998</c:v>
                </c:pt>
                <c:pt idx="303">
                  <c:v>31370</c:v>
                </c:pt>
                <c:pt idx="304">
                  <c:v>31950</c:v>
                </c:pt>
                <c:pt idx="305">
                  <c:v>31985</c:v>
                </c:pt>
                <c:pt idx="306">
                  <c:v>32418.068187355027</c:v>
                </c:pt>
                <c:pt idx="307">
                  <c:v>32857</c:v>
                </c:pt>
                <c:pt idx="308">
                  <c:v>33399</c:v>
                </c:pt>
                <c:pt idx="309">
                  <c:v>33892</c:v>
                </c:pt>
                <c:pt idx="310">
                  <c:v>34365</c:v>
                </c:pt>
                <c:pt idx="311">
                  <c:v>35034</c:v>
                </c:pt>
                <c:pt idx="312">
                  <c:v>35127</c:v>
                </c:pt>
                <c:pt idx="313">
                  <c:v>35410.85312443065</c:v>
                </c:pt>
                <c:pt idx="314">
                  <c:v>35697</c:v>
                </c:pt>
                <c:pt idx="315">
                  <c:v>36519</c:v>
                </c:pt>
                <c:pt idx="316">
                  <c:v>37171</c:v>
                </c:pt>
                <c:pt idx="317">
                  <c:v>37483</c:v>
                </c:pt>
                <c:pt idx="318">
                  <c:v>38066</c:v>
                </c:pt>
                <c:pt idx="319">
                  <c:v>38421</c:v>
                </c:pt>
                <c:pt idx="320">
                  <c:v>38516.381605753159</c:v>
                </c:pt>
                <c:pt idx="321">
                  <c:v>38612</c:v>
                </c:pt>
                <c:pt idx="322">
                  <c:v>39191</c:v>
                </c:pt>
                <c:pt idx="323">
                  <c:v>40069</c:v>
                </c:pt>
                <c:pt idx="324">
                  <c:v>41207</c:v>
                </c:pt>
                <c:pt idx="325">
                  <c:v>42133</c:v>
                </c:pt>
                <c:pt idx="326">
                  <c:v>42468</c:v>
                </c:pt>
                <c:pt idx="327">
                  <c:v>42679.970993429692</c:v>
                </c:pt>
                <c:pt idx="328">
                  <c:v>42893</c:v>
                </c:pt>
                <c:pt idx="329">
                  <c:v>43310</c:v>
                </c:pt>
                <c:pt idx="330">
                  <c:v>43554</c:v>
                </c:pt>
                <c:pt idx="331">
                  <c:v>43801</c:v>
                </c:pt>
                <c:pt idx="332">
                  <c:v>44058</c:v>
                </c:pt>
                <c:pt idx="333">
                  <c:v>44180</c:v>
                </c:pt>
                <c:pt idx="334">
                  <c:v>44286.870740660823</c:v>
                </c:pt>
                <c:pt idx="335">
                  <c:v>44394</c:v>
                </c:pt>
                <c:pt idx="336">
                  <c:v>44641</c:v>
                </c:pt>
                <c:pt idx="337">
                  <c:v>44800</c:v>
                </c:pt>
                <c:pt idx="338">
                  <c:v>44995</c:v>
                </c:pt>
                <c:pt idx="339">
                  <c:v>45147</c:v>
                </c:pt>
                <c:pt idx="340">
                  <c:v>45288</c:v>
                </c:pt>
                <c:pt idx="341">
                  <c:v>45418.31251819028</c:v>
                </c:pt>
                <c:pt idx="342">
                  <c:v>45549</c:v>
                </c:pt>
                <c:pt idx="343">
                  <c:v>45815</c:v>
                </c:pt>
                <c:pt idx="344">
                  <c:v>46064</c:v>
                </c:pt>
                <c:pt idx="345">
                  <c:v>46241</c:v>
                </c:pt>
                <c:pt idx="346">
                  <c:v>46424</c:v>
                </c:pt>
                <c:pt idx="347">
                  <c:v>46546</c:v>
                </c:pt>
                <c:pt idx="348">
                  <c:v>46656.369147202189</c:v>
                </c:pt>
                <c:pt idx="349">
                  <c:v>46767</c:v>
                </c:pt>
                <c:pt idx="350">
                  <c:v>46999</c:v>
                </c:pt>
                <c:pt idx="351">
                  <c:v>47140</c:v>
                </c:pt>
                <c:pt idx="352">
                  <c:v>47166</c:v>
                </c:pt>
                <c:pt idx="353">
                  <c:v>47586</c:v>
                </c:pt>
                <c:pt idx="354">
                  <c:v>47717</c:v>
                </c:pt>
                <c:pt idx="355">
                  <c:v>47850.812375549067</c:v>
                </c:pt>
                <c:pt idx="356">
                  <c:v>47985</c:v>
                </c:pt>
                <c:pt idx="357">
                  <c:v>48239</c:v>
                </c:pt>
                <c:pt idx="358">
                  <c:v>48428</c:v>
                </c:pt>
                <c:pt idx="359">
                  <c:v>48696</c:v>
                </c:pt>
                <c:pt idx="360">
                  <c:v>49011</c:v>
                </c:pt>
                <c:pt idx="361">
                  <c:v>49301</c:v>
                </c:pt>
                <c:pt idx="362">
                  <c:v>49515.035393302511</c:v>
                </c:pt>
                <c:pt idx="363">
                  <c:v>49730</c:v>
                </c:pt>
                <c:pt idx="364">
                  <c:v>50025</c:v>
                </c:pt>
                <c:pt idx="365">
                  <c:v>50116</c:v>
                </c:pt>
                <c:pt idx="366">
                  <c:v>50427.531726230663</c:v>
                </c:pt>
                <c:pt idx="367">
                  <c:v>50741</c:v>
                </c:pt>
                <c:pt idx="368">
                  <c:v>51007</c:v>
                </c:pt>
                <c:pt idx="369">
                  <c:v>51232.00372813853</c:v>
                </c:pt>
                <c:pt idx="370">
                  <c:v>51458</c:v>
                </c:pt>
                <c:pt idx="371">
                  <c:v>51834</c:v>
                </c:pt>
                <c:pt idx="372">
                  <c:v>52144</c:v>
                </c:pt>
                <c:pt idx="373">
                  <c:v>52512</c:v>
                </c:pt>
                <c:pt idx="374">
                  <c:v>52821</c:v>
                </c:pt>
                <c:pt idx="375">
                  <c:v>52931</c:v>
                </c:pt>
                <c:pt idx="376">
                  <c:v>52936.499714280319</c:v>
                </c:pt>
                <c:pt idx="377">
                  <c:v>52942</c:v>
                </c:pt>
                <c:pt idx="378">
                  <c:v>53884</c:v>
                </c:pt>
                <c:pt idx="379">
                  <c:v>54264</c:v>
                </c:pt>
                <c:pt idx="380">
                  <c:v>54510</c:v>
                </c:pt>
                <c:pt idx="381">
                  <c:v>54689.205424836808</c:v>
                </c:pt>
                <c:pt idx="382">
                  <c:v>54869</c:v>
                </c:pt>
                <c:pt idx="383">
                  <c:v>54877.999261999335</c:v>
                </c:pt>
                <c:pt idx="384">
                  <c:v>54887</c:v>
                </c:pt>
                <c:pt idx="385">
                  <c:v>55591</c:v>
                </c:pt>
                <c:pt idx="386">
                  <c:v>55901</c:v>
                </c:pt>
                <c:pt idx="387">
                  <c:v>56206</c:v>
                </c:pt>
                <c:pt idx="388">
                  <c:v>56456</c:v>
                </c:pt>
                <c:pt idx="389">
                  <c:v>56697</c:v>
                </c:pt>
                <c:pt idx="390">
                  <c:v>56860.763492939484</c:v>
                </c:pt>
                <c:pt idx="391">
                  <c:v>57025</c:v>
                </c:pt>
                <c:pt idx="392">
                  <c:v>57328</c:v>
                </c:pt>
                <c:pt idx="393">
                  <c:v>57697</c:v>
                </c:pt>
                <c:pt idx="394">
                  <c:v>57993</c:v>
                </c:pt>
                <c:pt idx="395">
                  <c:v>58284</c:v>
                </c:pt>
                <c:pt idx="396">
                  <c:v>58535</c:v>
                </c:pt>
                <c:pt idx="397">
                  <c:v>58750.104765864038</c:v>
                </c:pt>
                <c:pt idx="398">
                  <c:v>58966</c:v>
                </c:pt>
                <c:pt idx="399">
                  <c:v>59255</c:v>
                </c:pt>
                <c:pt idx="400">
                  <c:v>59543.298657363615</c:v>
                </c:pt>
                <c:pt idx="401">
                  <c:v>59833</c:v>
                </c:pt>
                <c:pt idx="402">
                  <c:v>60157</c:v>
                </c:pt>
                <c:pt idx="403">
                  <c:v>60189</c:v>
                </c:pt>
                <c:pt idx="404">
                  <c:v>60578.241390783209</c:v>
                </c:pt>
                <c:pt idx="405">
                  <c:v>60970</c:v>
                </c:pt>
                <c:pt idx="406">
                  <c:v>61320</c:v>
                </c:pt>
                <c:pt idx="407">
                  <c:v>61648</c:v>
                </c:pt>
                <c:pt idx="408">
                  <c:v>61962</c:v>
                </c:pt>
                <c:pt idx="409">
                  <c:v>62262</c:v>
                </c:pt>
                <c:pt idx="410">
                  <c:v>62479.903164354837</c:v>
                </c:pt>
                <c:pt idx="411">
                  <c:v>62698.568941363235</c:v>
                </c:pt>
                <c:pt idx="412">
                  <c:v>62918</c:v>
                </c:pt>
                <c:pt idx="413">
                  <c:v>63724</c:v>
                </c:pt>
                <c:pt idx="414">
                  <c:v>63815.434402658422</c:v>
                </c:pt>
                <c:pt idx="415">
                  <c:v>63907</c:v>
                </c:pt>
                <c:pt idx="416">
                  <c:v>64206</c:v>
                </c:pt>
                <c:pt idx="417">
                  <c:v>64488</c:v>
                </c:pt>
                <c:pt idx="418">
                  <c:v>64728.551351007387</c:v>
                </c:pt>
                <c:pt idx="419">
                  <c:v>64970</c:v>
                </c:pt>
                <c:pt idx="420">
                  <c:v>65307</c:v>
                </c:pt>
                <c:pt idx="421">
                  <c:v>65643</c:v>
                </c:pt>
                <c:pt idx="422">
                  <c:v>66049</c:v>
                </c:pt>
                <c:pt idx="423">
                  <c:v>66416</c:v>
                </c:pt>
                <c:pt idx="424">
                  <c:v>66700</c:v>
                </c:pt>
                <c:pt idx="425">
                  <c:v>66957.502940297883</c:v>
                </c:pt>
                <c:pt idx="426">
                  <c:v>67216</c:v>
                </c:pt>
                <c:pt idx="427">
                  <c:v>67564</c:v>
                </c:pt>
                <c:pt idx="428">
                  <c:v>67904</c:v>
                </c:pt>
                <c:pt idx="429">
                  <c:v>68412</c:v>
                </c:pt>
                <c:pt idx="430">
                  <c:v>68835</c:v>
                </c:pt>
                <c:pt idx="431">
                  <c:v>69209</c:v>
                </c:pt>
                <c:pt idx="432">
                  <c:v>69529.25901374183</c:v>
                </c:pt>
                <c:pt idx="433">
                  <c:v>69851</c:v>
                </c:pt>
                <c:pt idx="434">
                  <c:v>70298</c:v>
                </c:pt>
                <c:pt idx="435">
                  <c:v>70670</c:v>
                </c:pt>
                <c:pt idx="436">
                  <c:v>70746</c:v>
                </c:pt>
                <c:pt idx="437">
                  <c:v>70767</c:v>
                </c:pt>
                <c:pt idx="438">
                  <c:v>71819</c:v>
                </c:pt>
                <c:pt idx="439">
                  <c:v>72196.507837983416</c:v>
                </c:pt>
                <c:pt idx="440">
                  <c:v>72576</c:v>
                </c:pt>
                <c:pt idx="441">
                  <c:v>73057</c:v>
                </c:pt>
                <c:pt idx="442">
                  <c:v>73372</c:v>
                </c:pt>
                <c:pt idx="443">
                  <c:v>73806.215158345571</c:v>
                </c:pt>
                <c:pt idx="444">
                  <c:v>74243</c:v>
                </c:pt>
                <c:pt idx="445">
                  <c:v>74450</c:v>
                </c:pt>
                <c:pt idx="446">
                  <c:v>74845.449761491851</c:v>
                </c:pt>
                <c:pt idx="447">
                  <c:v>75243</c:v>
                </c:pt>
                <c:pt idx="448">
                  <c:v>75561</c:v>
                </c:pt>
                <c:pt idx="449">
                  <c:v>76189</c:v>
                </c:pt>
                <c:pt idx="450">
                  <c:v>76603</c:v>
                </c:pt>
                <c:pt idx="451" formatCode="#,##0">
                  <c:v>76952</c:v>
                </c:pt>
                <c:pt idx="452" formatCode="#,##0">
                  <c:v>77266</c:v>
                </c:pt>
                <c:pt idx="453">
                  <c:v>77498.649743076166</c:v>
                </c:pt>
                <c:pt idx="454" formatCode="#,##0">
                  <c:v>77732</c:v>
                </c:pt>
                <c:pt idx="455" formatCode="#,##0">
                  <c:v>78247</c:v>
                </c:pt>
                <c:pt idx="456" formatCode="#,##0">
                  <c:v>78626</c:v>
                </c:pt>
                <c:pt idx="457" formatCode="#,##0">
                  <c:v>79044</c:v>
                </c:pt>
                <c:pt idx="458" formatCode="#,##0">
                  <c:v>79297</c:v>
                </c:pt>
                <c:pt idx="459" formatCode="#,##0">
                  <c:v>79579</c:v>
                </c:pt>
                <c:pt idx="460">
                  <c:v>79863.491477645774</c:v>
                </c:pt>
                <c:pt idx="461" formatCode="#,##0">
                  <c:v>80149</c:v>
                </c:pt>
                <c:pt idx="462" formatCode="#,##0">
                  <c:v>80446</c:v>
                </c:pt>
                <c:pt idx="463" formatCode="#,##0">
                  <c:v>80713</c:v>
                </c:pt>
                <c:pt idx="464" formatCode="#,##0">
                  <c:v>80985</c:v>
                </c:pt>
                <c:pt idx="465" formatCode="#,##0">
                  <c:v>81269</c:v>
                </c:pt>
                <c:pt idx="466" formatCode="#,##0">
                  <c:v>81502</c:v>
                </c:pt>
                <c:pt idx="467">
                  <c:v>81682.7994623103</c:v>
                </c:pt>
                <c:pt idx="468" formatCode="#,##0">
                  <c:v>81864</c:v>
                </c:pt>
                <c:pt idx="469" formatCode="#,##0">
                  <c:v>81985</c:v>
                </c:pt>
                <c:pt idx="470" formatCode="#,##0">
                  <c:v>82168</c:v>
                </c:pt>
                <c:pt idx="471" formatCode="#,##0">
                  <c:v>82604</c:v>
                </c:pt>
                <c:pt idx="472" formatCode="#,##0">
                  <c:v>82835</c:v>
                </c:pt>
                <c:pt idx="473" formatCode="#,##0">
                  <c:v>83015</c:v>
                </c:pt>
                <c:pt idx="474">
                  <c:v>83161.370960320273</c:v>
                </c:pt>
                <c:pt idx="475" formatCode="#,##0">
                  <c:v>83308</c:v>
                </c:pt>
                <c:pt idx="476" formatCode="#,##0">
                  <c:v>83540</c:v>
                </c:pt>
                <c:pt idx="477" formatCode="#,##0">
                  <c:v>83737</c:v>
                </c:pt>
                <c:pt idx="478" formatCode="#,##0">
                  <c:v>83917</c:v>
                </c:pt>
                <c:pt idx="479">
                  <c:v>84054.886716954177</c:v>
                </c:pt>
                <c:pt idx="480" formatCode="#,##0">
                  <c:v>84193</c:v>
                </c:pt>
                <c:pt idx="481">
                  <c:v>84316.908820236058</c:v>
                </c:pt>
                <c:pt idx="482" formatCode="#,##0">
                  <c:v>84441</c:v>
                </c:pt>
                <c:pt idx="483" formatCode="#,##0">
                  <c:v>84578</c:v>
                </c:pt>
                <c:pt idx="484" formatCode="#,##0">
                  <c:v>84850</c:v>
                </c:pt>
                <c:pt idx="485" formatCode="#,##0">
                  <c:v>84995</c:v>
                </c:pt>
                <c:pt idx="486" formatCode="#,##0">
                  <c:v>85163</c:v>
                </c:pt>
                <c:pt idx="487" formatCode="#,##0">
                  <c:v>85309</c:v>
                </c:pt>
                <c:pt idx="488">
                  <c:v>85442.39570611302</c:v>
                </c:pt>
                <c:pt idx="489" formatCode="#,##0">
                  <c:v>85576</c:v>
                </c:pt>
                <c:pt idx="490" formatCode="#,##0">
                  <c:v>85720</c:v>
                </c:pt>
                <c:pt idx="491" formatCode="#,##0">
                  <c:v>85845</c:v>
                </c:pt>
                <c:pt idx="492" formatCode="#,##0">
                  <c:v>86233</c:v>
                </c:pt>
                <c:pt idx="493" formatCode="#,##0">
                  <c:v>86376</c:v>
                </c:pt>
                <c:pt idx="494" formatCode="#,##0">
                  <c:v>86469</c:v>
                </c:pt>
                <c:pt idx="495">
                  <c:v>86564.946768308015</c:v>
                </c:pt>
                <c:pt idx="496" formatCode="#,##0">
                  <c:v>86661</c:v>
                </c:pt>
                <c:pt idx="497">
                  <c:v>86788.905610106638</c:v>
                </c:pt>
                <c:pt idx="498" formatCode="#,##0">
                  <c:v>86917</c:v>
                </c:pt>
                <c:pt idx="499" formatCode="#,##0">
                  <c:v>87010</c:v>
                </c:pt>
                <c:pt idx="500" formatCode="#,##0">
                  <c:v>87132</c:v>
                </c:pt>
                <c:pt idx="501" formatCode="#,##0">
                  <c:v>87163</c:v>
                </c:pt>
                <c:pt idx="502">
                  <c:v>87275.926846983406</c:v>
                </c:pt>
                <c:pt idx="503" formatCode="#,##0">
                  <c:v>87389</c:v>
                </c:pt>
                <c:pt idx="504" formatCode="#,##0">
                  <c:v>87505</c:v>
                </c:pt>
                <c:pt idx="505" formatCode="#,##0">
                  <c:v>87609</c:v>
                </c:pt>
                <c:pt idx="506" formatCode="#,##0">
                  <c:v>87782</c:v>
                </c:pt>
                <c:pt idx="507" formatCode="#,##0">
                  <c:v>87903</c:v>
                </c:pt>
                <c:pt idx="508" formatCode="#,##0">
                  <c:v>88000</c:v>
                </c:pt>
                <c:pt idx="509">
                  <c:v>88074.468491158099</c:v>
                </c:pt>
                <c:pt idx="510" formatCode="#,##0">
                  <c:v>88149</c:v>
                </c:pt>
                <c:pt idx="511" formatCode="#,##0">
                  <c:v>88294</c:v>
                </c:pt>
                <c:pt idx="512" formatCode="#,##0">
                  <c:v>88449</c:v>
                </c:pt>
                <c:pt idx="513" formatCode="#,##0">
                  <c:v>88520</c:v>
                </c:pt>
                <c:pt idx="514" formatCode="#,##0">
                  <c:v>88593</c:v>
                </c:pt>
                <c:pt idx="515" formatCode="#,##0">
                  <c:v>88653</c:v>
                </c:pt>
                <c:pt idx="516">
                  <c:v>88712.979709848543</c:v>
                </c:pt>
                <c:pt idx="517" formatCode="#,##0">
                  <c:v>88773</c:v>
                </c:pt>
                <c:pt idx="518" formatCode="#,##0">
                  <c:v>88857</c:v>
                </c:pt>
                <c:pt idx="519" formatCode="#,##0">
                  <c:v>88972</c:v>
                </c:pt>
                <c:pt idx="520" formatCode="#,##0">
                  <c:v>89045</c:v>
                </c:pt>
                <c:pt idx="521" formatCode="#,##0">
                  <c:v>89117</c:v>
                </c:pt>
                <c:pt idx="522" formatCode="#,##0">
                  <c:v>89260</c:v>
                </c:pt>
                <c:pt idx="523">
                  <c:v>89315.482756350815</c:v>
                </c:pt>
                <c:pt idx="524" formatCode="#,##0">
                  <c:v>89371</c:v>
                </c:pt>
                <c:pt idx="525" formatCode="#,##0">
                  <c:v>89448</c:v>
                </c:pt>
                <c:pt idx="526" formatCode="#,##0">
                  <c:v>89537</c:v>
                </c:pt>
                <c:pt idx="527" formatCode="#,##0.0000">
                  <c:v>89620.222222222219</c:v>
                </c:pt>
                <c:pt idx="528" formatCode="#,##0.0000">
                  <c:v>89703.444444444438</c:v>
                </c:pt>
                <c:pt idx="529" formatCode="#,##0.0000">
                  <c:v>89786.666666666657</c:v>
                </c:pt>
                <c:pt idx="530" formatCode="#,##0.0000">
                  <c:v>89869.888888888876</c:v>
                </c:pt>
                <c:pt idx="531" formatCode="#,##0.0000">
                  <c:v>89953.111111111095</c:v>
                </c:pt>
                <c:pt idx="532" formatCode="#,##0.0000">
                  <c:v>90036.333333333314</c:v>
                </c:pt>
                <c:pt idx="533" formatCode="#,##0.0000">
                  <c:v>90119.555555555533</c:v>
                </c:pt>
                <c:pt idx="534" formatCode="#,##0.0000">
                  <c:v>90202.777777777752</c:v>
                </c:pt>
                <c:pt idx="535" formatCode="#,##0">
                  <c:v>90286</c:v>
                </c:pt>
                <c:pt idx="536" formatCode="#,##0.0000">
                  <c:v>90327.6</c:v>
                </c:pt>
                <c:pt idx="537" formatCode="#,##0.0000">
                  <c:v>90369.200000000012</c:v>
                </c:pt>
                <c:pt idx="538" formatCode="#,##0.0000">
                  <c:v>90410.800000000017</c:v>
                </c:pt>
                <c:pt idx="539" formatCode="#,##0.0000">
                  <c:v>90452.400000000023</c:v>
                </c:pt>
                <c:pt idx="540" formatCode="#,##0">
                  <c:v>90494</c:v>
                </c:pt>
                <c:pt idx="541" formatCode="#,##0">
                  <c:v>90524</c:v>
                </c:pt>
                <c:pt idx="542" formatCode="#,##0">
                  <c:v>90554</c:v>
                </c:pt>
                <c:pt idx="543" formatCode="#,##0">
                  <c:v>90584</c:v>
                </c:pt>
                <c:pt idx="544" formatCode="#,##0">
                  <c:v>90614</c:v>
                </c:pt>
                <c:pt idx="545" formatCode="#,##0">
                  <c:v>90644</c:v>
                </c:pt>
                <c:pt idx="546" formatCode="#,##0">
                  <c:v>90674</c:v>
                </c:pt>
                <c:pt idx="547" formatCode="#,##0">
                  <c:v>90676</c:v>
                </c:pt>
                <c:pt idx="548" formatCode="#,##0">
                  <c:v>90684</c:v>
                </c:pt>
                <c:pt idx="549">
                  <c:v>91002</c:v>
                </c:pt>
                <c:pt idx="550">
                  <c:v>91320</c:v>
                </c:pt>
                <c:pt idx="551">
                  <c:v>91638</c:v>
                </c:pt>
                <c:pt idx="552" formatCode="#,##0">
                  <c:v>91956</c:v>
                </c:pt>
                <c:pt idx="553" formatCode="#,##0">
                  <c:v>91974</c:v>
                </c:pt>
                <c:pt idx="554">
                  <c:v>92023.428571428565</c:v>
                </c:pt>
                <c:pt idx="555">
                  <c:v>92072.85714285713</c:v>
                </c:pt>
                <c:pt idx="556">
                  <c:v>92122.285714285696</c:v>
                </c:pt>
                <c:pt idx="557">
                  <c:v>92171.714285714261</c:v>
                </c:pt>
                <c:pt idx="558">
                  <c:v>92221.142857142826</c:v>
                </c:pt>
                <c:pt idx="559">
                  <c:v>92270.571428571391</c:v>
                </c:pt>
                <c:pt idx="560">
                  <c:v>92320</c:v>
                </c:pt>
                <c:pt idx="561">
                  <c:v>92384.333333333328</c:v>
                </c:pt>
                <c:pt idx="562">
                  <c:v>92448.666666666657</c:v>
                </c:pt>
                <c:pt idx="563" formatCode="#,##0">
                  <c:v>92513</c:v>
                </c:pt>
                <c:pt idx="564">
                  <c:v>92540.666666666672</c:v>
                </c:pt>
                <c:pt idx="565">
                  <c:v>92568.333333333343</c:v>
                </c:pt>
                <c:pt idx="566" formatCode="#,##0">
                  <c:v>92596</c:v>
                </c:pt>
                <c:pt idx="567" formatCode="#,##0">
                  <c:v>92624</c:v>
                </c:pt>
                <c:pt idx="568">
                  <c:v>92641.5</c:v>
                </c:pt>
                <c:pt idx="569" formatCode="#,##0">
                  <c:v>92659</c:v>
                </c:pt>
                <c:pt idx="570">
                  <c:v>92698.28571428571</c:v>
                </c:pt>
                <c:pt idx="571">
                  <c:v>92737.57142857142</c:v>
                </c:pt>
                <c:pt idx="572">
                  <c:v>92776.85714285713</c:v>
                </c:pt>
                <c:pt idx="573">
                  <c:v>92816.142857142841</c:v>
                </c:pt>
                <c:pt idx="574">
                  <c:v>92855.428571428551</c:v>
                </c:pt>
                <c:pt idx="575">
                  <c:v>92894.714285714261</c:v>
                </c:pt>
                <c:pt idx="576" formatCode="#,##0">
                  <c:v>92934</c:v>
                </c:pt>
                <c:pt idx="577">
                  <c:v>92969</c:v>
                </c:pt>
                <c:pt idx="578">
                  <c:v>93004</c:v>
                </c:pt>
                <c:pt idx="579">
                  <c:v>93039</c:v>
                </c:pt>
                <c:pt idx="580">
                  <c:v>93074</c:v>
                </c:pt>
                <c:pt idx="581">
                  <c:v>93109</c:v>
                </c:pt>
                <c:pt idx="582" formatCode="#,##0">
                  <c:v>93136</c:v>
                </c:pt>
                <c:pt idx="583" formatCode="#,##0">
                  <c:v>93168</c:v>
                </c:pt>
                <c:pt idx="584">
                  <c:v>93195</c:v>
                </c:pt>
                <c:pt idx="585">
                  <c:v>93224</c:v>
                </c:pt>
                <c:pt idx="586">
                  <c:v>93252.666666666672</c:v>
                </c:pt>
                <c:pt idx="587">
                  <c:v>93281.333333333343</c:v>
                </c:pt>
                <c:pt idx="588">
                  <c:v>93310</c:v>
                </c:pt>
                <c:pt idx="589">
                  <c:v>93342.666666666672</c:v>
                </c:pt>
                <c:pt idx="590">
                  <c:v>93375.333333333343</c:v>
                </c:pt>
                <c:pt idx="591" formatCode="#,##0">
                  <c:v>93408</c:v>
                </c:pt>
                <c:pt idx="592" formatCode="#,##0">
                  <c:v>93457</c:v>
                </c:pt>
                <c:pt idx="593">
                  <c:v>93476.5</c:v>
                </c:pt>
                <c:pt idx="594">
                  <c:v>93496</c:v>
                </c:pt>
                <c:pt idx="595">
                  <c:v>93515.5</c:v>
                </c:pt>
                <c:pt idx="596" formatCode="#,##0">
                  <c:v>93535</c:v>
                </c:pt>
                <c:pt idx="597" formatCode="#,##0">
                  <c:v>93560</c:v>
                </c:pt>
                <c:pt idx="598" formatCode="#,##0">
                  <c:v>93616</c:v>
                </c:pt>
                <c:pt idx="599">
                  <c:v>93642.769230769234</c:v>
                </c:pt>
                <c:pt idx="600">
                  <c:v>93669.538461538468</c:v>
                </c:pt>
                <c:pt idx="601">
                  <c:v>93696.307692307702</c:v>
                </c:pt>
                <c:pt idx="602">
                  <c:v>93723.076923076937</c:v>
                </c:pt>
                <c:pt idx="603">
                  <c:v>93749.846153846171</c:v>
                </c:pt>
                <c:pt idx="604">
                  <c:v>93776.615384615405</c:v>
                </c:pt>
                <c:pt idx="605">
                  <c:v>93803.384615384639</c:v>
                </c:pt>
                <c:pt idx="606">
                  <c:v>93830.153846153873</c:v>
                </c:pt>
                <c:pt idx="607">
                  <c:v>93856.923076923107</c:v>
                </c:pt>
                <c:pt idx="608">
                  <c:v>93883.692307692341</c:v>
                </c:pt>
                <c:pt idx="609">
                  <c:v>93910.461538461575</c:v>
                </c:pt>
                <c:pt idx="610">
                  <c:v>93937.23076923081</c:v>
                </c:pt>
                <c:pt idx="611">
                  <c:v>93964.000000000044</c:v>
                </c:pt>
                <c:pt idx="612">
                  <c:v>93990.769230769278</c:v>
                </c:pt>
                <c:pt idx="613">
                  <c:v>94017.538461538512</c:v>
                </c:pt>
                <c:pt idx="614">
                  <c:v>94044.307692307746</c:v>
                </c:pt>
                <c:pt idx="615">
                  <c:v>94071.07692307698</c:v>
                </c:pt>
                <c:pt idx="616">
                  <c:v>94097.846153846214</c:v>
                </c:pt>
                <c:pt idx="617">
                  <c:v>94124.615384615448</c:v>
                </c:pt>
                <c:pt idx="618">
                  <c:v>94151.384615384683</c:v>
                </c:pt>
                <c:pt idx="619">
                  <c:v>94178.153846153917</c:v>
                </c:pt>
                <c:pt idx="620">
                  <c:v>94204.923076923151</c:v>
                </c:pt>
                <c:pt idx="621">
                  <c:v>94231.692307692385</c:v>
                </c:pt>
                <c:pt idx="622">
                  <c:v>94258.461538461619</c:v>
                </c:pt>
                <c:pt idx="623">
                  <c:v>94285.230769230853</c:v>
                </c:pt>
                <c:pt idx="624" formatCode="#,##0">
                  <c:v>94312</c:v>
                </c:pt>
                <c:pt idx="625" formatCode="#,##0">
                  <c:v>94341</c:v>
                </c:pt>
                <c:pt idx="626" formatCode="#,##0">
                  <c:v>94368</c:v>
                </c:pt>
                <c:pt idx="627" formatCode="#,##0">
                  <c:v>94371</c:v>
                </c:pt>
                <c:pt idx="628">
                  <c:v>94396</c:v>
                </c:pt>
                <c:pt idx="629">
                  <c:v>94421</c:v>
                </c:pt>
                <c:pt idx="630" formatCode="#,##0">
                  <c:v>94446</c:v>
                </c:pt>
                <c:pt idx="631">
                  <c:v>94461</c:v>
                </c:pt>
                <c:pt idx="632">
                  <c:v>94476</c:v>
                </c:pt>
                <c:pt idx="633" formatCode="#,##0">
                  <c:v>94491</c:v>
                </c:pt>
                <c:pt idx="634">
                  <c:v>94548.109339718241</c:v>
                </c:pt>
                <c:pt idx="635">
                  <c:v>94605.253195704514</c:v>
                </c:pt>
                <c:pt idx="636">
                  <c:v>94662.43158882008</c:v>
                </c:pt>
                <c:pt idx="637">
                  <c:v>94719.644539938818</c:v>
                </c:pt>
                <c:pt idx="638">
                  <c:v>94776.892069947193</c:v>
                </c:pt>
                <c:pt idx="639">
                  <c:v>94834.174199744331</c:v>
                </c:pt>
                <c:pt idx="640">
                  <c:v>94891.490950241961</c:v>
                </c:pt>
                <c:pt idx="641">
                  <c:v>94948.842342364456</c:v>
                </c:pt>
                <c:pt idx="642">
                  <c:v>95006.22839704885</c:v>
                </c:pt>
                <c:pt idx="643">
                  <c:v>95063.649135244821</c:v>
                </c:pt>
                <c:pt idx="644">
                  <c:v>95121.10457791471</c:v>
                </c:pt>
                <c:pt idx="645">
                  <c:v>95178.594746033516</c:v>
                </c:pt>
                <c:pt idx="646">
                  <c:v>95236.119660588927</c:v>
                </c:pt>
                <c:pt idx="647">
                  <c:v>95293.679342581323</c:v>
                </c:pt>
                <c:pt idx="648">
                  <c:v>95351.273813023756</c:v>
                </c:pt>
                <c:pt idx="649">
                  <c:v>95408.903092941997</c:v>
                </c:pt>
                <c:pt idx="650">
                  <c:v>95466.567203374521</c:v>
                </c:pt>
                <c:pt idx="651">
                  <c:v>95524.266165372508</c:v>
                </c:pt>
                <c:pt idx="652">
                  <c:v>95582</c:v>
                </c:pt>
                <c:pt idx="653">
                  <c:v>95880.16501503317</c:v>
                </c:pt>
                <c:pt idx="654">
                  <c:v>96179.260146366374</c:v>
                </c:pt>
                <c:pt idx="655">
                  <c:v>96479.288295467879</c:v>
                </c:pt>
                <c:pt idx="656">
                  <c:v>96780.252372857009</c:v>
                </c:pt>
                <c:pt idx="657">
                  <c:v>97082.155298132333</c:v>
                </c:pt>
                <c:pt idx="658" formatCode="#,##0">
                  <c:v>97385</c:v>
                </c:pt>
                <c:pt idx="659" formatCode="#,##0">
                  <c:v>97517</c:v>
                </c:pt>
                <c:pt idx="660">
                  <c:v>98160.377627635477</c:v>
                </c:pt>
                <c:pt idx="661" formatCode="#,##0">
                  <c:v>98808</c:v>
                </c:pt>
                <c:pt idx="662">
                  <c:v>99137.235080838756</c:v>
                </c:pt>
                <c:pt idx="663">
                  <c:v>99467.567195707699</c:v>
                </c:pt>
                <c:pt idx="664" formatCode="#,##0">
                  <c:v>99799</c:v>
                </c:pt>
                <c:pt idx="665">
                  <c:v>100912.20332283141</c:v>
                </c:pt>
                <c:pt idx="666">
                  <c:v>102037.82382056399</c:v>
                </c:pt>
                <c:pt idx="667" formatCode="#,##0">
                  <c:v>103176</c:v>
                </c:pt>
                <c:pt idx="668" formatCode="#,##0">
                  <c:v>104109</c:v>
                </c:pt>
                <c:pt idx="669">
                  <c:v>104923.08061592375</c:v>
                </c:pt>
                <c:pt idx="670">
                  <c:v>105743.52693749469</c:v>
                </c:pt>
                <c:pt idx="671">
                  <c:v>106570.3887413659</c:v>
                </c:pt>
                <c:pt idx="672">
                  <c:v>107403.71619341908</c:v>
                </c:pt>
                <c:pt idx="673">
                  <c:v>108243.55985180826</c:v>
                </c:pt>
                <c:pt idx="674">
                  <c:v>109089.97067002705</c:v>
                </c:pt>
                <c:pt idx="675" formatCode="#,##0">
                  <c:v>109943</c:v>
                </c:pt>
                <c:pt idx="676">
                  <c:v>110720.16016739122</c:v>
                </c:pt>
                <c:pt idx="677">
                  <c:v>111502.81388985898</c:v>
                </c:pt>
                <c:pt idx="678">
                  <c:v>112291</c:v>
                </c:pt>
                <c:pt idx="679">
                  <c:v>113627.05174825227</c:v>
                </c:pt>
                <c:pt idx="680">
                  <c:v>114979</c:v>
                </c:pt>
                <c:pt idx="681">
                  <c:v>115733.82405562596</c:v>
                </c:pt>
                <c:pt idx="682">
                  <c:v>116493.60344531249</c:v>
                </c:pt>
                <c:pt idx="683">
                  <c:v>117258.37070026401</c:v>
                </c:pt>
                <c:pt idx="684">
                  <c:v>118028.15856524862</c:v>
                </c:pt>
                <c:pt idx="685" formatCode="#,##0">
                  <c:v>118803</c:v>
                </c:pt>
                <c:pt idx="686" formatCode="#,##0">
                  <c:v>119499</c:v>
                </c:pt>
                <c:pt idx="687" formatCode="#,##0">
                  <c:v>120105</c:v>
                </c:pt>
                <c:pt idx="688" formatCode="#,##0">
                  <c:v>120605</c:v>
                </c:pt>
                <c:pt idx="689" formatCode="#,##0">
                  <c:v>121105</c:v>
                </c:pt>
                <c:pt idx="690">
                  <c:v>121425.5</c:v>
                </c:pt>
                <c:pt idx="691">
                  <c:v>121746</c:v>
                </c:pt>
                <c:pt idx="692">
                  <c:v>122066.5</c:v>
                </c:pt>
                <c:pt idx="693">
                  <c:v>122387</c:v>
                </c:pt>
                <c:pt idx="694" formatCode="#,##0">
                  <c:v>122730</c:v>
                </c:pt>
                <c:pt idx="695" formatCode="#,##0">
                  <c:v>123220</c:v>
                </c:pt>
                <c:pt idx="696" formatCode="#,##0">
                  <c:v>123653</c:v>
                </c:pt>
                <c:pt idx="697">
                  <c:v>123865.33333333333</c:v>
                </c:pt>
                <c:pt idx="698">
                  <c:v>124077.66666666666</c:v>
                </c:pt>
                <c:pt idx="699" formatCode="#,##0">
                  <c:v>124290</c:v>
                </c:pt>
                <c:pt idx="700" formatCode="#,##0">
                  <c:v>124863</c:v>
                </c:pt>
                <c:pt idx="701">
                  <c:v>125221</c:v>
                </c:pt>
                <c:pt idx="702">
                  <c:v>125579</c:v>
                </c:pt>
                <c:pt idx="703" formatCode="#,##0">
                  <c:v>125937</c:v>
                </c:pt>
                <c:pt idx="704">
                  <c:v>126218</c:v>
                </c:pt>
                <c:pt idx="705">
                  <c:v>126499</c:v>
                </c:pt>
                <c:pt idx="706">
                  <c:v>126780</c:v>
                </c:pt>
                <c:pt idx="707">
                  <c:v>127061</c:v>
                </c:pt>
                <c:pt idx="708" formatCode="#,##0">
                  <c:v>127342</c:v>
                </c:pt>
                <c:pt idx="709" formatCode="#,##0">
                  <c:v>127774</c:v>
                </c:pt>
                <c:pt idx="710" formatCode="#,##0">
                  <c:v>128118</c:v>
                </c:pt>
                <c:pt idx="711">
                  <c:v>128307.33333333333</c:v>
                </c:pt>
                <c:pt idx="712">
                  <c:v>128496.66666666666</c:v>
                </c:pt>
                <c:pt idx="713">
                  <c:v>128685.99999999999</c:v>
                </c:pt>
                <c:pt idx="714">
                  <c:v>128875.33333333331</c:v>
                </c:pt>
                <c:pt idx="715">
                  <c:v>129064.66666666664</c:v>
                </c:pt>
                <c:pt idx="716">
                  <c:v>129253.99999999997</c:v>
                </c:pt>
                <c:pt idx="717">
                  <c:v>129443.3333333333</c:v>
                </c:pt>
                <c:pt idx="718">
                  <c:v>129632.66666666663</c:v>
                </c:pt>
                <c:pt idx="719">
                  <c:v>129821.99999999996</c:v>
                </c:pt>
                <c:pt idx="720">
                  <c:v>130011.33333333328</c:v>
                </c:pt>
                <c:pt idx="721">
                  <c:v>130200.66666666661</c:v>
                </c:pt>
                <c:pt idx="722">
                  <c:v>130389.99999999994</c:v>
                </c:pt>
                <c:pt idx="723">
                  <c:v>130579.33333333327</c:v>
                </c:pt>
                <c:pt idx="724">
                  <c:v>130768.6666666666</c:v>
                </c:pt>
                <c:pt idx="725">
                  <c:v>130957.99999999993</c:v>
                </c:pt>
                <c:pt idx="726">
                  <c:v>131147.33333333326</c:v>
                </c:pt>
                <c:pt idx="727">
                  <c:v>131336.6666666666</c:v>
                </c:pt>
                <c:pt idx="728" formatCode="#,##0">
                  <c:v>131526</c:v>
                </c:pt>
                <c:pt idx="729" formatCode="#,##0">
                  <c:v>131717</c:v>
                </c:pt>
                <c:pt idx="730" formatCode="#,##0">
                  <c:v>131857</c:v>
                </c:pt>
                <c:pt idx="731" formatCode="#,##0">
                  <c:v>132013</c:v>
                </c:pt>
                <c:pt idx="732">
                  <c:v>132075.33333333334</c:v>
                </c:pt>
                <c:pt idx="733">
                  <c:v>132137.66666666669</c:v>
                </c:pt>
                <c:pt idx="734" formatCode="#,##0">
                  <c:v>132200</c:v>
                </c:pt>
                <c:pt idx="735" formatCode="#,##0">
                  <c:v>132299</c:v>
                </c:pt>
                <c:pt idx="736" formatCode="#,##0">
                  <c:v>132360</c:v>
                </c:pt>
                <c:pt idx="737" formatCode="#,##0">
                  <c:v>132466</c:v>
                </c:pt>
                <c:pt idx="738" formatCode="#,##0">
                  <c:v>132532</c:v>
                </c:pt>
                <c:pt idx="739">
                  <c:v>132635.33333333334</c:v>
                </c:pt>
                <c:pt idx="740">
                  <c:v>132738.66666666669</c:v>
                </c:pt>
                <c:pt idx="741" formatCode="#,##0">
                  <c:v>132842</c:v>
                </c:pt>
                <c:pt idx="742" formatCode="#,##0">
                  <c:v>132881</c:v>
                </c:pt>
                <c:pt idx="743" formatCode="#,##0">
                  <c:v>132926</c:v>
                </c:pt>
                <c:pt idx="744" formatCode="#,##0">
                  <c:v>132955</c:v>
                </c:pt>
                <c:pt idx="745" formatCode="#,##0">
                  <c:v>133021</c:v>
                </c:pt>
                <c:pt idx="746">
                  <c:v>133056.33333333334</c:v>
                </c:pt>
                <c:pt idx="747">
                  <c:v>133091.66666666669</c:v>
                </c:pt>
                <c:pt idx="748" formatCode="#,##0">
                  <c:v>133127</c:v>
                </c:pt>
                <c:pt idx="749" formatCode="#,##0">
                  <c:v>133209</c:v>
                </c:pt>
                <c:pt idx="750">
                  <c:v>133305.33333333334</c:v>
                </c:pt>
                <c:pt idx="751">
                  <c:v>133401.66666666669</c:v>
                </c:pt>
                <c:pt idx="752" formatCode="#,##0">
                  <c:v>133498</c:v>
                </c:pt>
                <c:pt idx="753" formatCode="0.0">
                  <c:v>133577.79999999999</c:v>
                </c:pt>
                <c:pt idx="754" formatCode="0.0">
                  <c:v>133657.59999999998</c:v>
                </c:pt>
                <c:pt idx="755" formatCode="0.0">
                  <c:v>133737.39999999997</c:v>
                </c:pt>
                <c:pt idx="756" formatCode="0.0">
                  <c:v>133817.19999999995</c:v>
                </c:pt>
                <c:pt idx="757" formatCode="#,##0">
                  <c:v>133897</c:v>
                </c:pt>
                <c:pt idx="758" formatCode="0.0">
                  <c:v>133975</c:v>
                </c:pt>
                <c:pt idx="759" formatCode="0.0">
                  <c:v>134053</c:v>
                </c:pt>
                <c:pt idx="760" formatCode="0.0">
                  <c:v>134131</c:v>
                </c:pt>
                <c:pt idx="761" formatCode="0.0">
                  <c:v>134209</c:v>
                </c:pt>
                <c:pt idx="762" formatCode="0.0">
                  <c:v>134287</c:v>
                </c:pt>
                <c:pt idx="763" formatCode="0.0">
                  <c:v>134365</c:v>
                </c:pt>
                <c:pt idx="764" formatCode="#,##0">
                  <c:v>134443</c:v>
                </c:pt>
                <c:pt idx="765" formatCode="0.0">
                  <c:v>134492.66666666666</c:v>
                </c:pt>
                <c:pt idx="766" formatCode="0.0">
                  <c:v>134542.33333333331</c:v>
                </c:pt>
                <c:pt idx="767" formatCode="0.0">
                  <c:v>134591.99999999997</c:v>
                </c:pt>
                <c:pt idx="768" formatCode="0.0">
                  <c:v>134641.66666666663</c:v>
                </c:pt>
                <c:pt idx="769" formatCode="0.0">
                  <c:v>134691.33333333328</c:v>
                </c:pt>
                <c:pt idx="770" formatCode="0.0">
                  <c:v>134740.99999999994</c:v>
                </c:pt>
                <c:pt idx="771" formatCode="0.0">
                  <c:v>134790.6666666666</c:v>
                </c:pt>
                <c:pt idx="772" formatCode="0.0">
                  <c:v>134840.33333333326</c:v>
                </c:pt>
                <c:pt idx="773" formatCode="#,##0">
                  <c:v>134890</c:v>
                </c:pt>
                <c:pt idx="774" formatCode="0.0">
                  <c:v>135073.10975291656</c:v>
                </c:pt>
                <c:pt idx="775" formatCode="0.0">
                  <c:v>135256.46807267732</c:v>
                </c:pt>
                <c:pt idx="776" formatCode="0.0">
                  <c:v>135440.07529670547</c:v>
                </c:pt>
                <c:pt idx="777" formatCode="0.0">
                  <c:v>135623.93176288222</c:v>
                </c:pt>
                <c:pt idx="778" formatCode="0.0">
                  <c:v>135808.03780954747</c:v>
                </c:pt>
                <c:pt idx="779" formatCode="0.0">
                  <c:v>135992.39377550042</c:v>
                </c:pt>
                <c:pt idx="780" formatCode="#,##0">
                  <c:v>136177</c:v>
                </c:pt>
                <c:pt idx="781" formatCode="0.0">
                  <c:v>136289.15109841191</c:v>
                </c:pt>
                <c:pt idx="782" formatCode="0.0">
                  <c:v>136401.39456094461</c:v>
                </c:pt>
                <c:pt idx="783" formatCode="0.0">
                  <c:v>136513.73046366626</c:v>
                </c:pt>
                <c:pt idx="784" formatCode="0.0">
                  <c:v>136626.15888270771</c:v>
                </c:pt>
                <c:pt idx="785" formatCode="0.0">
                  <c:v>136738.67989426249</c:v>
                </c:pt>
                <c:pt idx="786" formatCode="0.0">
                  <c:v>136851.29357458689</c:v>
                </c:pt>
                <c:pt idx="787" formatCode="#,##0">
                  <c:v>136964</c:v>
                </c:pt>
                <c:pt idx="788" formatCode="0.0">
                  <c:v>137034.42857142858</c:v>
                </c:pt>
                <c:pt idx="789" formatCode="0.0">
                  <c:v>137104.85714285716</c:v>
                </c:pt>
                <c:pt idx="790" formatCode="0.0">
                  <c:v>137175.28571428574</c:v>
                </c:pt>
                <c:pt idx="791" formatCode="0.0">
                  <c:v>137245.71428571432</c:v>
                </c:pt>
                <c:pt idx="792" formatCode="0.0">
                  <c:v>137316.1428571429</c:v>
                </c:pt>
                <c:pt idx="793" formatCode="0.0">
                  <c:v>137386.57142857148</c:v>
                </c:pt>
                <c:pt idx="794" formatCode="#,##0">
                  <c:v>137457</c:v>
                </c:pt>
                <c:pt idx="795" formatCode="0.00">
                  <c:v>137687.97523627459</c:v>
                </c:pt>
                <c:pt idx="796" formatCode="0.00">
                  <c:v>137919.33859072265</c:v>
                </c:pt>
                <c:pt idx="797" formatCode="0.00">
                  <c:v>138151.09071551677</c:v>
                </c:pt>
                <c:pt idx="798" formatCode="0.00">
                  <c:v>138383.23226392543</c:v>
                </c:pt>
                <c:pt idx="799" formatCode="0.00">
                  <c:v>138615.76389031476</c:v>
                </c:pt>
                <c:pt idx="800" formatCode="0.00">
                  <c:v>138848.68625015055</c:v>
                </c:pt>
                <c:pt idx="801" formatCode="#,##0">
                  <c:v>139082</c:v>
                </c:pt>
                <c:pt idx="802" formatCode="0.00">
                  <c:v>139199.14285714287</c:v>
                </c:pt>
                <c:pt idx="803" formatCode="0.00">
                  <c:v>139316.28571428574</c:v>
                </c:pt>
                <c:pt idx="804" formatCode="0.00">
                  <c:v>139433.42857142861</c:v>
                </c:pt>
                <c:pt idx="805" formatCode="0.00">
                  <c:v>139550.57142857148</c:v>
                </c:pt>
                <c:pt idx="806" formatCode="0.00">
                  <c:v>139667.71428571435</c:v>
                </c:pt>
                <c:pt idx="807" formatCode="0.00">
                  <c:v>139784.85714285722</c:v>
                </c:pt>
                <c:pt idx="808" formatCode="#,##0">
                  <c:v>139902</c:v>
                </c:pt>
                <c:pt idx="809" formatCode="0.00">
                  <c:v>140392.52439861279</c:v>
                </c:pt>
                <c:pt idx="810" formatCode="0.00">
                  <c:v>140884.76867389379</c:v>
                </c:pt>
                <c:pt idx="811" formatCode="0.00">
                  <c:v>141378.73885607463</c:v>
                </c:pt>
                <c:pt idx="812" formatCode="0.00">
                  <c:v>141874.44099653017</c:v>
                </c:pt>
                <c:pt idx="813" formatCode="0.00">
                  <c:v>142371.88116785258</c:v>
                </c:pt>
                <c:pt idx="814" formatCode="0.00">
                  <c:v>142871.06546392577</c:v>
                </c:pt>
                <c:pt idx="815" formatCode="#,##0">
                  <c:v>143372</c:v>
                </c:pt>
                <c:pt idx="816" formatCode="0.00">
                  <c:v>143683.64224221418</c:v>
                </c:pt>
                <c:pt idx="817" formatCode="0.00">
                  <c:v>143995.96188927125</c:v>
                </c:pt>
                <c:pt idx="818" formatCode="0.00">
                  <c:v>144308.96041362023</c:v>
                </c:pt>
                <c:pt idx="819" formatCode="0.00">
                  <c:v>144622.63929091077</c:v>
                </c:pt>
                <c:pt idx="820" formatCode="#,##0">
                  <c:v>144937</c:v>
                </c:pt>
                <c:pt idx="821">
                  <c:v>145294.78015696033</c:v>
                </c:pt>
                <c:pt idx="822">
                  <c:v>145653.44350206942</c:v>
                </c:pt>
                <c:pt idx="823">
                  <c:v>146012.99221549652</c:v>
                </c:pt>
                <c:pt idx="824">
                  <c:v>146373.42848279272</c:v>
                </c:pt>
                <c:pt idx="825">
                  <c:v>146734.75449490416</c:v>
                </c:pt>
                <c:pt idx="826">
                  <c:v>147096.97244818541</c:v>
                </c:pt>
                <c:pt idx="827">
                  <c:v>147460.08454441273</c:v>
                </c:pt>
                <c:pt idx="828">
                  <c:v>147824.0929907976</c:v>
                </c:pt>
                <c:pt idx="829" formatCode="#,##0">
                  <c:v>148189</c:v>
                </c:pt>
                <c:pt idx="830">
                  <c:v>148664</c:v>
                </c:pt>
                <c:pt idx="831">
                  <c:v>149139</c:v>
                </c:pt>
                <c:pt idx="832">
                  <c:v>149614</c:v>
                </c:pt>
                <c:pt idx="833">
                  <c:v>150089</c:v>
                </c:pt>
                <c:pt idx="834">
                  <c:v>150564</c:v>
                </c:pt>
                <c:pt idx="835">
                  <c:v>151039</c:v>
                </c:pt>
                <c:pt idx="836" formatCode="#,##0">
                  <c:v>151514</c:v>
                </c:pt>
                <c:pt idx="837">
                  <c:v>151860.28571428571</c:v>
                </c:pt>
                <c:pt idx="838">
                  <c:v>152206.57142857142</c:v>
                </c:pt>
                <c:pt idx="839">
                  <c:v>152552.85714285713</c:v>
                </c:pt>
                <c:pt idx="840">
                  <c:v>152899.14285714284</c:v>
                </c:pt>
                <c:pt idx="841">
                  <c:v>153245.42857142855</c:v>
                </c:pt>
                <c:pt idx="842">
                  <c:v>153591.71428571426</c:v>
                </c:pt>
                <c:pt idx="843" formatCode="#,##0">
                  <c:v>153938</c:v>
                </c:pt>
                <c:pt idx="844">
                  <c:v>154233.14285714287</c:v>
                </c:pt>
                <c:pt idx="845">
                  <c:v>154528.28571428574</c:v>
                </c:pt>
                <c:pt idx="846">
                  <c:v>154823.42857142861</c:v>
                </c:pt>
                <c:pt idx="847">
                  <c:v>155118.57142857148</c:v>
                </c:pt>
                <c:pt idx="848">
                  <c:v>155413.71428571435</c:v>
                </c:pt>
                <c:pt idx="849">
                  <c:v>155708.85714285722</c:v>
                </c:pt>
                <c:pt idx="850" formatCode="#,##0">
                  <c:v>156004</c:v>
                </c:pt>
                <c:pt idx="851">
                  <c:v>156027</c:v>
                </c:pt>
                <c:pt idx="852">
                  <c:v>156050</c:v>
                </c:pt>
                <c:pt idx="853">
                  <c:v>156073</c:v>
                </c:pt>
                <c:pt idx="854">
                  <c:v>156096</c:v>
                </c:pt>
                <c:pt idx="855">
                  <c:v>156119</c:v>
                </c:pt>
                <c:pt idx="856">
                  <c:v>156142</c:v>
                </c:pt>
                <c:pt idx="857" formatCode="#,##0">
                  <c:v>156165</c:v>
                </c:pt>
                <c:pt idx="858">
                  <c:v>156174</c:v>
                </c:pt>
                <c:pt idx="859">
                  <c:v>156183</c:v>
                </c:pt>
                <c:pt idx="860">
                  <c:v>156192</c:v>
                </c:pt>
                <c:pt idx="861">
                  <c:v>156201</c:v>
                </c:pt>
                <c:pt idx="862">
                  <c:v>156210</c:v>
                </c:pt>
                <c:pt idx="863">
                  <c:v>156219</c:v>
                </c:pt>
                <c:pt idx="864" formatCode="#,##0">
                  <c:v>156228</c:v>
                </c:pt>
                <c:pt idx="865">
                  <c:v>156236.85714285713</c:v>
                </c:pt>
                <c:pt idx="866">
                  <c:v>156245.71428571426</c:v>
                </c:pt>
                <c:pt idx="867">
                  <c:v>156254.57142857139</c:v>
                </c:pt>
                <c:pt idx="868">
                  <c:v>156263.42857142852</c:v>
                </c:pt>
                <c:pt idx="869">
                  <c:v>156272.28571428565</c:v>
                </c:pt>
                <c:pt idx="870">
                  <c:v>156281.14285714278</c:v>
                </c:pt>
                <c:pt idx="871" formatCode="#,##0">
                  <c:v>156290</c:v>
                </c:pt>
                <c:pt idx="872">
                  <c:v>156408.38467173316</c:v>
                </c:pt>
                <c:pt idx="873">
                  <c:v>156526.85901606534</c:v>
                </c:pt>
                <c:pt idx="874">
                  <c:v>156645.42310092069</c:v>
                </c:pt>
                <c:pt idx="875">
                  <c:v>156764.07699427474</c:v>
                </c:pt>
                <c:pt idx="876">
                  <c:v>156882.82076415457</c:v>
                </c:pt>
                <c:pt idx="877">
                  <c:v>157001.65447863878</c:v>
                </c:pt>
                <c:pt idx="878">
                  <c:v>157120.57820585751</c:v>
                </c:pt>
                <c:pt idx="879">
                  <c:v>157239.59201399254</c:v>
                </c:pt>
                <c:pt idx="880">
                  <c:v>157358.69597127728</c:v>
                </c:pt>
                <c:pt idx="881">
                  <c:v>157477.89014599682</c:v>
                </c:pt>
                <c:pt idx="882">
                  <c:v>157597.174606488</c:v>
                </c:pt>
                <c:pt idx="883">
                  <c:v>157716.54942113938</c:v>
                </c:pt>
                <c:pt idx="884">
                  <c:v>157836.01465839133</c:v>
                </c:pt>
                <c:pt idx="885">
                  <c:v>157955.5703867361</c:v>
                </c:pt>
                <c:pt idx="886">
                  <c:v>158075.21667471778</c:v>
                </c:pt>
                <c:pt idx="887">
                  <c:v>158194.95359093242</c:v>
                </c:pt>
                <c:pt idx="888">
                  <c:v>158314.78120402797</c:v>
                </c:pt>
                <c:pt idx="889">
                  <c:v>158434.69958270443</c:v>
                </c:pt>
                <c:pt idx="890">
                  <c:v>158554.70879571384</c:v>
                </c:pt>
                <c:pt idx="891">
                  <c:v>158674.80891186028</c:v>
                </c:pt>
                <c:pt idx="892" formatCode="#,##0">
                  <c:v>158795</c:v>
                </c:pt>
                <c:pt idx="893">
                  <c:v>159285.01177141105</c:v>
                </c:pt>
                <c:pt idx="894">
                  <c:v>159776.53562781296</c:v>
                </c:pt>
                <c:pt idx="895">
                  <c:v>160269.57623521815</c:v>
                </c:pt>
                <c:pt idx="896">
                  <c:v>160764.13827403751</c:v>
                </c:pt>
                <c:pt idx="897">
                  <c:v>161260.22643912479</c:v>
                </c:pt>
                <c:pt idx="898">
                  <c:v>161757.84543982119</c:v>
                </c:pt>
                <c:pt idx="899" formatCode="#,##0">
                  <c:v>162257</c:v>
                </c:pt>
                <c:pt idx="900">
                  <c:v>162268.56895367181</c:v>
                </c:pt>
                <c:pt idx="901">
                  <c:v>162280.13873221213</c:v>
                </c:pt>
                <c:pt idx="902">
                  <c:v>162291.70933567977</c:v>
                </c:pt>
                <c:pt idx="903">
                  <c:v>162303.28076413355</c:v>
                </c:pt>
                <c:pt idx="904">
                  <c:v>162314.8530176323</c:v>
                </c:pt>
                <c:pt idx="905">
                  <c:v>162326.42609623482</c:v>
                </c:pt>
                <c:pt idx="906" formatCode="#,##0">
                  <c:v>162338</c:v>
                </c:pt>
                <c:pt idx="907">
                  <c:v>162355.56572546379</c:v>
                </c:pt>
                <c:pt idx="908">
                  <c:v>162373.13335162064</c:v>
                </c:pt>
                <c:pt idx="909">
                  <c:v>162390.70287867621</c:v>
                </c:pt>
                <c:pt idx="910">
                  <c:v>162408.27430683622</c:v>
                </c:pt>
                <c:pt idx="911">
                  <c:v>162425.84763630634</c:v>
                </c:pt>
                <c:pt idx="912">
                  <c:v>162443.42286729231</c:v>
                </c:pt>
                <c:pt idx="913" formatCode="#,##0">
                  <c:v>162461</c:v>
                </c:pt>
                <c:pt idx="914">
                  <c:v>162469.42725988582</c:v>
                </c:pt>
                <c:pt idx="915">
                  <c:v>162477.85495691476</c:v>
                </c:pt>
                <c:pt idx="916">
                  <c:v>162486.28309110951</c:v>
                </c:pt>
                <c:pt idx="917">
                  <c:v>162494.71166249274</c:v>
                </c:pt>
                <c:pt idx="918">
                  <c:v>162503.14067108714</c:v>
                </c:pt>
                <c:pt idx="919">
                  <c:v>162511.57011691536</c:v>
                </c:pt>
                <c:pt idx="920" formatCode="#,##0">
                  <c:v>162520</c:v>
                </c:pt>
                <c:pt idx="921">
                  <c:v>162528.28571428571</c:v>
                </c:pt>
                <c:pt idx="922">
                  <c:v>162536.57142857142</c:v>
                </c:pt>
                <c:pt idx="923">
                  <c:v>162544.85714285713</c:v>
                </c:pt>
                <c:pt idx="924">
                  <c:v>162553.14285714284</c:v>
                </c:pt>
                <c:pt idx="925">
                  <c:v>162561.42857142855</c:v>
                </c:pt>
                <c:pt idx="926">
                  <c:v>162569.71428571426</c:v>
                </c:pt>
                <c:pt idx="927" formatCode="#,##0">
                  <c:v>162578</c:v>
                </c:pt>
                <c:pt idx="928">
                  <c:v>162580.28571428571</c:v>
                </c:pt>
                <c:pt idx="929">
                  <c:v>162582.57142857142</c:v>
                </c:pt>
                <c:pt idx="930">
                  <c:v>162584.85714285713</c:v>
                </c:pt>
                <c:pt idx="931">
                  <c:v>162587.14285714284</c:v>
                </c:pt>
                <c:pt idx="932">
                  <c:v>162589.42857142855</c:v>
                </c:pt>
                <c:pt idx="933">
                  <c:v>162591.71428571426</c:v>
                </c:pt>
                <c:pt idx="934" formatCode="#,##0">
                  <c:v>162594</c:v>
                </c:pt>
                <c:pt idx="935">
                  <c:v>162613.38921328244</c:v>
                </c:pt>
                <c:pt idx="936">
                  <c:v>162632.78073871412</c:v>
                </c:pt>
                <c:pt idx="937">
                  <c:v>162652.17457657075</c:v>
                </c:pt>
                <c:pt idx="938">
                  <c:v>162671.57072712807</c:v>
                </c:pt>
                <c:pt idx="939">
                  <c:v>162690.96919066188</c:v>
                </c:pt>
                <c:pt idx="940">
                  <c:v>162710.36996744803</c:v>
                </c:pt>
                <c:pt idx="941">
                  <c:v>162729.77305776233</c:v>
                </c:pt>
                <c:pt idx="942">
                  <c:v>162749.17846188069</c:v>
                </c:pt>
                <c:pt idx="943">
                  <c:v>162768.586180079</c:v>
                </c:pt>
                <c:pt idx="944">
                  <c:v>162787.99621263327</c:v>
                </c:pt>
                <c:pt idx="945">
                  <c:v>162807.40855981942</c:v>
                </c:pt>
                <c:pt idx="946">
                  <c:v>162826.82322191351</c:v>
                </c:pt>
                <c:pt idx="947">
                  <c:v>162846.24019919158</c:v>
                </c:pt>
                <c:pt idx="948">
                  <c:v>162865.65949192972</c:v>
                </c:pt>
                <c:pt idx="949">
                  <c:v>162885.08110040403</c:v>
                </c:pt>
                <c:pt idx="950">
                  <c:v>162904.50502489068</c:v>
                </c:pt>
                <c:pt idx="951">
                  <c:v>162923.93126566586</c:v>
                </c:pt>
                <c:pt idx="952">
                  <c:v>162943.35982300577</c:v>
                </c:pt>
                <c:pt idx="953">
                  <c:v>162962.79069718663</c:v>
                </c:pt>
                <c:pt idx="954">
                  <c:v>162982.22388848476</c:v>
                </c:pt>
                <c:pt idx="955">
                  <c:v>163001.65939717647</c:v>
                </c:pt>
                <c:pt idx="956">
                  <c:v>163021.09722353809</c:v>
                </c:pt>
                <c:pt idx="957">
                  <c:v>163040.53736784603</c:v>
                </c:pt>
                <c:pt idx="958">
                  <c:v>163059.97983037669</c:v>
                </c:pt>
                <c:pt idx="959">
                  <c:v>163079.42461140649</c:v>
                </c:pt>
                <c:pt idx="960">
                  <c:v>163098.87171121195</c:v>
                </c:pt>
                <c:pt idx="961">
                  <c:v>163118.32113006955</c:v>
                </c:pt>
                <c:pt idx="962">
                  <c:v>163137.77286825585</c:v>
                </c:pt>
                <c:pt idx="963">
                  <c:v>163157.22692604744</c:v>
                </c:pt>
                <c:pt idx="964">
                  <c:v>163176.6833037209</c:v>
                </c:pt>
                <c:pt idx="965">
                  <c:v>163196.14200155291</c:v>
                </c:pt>
                <c:pt idx="966">
                  <c:v>163215.60301982012</c:v>
                </c:pt>
                <c:pt idx="967">
                  <c:v>163235.06635879926</c:v>
                </c:pt>
                <c:pt idx="968">
                  <c:v>163254.53201876706</c:v>
                </c:pt>
                <c:pt idx="969" formatCode="#,##0">
                  <c:v>163274</c:v>
                </c:pt>
                <c:pt idx="970">
                  <c:v>163451.27864319191</c:v>
                </c:pt>
                <c:pt idx="971">
                  <c:v>163628.74977090268</c:v>
                </c:pt>
                <c:pt idx="972">
                  <c:v>163806.41359212698</c:v>
                </c:pt>
                <c:pt idx="973">
                  <c:v>163984.27031608636</c:v>
                </c:pt>
                <c:pt idx="974">
                  <c:v>164162.3201522296</c:v>
                </c:pt>
                <c:pt idx="975">
                  <c:v>164340.56331023286</c:v>
                </c:pt>
                <c:pt idx="976" formatCode="#,##0">
                  <c:v>164519</c:v>
                </c:pt>
                <c:pt idx="977">
                  <c:v>164729.45538335331</c:v>
                </c:pt>
                <c:pt idx="978">
                  <c:v>164940.17998465945</c:v>
                </c:pt>
                <c:pt idx="979">
                  <c:v>165151.17414830643</c:v>
                </c:pt>
                <c:pt idx="980">
                  <c:v>165362.43821912276</c:v>
                </c:pt>
                <c:pt idx="981">
                  <c:v>165573.97254237809</c:v>
                </c:pt>
                <c:pt idx="982">
                  <c:v>165785.77746378374</c:v>
                </c:pt>
                <c:pt idx="983">
                  <c:v>165997.85332949329</c:v>
                </c:pt>
                <c:pt idx="984">
                  <c:v>166210.20048610307</c:v>
                </c:pt>
                <c:pt idx="985">
                  <c:v>166422.81928065285</c:v>
                </c:pt>
                <c:pt idx="986">
                  <c:v>166635.7100606263</c:v>
                </c:pt>
                <c:pt idx="987">
                  <c:v>166848.87317395158</c:v>
                </c:pt>
                <c:pt idx="988">
                  <c:v>167062.30896900196</c:v>
                </c:pt>
                <c:pt idx="989">
                  <c:v>167276.01779459632</c:v>
                </c:pt>
                <c:pt idx="990" formatCode="#,##0">
                  <c:v>167490</c:v>
                </c:pt>
                <c:pt idx="991">
                  <c:v>167861.37761296047</c:v>
                </c:pt>
                <c:pt idx="992">
                  <c:v>168233.57868601652</c:v>
                </c:pt>
                <c:pt idx="993">
                  <c:v>168606.60504503624</c:v>
                </c:pt>
                <c:pt idx="994">
                  <c:v>168980.45851993622</c:v>
                </c:pt>
                <c:pt idx="995">
                  <c:v>169355.14094469053</c:v>
                </c:pt>
                <c:pt idx="996">
                  <c:v>169730.6541573398</c:v>
                </c:pt>
                <c:pt idx="997" formatCode="#,##0">
                  <c:v>170107</c:v>
                </c:pt>
                <c:pt idx="998">
                  <c:v>170374.14285714287</c:v>
                </c:pt>
                <c:pt idx="999">
                  <c:v>170641.28571428574</c:v>
                </c:pt>
                <c:pt idx="1000">
                  <c:v>170908.42857142861</c:v>
                </c:pt>
                <c:pt idx="1001">
                  <c:v>171175.57142857148</c:v>
                </c:pt>
                <c:pt idx="1002">
                  <c:v>171442.71428571435</c:v>
                </c:pt>
                <c:pt idx="1003">
                  <c:v>171709.85714285722</c:v>
                </c:pt>
                <c:pt idx="1004" formatCode="#,##0">
                  <c:v>171977</c:v>
                </c:pt>
                <c:pt idx="1005">
                  <c:v>172127.66666666666</c:v>
                </c:pt>
                <c:pt idx="1006">
                  <c:v>172278.33333333331</c:v>
                </c:pt>
                <c:pt idx="1007">
                  <c:v>172428.99999999997</c:v>
                </c:pt>
                <c:pt idx="1008">
                  <c:v>172579.66666666663</c:v>
                </c:pt>
                <c:pt idx="1009">
                  <c:v>172730.33333333328</c:v>
                </c:pt>
                <c:pt idx="1010" formatCode="#,##0">
                  <c:v>172881</c:v>
                </c:pt>
                <c:pt idx="1011">
                  <c:v>173007.28571428571</c:v>
                </c:pt>
                <c:pt idx="1012">
                  <c:v>173133.57142857142</c:v>
                </c:pt>
                <c:pt idx="1013">
                  <c:v>173259.85714285713</c:v>
                </c:pt>
                <c:pt idx="1014">
                  <c:v>173386.14285714284</c:v>
                </c:pt>
                <c:pt idx="1015">
                  <c:v>173512.42857142855</c:v>
                </c:pt>
                <c:pt idx="1016">
                  <c:v>173638.71428571426</c:v>
                </c:pt>
                <c:pt idx="1017" formatCode="#,##0">
                  <c:v>173765</c:v>
                </c:pt>
                <c:pt idx="1018">
                  <c:v>173870.125</c:v>
                </c:pt>
                <c:pt idx="1019">
                  <c:v>173975.25</c:v>
                </c:pt>
                <c:pt idx="1020">
                  <c:v>174080.375</c:v>
                </c:pt>
                <c:pt idx="1021">
                  <c:v>174185.5</c:v>
                </c:pt>
                <c:pt idx="1022">
                  <c:v>174290.625</c:v>
                </c:pt>
                <c:pt idx="1023">
                  <c:v>174395.75</c:v>
                </c:pt>
                <c:pt idx="1024">
                  <c:v>174500.875</c:v>
                </c:pt>
                <c:pt idx="1025" formatCode="#,##0">
                  <c:v>174606</c:v>
                </c:pt>
                <c:pt idx="1026">
                  <c:v>174661.5</c:v>
                </c:pt>
                <c:pt idx="1027">
                  <c:v>174717</c:v>
                </c:pt>
                <c:pt idx="1028">
                  <c:v>174772.5</c:v>
                </c:pt>
                <c:pt idx="1029">
                  <c:v>174828</c:v>
                </c:pt>
                <c:pt idx="1030">
                  <c:v>174883.5</c:v>
                </c:pt>
                <c:pt idx="1031">
                  <c:v>174939</c:v>
                </c:pt>
                <c:pt idx="1032">
                  <c:v>174994.5</c:v>
                </c:pt>
                <c:pt idx="1033">
                  <c:v>175050</c:v>
                </c:pt>
                <c:pt idx="1034">
                  <c:v>175105.5</c:v>
                </c:pt>
                <c:pt idx="1035">
                  <c:v>175161</c:v>
                </c:pt>
                <c:pt idx="1036">
                  <c:v>175216.5</c:v>
                </c:pt>
                <c:pt idx="1037">
                  <c:v>175272</c:v>
                </c:pt>
                <c:pt idx="1038">
                  <c:v>175327.5</c:v>
                </c:pt>
                <c:pt idx="1039" formatCode="#,##0">
                  <c:v>175383</c:v>
                </c:pt>
                <c:pt idx="1040">
                  <c:v>175413.57142857142</c:v>
                </c:pt>
                <c:pt idx="1041">
                  <c:v>175444.14285714284</c:v>
                </c:pt>
                <c:pt idx="1042">
                  <c:v>175474.71428571426</c:v>
                </c:pt>
                <c:pt idx="1043">
                  <c:v>175505.28571428568</c:v>
                </c:pt>
                <c:pt idx="1044">
                  <c:v>175535.8571428571</c:v>
                </c:pt>
                <c:pt idx="1045">
                  <c:v>175566.42857142852</c:v>
                </c:pt>
                <c:pt idx="1046" formatCode="#,##0">
                  <c:v>175597</c:v>
                </c:pt>
                <c:pt idx="1047">
                  <c:v>175623.85714285713</c:v>
                </c:pt>
                <c:pt idx="1048">
                  <c:v>175650.71428571426</c:v>
                </c:pt>
                <c:pt idx="1049">
                  <c:v>175677.57142857139</c:v>
                </c:pt>
                <c:pt idx="1050">
                  <c:v>175704.42857142852</c:v>
                </c:pt>
                <c:pt idx="1051">
                  <c:v>175731.28571428565</c:v>
                </c:pt>
                <c:pt idx="1052">
                  <c:v>175758.14285714278</c:v>
                </c:pt>
                <c:pt idx="1053" formatCode="#,##0">
                  <c:v>175785</c:v>
                </c:pt>
                <c:pt idx="1054">
                  <c:v>175799.28571428571</c:v>
                </c:pt>
                <c:pt idx="1055">
                  <c:v>175813.57142857142</c:v>
                </c:pt>
                <c:pt idx="1056">
                  <c:v>175827.85714285713</c:v>
                </c:pt>
                <c:pt idx="1057">
                  <c:v>175842.14285714284</c:v>
                </c:pt>
                <c:pt idx="1058">
                  <c:v>175856.42857142855</c:v>
                </c:pt>
                <c:pt idx="1059">
                  <c:v>175870.71428571426</c:v>
                </c:pt>
                <c:pt idx="1060" formatCode="#,##0">
                  <c:v>175885</c:v>
                </c:pt>
                <c:pt idx="1061">
                  <c:v>175922.97539330425</c:v>
                </c:pt>
                <c:pt idx="1062">
                  <c:v>175960.95898588927</c:v>
                </c:pt>
                <c:pt idx="1063">
                  <c:v>175998.95077952536</c:v>
                </c:pt>
                <c:pt idx="1064">
                  <c:v>176036.95077598319</c:v>
                </c:pt>
                <c:pt idx="1065">
                  <c:v>176074.95897703388</c:v>
                </c:pt>
                <c:pt idx="1066">
                  <c:v>176112.97538444886</c:v>
                </c:pt>
                <c:pt idx="1067" formatCode="#,##0">
                  <c:v>176151</c:v>
                </c:pt>
                <c:pt idx="1068">
                  <c:v>176208.51506017926</c:v>
                </c:pt>
                <c:pt idx="1069">
                  <c:v>176266.04889959987</c:v>
                </c:pt>
                <c:pt idx="1070">
                  <c:v>176323.60152439348</c:v>
                </c:pt>
                <c:pt idx="1071">
                  <c:v>176381.17294069371</c:v>
                </c:pt>
                <c:pt idx="1072">
                  <c:v>176438.76315463614</c:v>
                </c:pt>
                <c:pt idx="1073">
                  <c:v>176496.37217235839</c:v>
                </c:pt>
                <c:pt idx="1074" formatCode="#,##0">
                  <c:v>176554</c:v>
                </c:pt>
                <c:pt idx="1075">
                  <c:v>176603.71428571429</c:v>
                </c:pt>
                <c:pt idx="1076">
                  <c:v>176653.42857142858</c:v>
                </c:pt>
                <c:pt idx="1077">
                  <c:v>176703.14285714287</c:v>
                </c:pt>
                <c:pt idx="1078">
                  <c:v>176752.85714285716</c:v>
                </c:pt>
                <c:pt idx="1079">
                  <c:v>176802.57142857145</c:v>
                </c:pt>
                <c:pt idx="1080">
                  <c:v>176852.28571428574</c:v>
                </c:pt>
                <c:pt idx="1081" formatCode="#,##0">
                  <c:v>176902</c:v>
                </c:pt>
                <c:pt idx="1082">
                  <c:v>176972.77214600603</c:v>
                </c:pt>
                <c:pt idx="1083">
                  <c:v>177043.57260540957</c:v>
                </c:pt>
                <c:pt idx="1084">
                  <c:v>177114.40138953782</c:v>
                </c:pt>
                <c:pt idx="1085">
                  <c:v>177185.25850972248</c:v>
                </c:pt>
                <c:pt idx="1086">
                  <c:v>177256.1439772998</c:v>
                </c:pt>
                <c:pt idx="1087">
                  <c:v>177327.05780361054</c:v>
                </c:pt>
                <c:pt idx="1088" formatCode="#,##0">
                  <c:v>177398</c:v>
                </c:pt>
                <c:pt idx="1089">
                  <c:v>177471.48005694829</c:v>
                </c:pt>
                <c:pt idx="1090">
                  <c:v>177544.99055008395</c:v>
                </c:pt>
                <c:pt idx="1091">
                  <c:v>177618.53149201398</c:v>
                </c:pt>
                <c:pt idx="1092">
                  <c:v>177692.10289535054</c:v>
                </c:pt>
                <c:pt idx="1093">
                  <c:v>177765.70477271112</c:v>
                </c:pt>
                <c:pt idx="1094">
                  <c:v>177839.33713671833</c:v>
                </c:pt>
                <c:pt idx="1095">
                  <c:v>177913</c:v>
                </c:pt>
                <c:pt idx="1096">
                  <c:v>177987.1928306254</c:v>
                </c:pt>
                <c:pt idx="1097">
                  <c:v>178061.41660095795</c:v>
                </c:pt>
                <c:pt idx="1098">
                  <c:v>178135.67132390002</c:v>
                </c:pt>
                <c:pt idx="1099">
                  <c:v>178209.95701235943</c:v>
                </c:pt>
                <c:pt idx="1100">
                  <c:v>178284.27367924931</c:v>
                </c:pt>
                <c:pt idx="1101">
                  <c:v>178358.62133748821</c:v>
                </c:pt>
                <c:pt idx="1102" formatCode="#,##0">
                  <c:v>178433</c:v>
                </c:pt>
                <c:pt idx="1103">
                  <c:v>178490.66666666666</c:v>
                </c:pt>
                <c:pt idx="1104">
                  <c:v>178548.33333333331</c:v>
                </c:pt>
                <c:pt idx="1105">
                  <c:v>178605.99999999997</c:v>
                </c:pt>
                <c:pt idx="1106">
                  <c:v>178663.66666666663</c:v>
                </c:pt>
                <c:pt idx="1107">
                  <c:v>178721.33333333328</c:v>
                </c:pt>
                <c:pt idx="1108">
                  <c:v>178778.99999999994</c:v>
                </c:pt>
                <c:pt idx="1109">
                  <c:v>178836.6666666666</c:v>
                </c:pt>
                <c:pt idx="1110">
                  <c:v>178894.33333333326</c:v>
                </c:pt>
                <c:pt idx="1111">
                  <c:v>178951.99999999991</c:v>
                </c:pt>
                <c:pt idx="1112">
                  <c:v>179009.66666666657</c:v>
                </c:pt>
                <c:pt idx="1113">
                  <c:v>179067.33333333323</c:v>
                </c:pt>
                <c:pt idx="1114" formatCode="#,##0">
                  <c:v>179125</c:v>
                </c:pt>
                <c:pt idx="1115">
                  <c:v>179169.88888888888</c:v>
                </c:pt>
                <c:pt idx="1116">
                  <c:v>179214.77777777775</c:v>
                </c:pt>
                <c:pt idx="1117">
                  <c:v>179259.66666666663</c:v>
                </c:pt>
                <c:pt idx="1118">
                  <c:v>179304.5555555555</c:v>
                </c:pt>
                <c:pt idx="1119">
                  <c:v>179349.44444444438</c:v>
                </c:pt>
                <c:pt idx="1120">
                  <c:v>179394.33333333326</c:v>
                </c:pt>
                <c:pt idx="1121">
                  <c:v>179439.22222222213</c:v>
                </c:pt>
                <c:pt idx="1122">
                  <c:v>179484.11111111101</c:v>
                </c:pt>
                <c:pt idx="1123" formatCode="#,##0">
                  <c:v>179529</c:v>
                </c:pt>
                <c:pt idx="1124">
                  <c:v>179566</c:v>
                </c:pt>
                <c:pt idx="1125">
                  <c:v>179603</c:v>
                </c:pt>
                <c:pt idx="1126">
                  <c:v>179640</c:v>
                </c:pt>
                <c:pt idx="1127">
                  <c:v>179677</c:v>
                </c:pt>
                <c:pt idx="1128">
                  <c:v>179714</c:v>
                </c:pt>
                <c:pt idx="1129" formatCode="#,##0">
                  <c:v>179751</c:v>
                </c:pt>
                <c:pt idx="1130">
                  <c:v>179772.375</c:v>
                </c:pt>
                <c:pt idx="1131">
                  <c:v>179793.75</c:v>
                </c:pt>
                <c:pt idx="1132">
                  <c:v>179815.125</c:v>
                </c:pt>
                <c:pt idx="1133">
                  <c:v>179836.5</c:v>
                </c:pt>
                <c:pt idx="1134">
                  <c:v>179857.875</c:v>
                </c:pt>
                <c:pt idx="1135">
                  <c:v>179879.25</c:v>
                </c:pt>
                <c:pt idx="1136">
                  <c:v>179900.625</c:v>
                </c:pt>
                <c:pt idx="1137" formatCode="#,##0">
                  <c:v>179922</c:v>
                </c:pt>
                <c:pt idx="1138">
                  <c:v>179934.71428571429</c:v>
                </c:pt>
                <c:pt idx="1139">
                  <c:v>179947.42857142858</c:v>
                </c:pt>
                <c:pt idx="1140">
                  <c:v>179960.14285714287</c:v>
                </c:pt>
                <c:pt idx="1141">
                  <c:v>179972.85714285716</c:v>
                </c:pt>
                <c:pt idx="1142">
                  <c:v>179985.57142857145</c:v>
                </c:pt>
                <c:pt idx="1143">
                  <c:v>179998.28571428574</c:v>
                </c:pt>
                <c:pt idx="1144" formatCode="#,##0">
                  <c:v>180011</c:v>
                </c:pt>
                <c:pt idx="1145">
                  <c:v>180024.13997931767</c:v>
                </c:pt>
                <c:pt idx="1146">
                  <c:v>180037.28091779369</c:v>
                </c:pt>
                <c:pt idx="1147">
                  <c:v>180050.42281549808</c:v>
                </c:pt>
                <c:pt idx="1148">
                  <c:v>180063.56567250087</c:v>
                </c:pt>
                <c:pt idx="1149">
                  <c:v>180076.70948887209</c:v>
                </c:pt>
                <c:pt idx="1150">
                  <c:v>180089.85426468178</c:v>
                </c:pt>
                <c:pt idx="1151" formatCode="#,##0">
                  <c:v>180103</c:v>
                </c:pt>
                <c:pt idx="1152">
                  <c:v>180112.66666666666</c:v>
                </c:pt>
                <c:pt idx="1153">
                  <c:v>180122.33333333331</c:v>
                </c:pt>
                <c:pt idx="1154">
                  <c:v>180131.99999999997</c:v>
                </c:pt>
                <c:pt idx="1155">
                  <c:v>180141.66666666663</c:v>
                </c:pt>
                <c:pt idx="1156">
                  <c:v>180151.33333333328</c:v>
                </c:pt>
                <c:pt idx="1157">
                  <c:v>180160.99999999994</c:v>
                </c:pt>
                <c:pt idx="1158">
                  <c:v>180170.6666666666</c:v>
                </c:pt>
                <c:pt idx="1159">
                  <c:v>180180.33333333326</c:v>
                </c:pt>
                <c:pt idx="1160">
                  <c:v>180189.99999999991</c:v>
                </c:pt>
                <c:pt idx="1161">
                  <c:v>180199.66666666657</c:v>
                </c:pt>
                <c:pt idx="1162">
                  <c:v>180209.33333333323</c:v>
                </c:pt>
                <c:pt idx="1163">
                  <c:v>180218.99999999988</c:v>
                </c:pt>
                <c:pt idx="1164">
                  <c:v>180228.66666666654</c:v>
                </c:pt>
                <c:pt idx="1165">
                  <c:v>180238.3333333332</c:v>
                </c:pt>
                <c:pt idx="1166">
                  <c:v>180247.99999999985</c:v>
                </c:pt>
                <c:pt idx="1167">
                  <c:v>180257.66666666651</c:v>
                </c:pt>
                <c:pt idx="1168">
                  <c:v>180267.33333333317</c:v>
                </c:pt>
                <c:pt idx="1169">
                  <c:v>180276.99999999983</c:v>
                </c:pt>
                <c:pt idx="1170">
                  <c:v>180286.66666666648</c:v>
                </c:pt>
                <c:pt idx="1171">
                  <c:v>180296.33333333314</c:v>
                </c:pt>
                <c:pt idx="1172" formatCode="#,##0">
                  <c:v>180306</c:v>
                </c:pt>
                <c:pt idx="1173">
                  <c:v>180310.95238095237</c:v>
                </c:pt>
                <c:pt idx="1174">
                  <c:v>180315.90476190473</c:v>
                </c:pt>
                <c:pt idx="1175">
                  <c:v>180320.8571428571</c:v>
                </c:pt>
                <c:pt idx="1176">
                  <c:v>180325.80952380947</c:v>
                </c:pt>
                <c:pt idx="1177">
                  <c:v>180330.76190476184</c:v>
                </c:pt>
                <c:pt idx="1178">
                  <c:v>180335.7142857142</c:v>
                </c:pt>
                <c:pt idx="1179">
                  <c:v>180340.66666666657</c:v>
                </c:pt>
                <c:pt idx="1180">
                  <c:v>180345.61904761894</c:v>
                </c:pt>
                <c:pt idx="1181">
                  <c:v>180350.5714285713</c:v>
                </c:pt>
                <c:pt idx="1182">
                  <c:v>180355.52380952367</c:v>
                </c:pt>
                <c:pt idx="1183">
                  <c:v>180360.47619047604</c:v>
                </c:pt>
                <c:pt idx="1184">
                  <c:v>180365.42857142841</c:v>
                </c:pt>
                <c:pt idx="1185">
                  <c:v>180370.38095238077</c:v>
                </c:pt>
                <c:pt idx="1186">
                  <c:v>180375.33333333314</c:v>
                </c:pt>
                <c:pt idx="1187">
                  <c:v>180380.28571428551</c:v>
                </c:pt>
                <c:pt idx="1188">
                  <c:v>180385.23809523787</c:v>
                </c:pt>
                <c:pt idx="1189">
                  <c:v>180390.19047619024</c:v>
                </c:pt>
                <c:pt idx="1190">
                  <c:v>180395.14285714261</c:v>
                </c:pt>
                <c:pt idx="1191">
                  <c:v>180400.09523809497</c:v>
                </c:pt>
                <c:pt idx="1192">
                  <c:v>180405.04761904734</c:v>
                </c:pt>
                <c:pt idx="1193">
                  <c:v>180409.99999999971</c:v>
                </c:pt>
                <c:pt idx="1194">
                  <c:v>180414.95238095208</c:v>
                </c:pt>
                <c:pt idx="1195">
                  <c:v>180419.90476190444</c:v>
                </c:pt>
                <c:pt idx="1196">
                  <c:v>180424.85714285681</c:v>
                </c:pt>
                <c:pt idx="1197">
                  <c:v>180429.80952380918</c:v>
                </c:pt>
                <c:pt idx="1198">
                  <c:v>180434.76190476154</c:v>
                </c:pt>
                <c:pt idx="1199">
                  <c:v>180439.71428571391</c:v>
                </c:pt>
                <c:pt idx="1200">
                  <c:v>180444.66666666628</c:v>
                </c:pt>
                <c:pt idx="1201">
                  <c:v>180449.61904761865</c:v>
                </c:pt>
                <c:pt idx="1202">
                  <c:v>180454.57142857101</c:v>
                </c:pt>
                <c:pt idx="1203">
                  <c:v>180459.52380952338</c:v>
                </c:pt>
                <c:pt idx="1204">
                  <c:v>180464.47619047575</c:v>
                </c:pt>
                <c:pt idx="1205">
                  <c:v>180469.42857142811</c:v>
                </c:pt>
                <c:pt idx="1206">
                  <c:v>180474.38095238048</c:v>
                </c:pt>
                <c:pt idx="1207">
                  <c:v>180479.33333333285</c:v>
                </c:pt>
                <c:pt idx="1208">
                  <c:v>180484.28571428522</c:v>
                </c:pt>
                <c:pt idx="1209">
                  <c:v>180489.23809523758</c:v>
                </c:pt>
                <c:pt idx="1210">
                  <c:v>180494.19047618995</c:v>
                </c:pt>
                <c:pt idx="1211">
                  <c:v>180499.14285714232</c:v>
                </c:pt>
                <c:pt idx="1212">
                  <c:v>180504.09523809468</c:v>
                </c:pt>
                <c:pt idx="1213">
                  <c:v>180509.04761904705</c:v>
                </c:pt>
                <c:pt idx="1214">
                  <c:v>180513.99999999942</c:v>
                </c:pt>
                <c:pt idx="1215">
                  <c:v>180518.95238095179</c:v>
                </c:pt>
                <c:pt idx="1216">
                  <c:v>180523.90476190415</c:v>
                </c:pt>
                <c:pt idx="1217">
                  <c:v>180528.85714285652</c:v>
                </c:pt>
                <c:pt idx="1218">
                  <c:v>180533.80952380889</c:v>
                </c:pt>
                <c:pt idx="1219">
                  <c:v>180538.76190476125</c:v>
                </c:pt>
                <c:pt idx="1220">
                  <c:v>180543.71428571362</c:v>
                </c:pt>
                <c:pt idx="1221">
                  <c:v>180548.66666666599</c:v>
                </c:pt>
                <c:pt idx="1222">
                  <c:v>180553.61904761835</c:v>
                </c:pt>
                <c:pt idx="1223">
                  <c:v>180558.57142857072</c:v>
                </c:pt>
                <c:pt idx="1224">
                  <c:v>180563.52380952309</c:v>
                </c:pt>
                <c:pt idx="1225">
                  <c:v>180568.47619047546</c:v>
                </c:pt>
                <c:pt idx="1226">
                  <c:v>180573.42857142782</c:v>
                </c:pt>
                <c:pt idx="1227">
                  <c:v>180578.38095238019</c:v>
                </c:pt>
                <c:pt idx="1228">
                  <c:v>180583.33333333256</c:v>
                </c:pt>
                <c:pt idx="1229">
                  <c:v>180588.28571428492</c:v>
                </c:pt>
                <c:pt idx="1230">
                  <c:v>180593.23809523729</c:v>
                </c:pt>
                <c:pt idx="1231">
                  <c:v>180598.19047618966</c:v>
                </c:pt>
                <c:pt idx="1232">
                  <c:v>180603.14285714203</c:v>
                </c:pt>
                <c:pt idx="1233">
                  <c:v>180608.09523809439</c:v>
                </c:pt>
                <c:pt idx="1234">
                  <c:v>180613.04761904676</c:v>
                </c:pt>
                <c:pt idx="1235" formatCode="#,##0">
                  <c:v>180618</c:v>
                </c:pt>
                <c:pt idx="1236">
                  <c:v>180623.42857142858</c:v>
                </c:pt>
                <c:pt idx="1237">
                  <c:v>180628.85714285716</c:v>
                </c:pt>
                <c:pt idx="1238">
                  <c:v>180634.28571428574</c:v>
                </c:pt>
                <c:pt idx="1239">
                  <c:v>180639.71428571432</c:v>
                </c:pt>
                <c:pt idx="1240">
                  <c:v>180645.1428571429</c:v>
                </c:pt>
                <c:pt idx="1241">
                  <c:v>180650.57142857148</c:v>
                </c:pt>
                <c:pt idx="1242">
                  <c:v>180656.00000000006</c:v>
                </c:pt>
                <c:pt idx="1243">
                  <c:v>180661.42857142864</c:v>
                </c:pt>
                <c:pt idx="1244">
                  <c:v>180666.85714285722</c:v>
                </c:pt>
                <c:pt idx="1245">
                  <c:v>180672.2857142858</c:v>
                </c:pt>
                <c:pt idx="1246">
                  <c:v>180677.71428571438</c:v>
                </c:pt>
                <c:pt idx="1247">
                  <c:v>180683.14285714296</c:v>
                </c:pt>
                <c:pt idx="1248">
                  <c:v>180688.57142857154</c:v>
                </c:pt>
                <c:pt idx="1249">
                  <c:v>180694.00000000012</c:v>
                </c:pt>
                <c:pt idx="1250">
                  <c:v>180699.4285714287</c:v>
                </c:pt>
                <c:pt idx="1251">
                  <c:v>180704.85714285728</c:v>
                </c:pt>
                <c:pt idx="1252">
                  <c:v>180710.28571428586</c:v>
                </c:pt>
                <c:pt idx="1253">
                  <c:v>180715.71428571444</c:v>
                </c:pt>
                <c:pt idx="1254">
                  <c:v>180721.14285714302</c:v>
                </c:pt>
                <c:pt idx="1255">
                  <c:v>180726.57142857159</c:v>
                </c:pt>
                <c:pt idx="1256">
                  <c:v>180732.00000000017</c:v>
                </c:pt>
                <c:pt idx="1257">
                  <c:v>180737.42857142875</c:v>
                </c:pt>
                <c:pt idx="1258">
                  <c:v>180742.85714285733</c:v>
                </c:pt>
                <c:pt idx="1259">
                  <c:v>180748.28571428591</c:v>
                </c:pt>
                <c:pt idx="1260">
                  <c:v>180753.71428571449</c:v>
                </c:pt>
                <c:pt idx="1261">
                  <c:v>180759.14285714307</c:v>
                </c:pt>
                <c:pt idx="1262">
                  <c:v>180764.57142857165</c:v>
                </c:pt>
                <c:pt idx="1263" formatCode="#,##0">
                  <c:v>180770</c:v>
                </c:pt>
                <c:pt idx="1264">
                  <c:v>180799.29060211417</c:v>
                </c:pt>
                <c:pt idx="1265">
                  <c:v>180828.58595025574</c:v>
                </c:pt>
                <c:pt idx="1266">
                  <c:v>180857.88604519371</c:v>
                </c:pt>
                <c:pt idx="1267">
                  <c:v>180887.19088769722</c:v>
                </c:pt>
                <c:pt idx="1268">
                  <c:v>180916.50047853554</c:v>
                </c:pt>
                <c:pt idx="1269">
                  <c:v>180945.81481847804</c:v>
                </c:pt>
                <c:pt idx="1270">
                  <c:v>180975.13390829423</c:v>
                </c:pt>
                <c:pt idx="1271">
                  <c:v>181004.45774875375</c:v>
                </c:pt>
                <c:pt idx="1272">
                  <c:v>181033.78634062634</c:v>
                </c:pt>
                <c:pt idx="1273">
                  <c:v>181063.11968468191</c:v>
                </c:pt>
                <c:pt idx="1274">
                  <c:v>181092.45778169046</c:v>
                </c:pt>
                <c:pt idx="1275">
                  <c:v>181121.80063242212</c:v>
                </c:pt>
                <c:pt idx="1276">
                  <c:v>181151.14823764714</c:v>
                </c:pt>
                <c:pt idx="1277">
                  <c:v>181180.5005981359</c:v>
                </c:pt>
                <c:pt idx="1278">
                  <c:v>181209.85771465892</c:v>
                </c:pt>
                <c:pt idx="1279">
                  <c:v>181239.21958798682</c:v>
                </c:pt>
                <c:pt idx="1280">
                  <c:v>181268.58621889038</c:v>
                </c:pt>
                <c:pt idx="1281">
                  <c:v>181297.95760814045</c:v>
                </c:pt>
                <c:pt idx="1282">
                  <c:v>181327.33375650807</c:v>
                </c:pt>
                <c:pt idx="1283">
                  <c:v>181356.71466476435</c:v>
                </c:pt>
                <c:pt idx="1284">
                  <c:v>181386.10033368054</c:v>
                </c:pt>
                <c:pt idx="1285">
                  <c:v>181415.49076402804</c:v>
                </c:pt>
                <c:pt idx="1286">
                  <c:v>181444.88595657834</c:v>
                </c:pt>
                <c:pt idx="1287">
                  <c:v>181474.28591210308</c:v>
                </c:pt>
                <c:pt idx="1288">
                  <c:v>181503.69063137399</c:v>
                </c:pt>
                <c:pt idx="1289">
                  <c:v>181533.10011516299</c:v>
                </c:pt>
                <c:pt idx="1290">
                  <c:v>181562.51436424206</c:v>
                </c:pt>
                <c:pt idx="1291">
                  <c:v>181591.93337938335</c:v>
                </c:pt>
                <c:pt idx="1292">
                  <c:v>181621.3571613591</c:v>
                </c:pt>
                <c:pt idx="1293">
                  <c:v>181650.78571094171</c:v>
                </c:pt>
                <c:pt idx="1294">
                  <c:v>181680.2190289037</c:v>
                </c:pt>
                <c:pt idx="1295">
                  <c:v>181709.65711601765</c:v>
                </c:pt>
                <c:pt idx="1296">
                  <c:v>181739.09997305638</c:v>
                </c:pt>
                <c:pt idx="1297">
                  <c:v>181768.54760079272</c:v>
                </c:pt>
                <c:pt idx="1298" formatCode="#,##0">
                  <c:v>181798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DE-481E-8471-A430526885A7}"/>
            </c:ext>
          </c:extLst>
        </c:ser>
        <c:ser>
          <c:idx val="1"/>
          <c:order val="1"/>
          <c:tx>
            <c:strRef>
              <c:f>'Dados sim recup log'!$F$1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log'!$A$2:$A$1500</c:f>
              <c:numCache>
                <c:formatCode>d\-mmm</c:formatCode>
                <c:ptCount val="14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  <c:pt idx="998">
                  <c:v>44905</c:v>
                </c:pt>
                <c:pt idx="999">
                  <c:v>44906</c:v>
                </c:pt>
                <c:pt idx="1000">
                  <c:v>44907</c:v>
                </c:pt>
                <c:pt idx="1001">
                  <c:v>44908</c:v>
                </c:pt>
                <c:pt idx="1002">
                  <c:v>44909</c:v>
                </c:pt>
                <c:pt idx="1003">
                  <c:v>44910</c:v>
                </c:pt>
                <c:pt idx="1004">
                  <c:v>44911</c:v>
                </c:pt>
                <c:pt idx="1005">
                  <c:v>44912</c:v>
                </c:pt>
                <c:pt idx="1006">
                  <c:v>44913</c:v>
                </c:pt>
                <c:pt idx="1007">
                  <c:v>44914</c:v>
                </c:pt>
                <c:pt idx="1008">
                  <c:v>44915</c:v>
                </c:pt>
                <c:pt idx="1009">
                  <c:v>44916</c:v>
                </c:pt>
                <c:pt idx="1010">
                  <c:v>44917</c:v>
                </c:pt>
                <c:pt idx="1011">
                  <c:v>44918</c:v>
                </c:pt>
                <c:pt idx="1012">
                  <c:v>44919</c:v>
                </c:pt>
                <c:pt idx="1013">
                  <c:v>44920</c:v>
                </c:pt>
                <c:pt idx="1014">
                  <c:v>44921</c:v>
                </c:pt>
                <c:pt idx="1015">
                  <c:v>44922</c:v>
                </c:pt>
                <c:pt idx="1016">
                  <c:v>44923</c:v>
                </c:pt>
                <c:pt idx="1017">
                  <c:v>44924</c:v>
                </c:pt>
                <c:pt idx="1018">
                  <c:v>44925</c:v>
                </c:pt>
                <c:pt idx="1019">
                  <c:v>44926</c:v>
                </c:pt>
                <c:pt idx="1020">
                  <c:v>44927</c:v>
                </c:pt>
                <c:pt idx="1021">
                  <c:v>44928</c:v>
                </c:pt>
                <c:pt idx="1022">
                  <c:v>44929</c:v>
                </c:pt>
                <c:pt idx="1023">
                  <c:v>44930</c:v>
                </c:pt>
                <c:pt idx="1024">
                  <c:v>44931</c:v>
                </c:pt>
                <c:pt idx="1025">
                  <c:v>44932</c:v>
                </c:pt>
                <c:pt idx="1026">
                  <c:v>44933</c:v>
                </c:pt>
                <c:pt idx="1027">
                  <c:v>44934</c:v>
                </c:pt>
                <c:pt idx="1028">
                  <c:v>44935</c:v>
                </c:pt>
                <c:pt idx="1029">
                  <c:v>44936</c:v>
                </c:pt>
                <c:pt idx="1030">
                  <c:v>44937</c:v>
                </c:pt>
                <c:pt idx="1031">
                  <c:v>44938</c:v>
                </c:pt>
                <c:pt idx="1032">
                  <c:v>44939</c:v>
                </c:pt>
                <c:pt idx="1033">
                  <c:v>44940</c:v>
                </c:pt>
                <c:pt idx="1034">
                  <c:v>44941</c:v>
                </c:pt>
                <c:pt idx="1035">
                  <c:v>44942</c:v>
                </c:pt>
                <c:pt idx="1036">
                  <c:v>44943</c:v>
                </c:pt>
                <c:pt idx="1037">
                  <c:v>44944</c:v>
                </c:pt>
                <c:pt idx="1038">
                  <c:v>44945</c:v>
                </c:pt>
                <c:pt idx="1039">
                  <c:v>44946</c:v>
                </c:pt>
                <c:pt idx="1040">
                  <c:v>44947</c:v>
                </c:pt>
                <c:pt idx="1041">
                  <c:v>44948</c:v>
                </c:pt>
                <c:pt idx="1042">
                  <c:v>44949</c:v>
                </c:pt>
                <c:pt idx="1043">
                  <c:v>44950</c:v>
                </c:pt>
                <c:pt idx="1044">
                  <c:v>44951</c:v>
                </c:pt>
                <c:pt idx="1045">
                  <c:v>44952</c:v>
                </c:pt>
                <c:pt idx="1046">
                  <c:v>44953</c:v>
                </c:pt>
                <c:pt idx="1047">
                  <c:v>44954</c:v>
                </c:pt>
                <c:pt idx="1048">
                  <c:v>44955</c:v>
                </c:pt>
                <c:pt idx="1049">
                  <c:v>44956</c:v>
                </c:pt>
                <c:pt idx="1050">
                  <c:v>44957</c:v>
                </c:pt>
                <c:pt idx="1051">
                  <c:v>44958</c:v>
                </c:pt>
                <c:pt idx="1052">
                  <c:v>44959</c:v>
                </c:pt>
                <c:pt idx="1053">
                  <c:v>44960</c:v>
                </c:pt>
                <c:pt idx="1054">
                  <c:v>44961</c:v>
                </c:pt>
                <c:pt idx="1055">
                  <c:v>44962</c:v>
                </c:pt>
                <c:pt idx="1056">
                  <c:v>44963</c:v>
                </c:pt>
                <c:pt idx="1057">
                  <c:v>44964</c:v>
                </c:pt>
                <c:pt idx="1058">
                  <c:v>44965</c:v>
                </c:pt>
                <c:pt idx="1059">
                  <c:v>44966</c:v>
                </c:pt>
                <c:pt idx="1060">
                  <c:v>44967</c:v>
                </c:pt>
                <c:pt idx="1061">
                  <c:v>44968</c:v>
                </c:pt>
                <c:pt idx="1062">
                  <c:v>44969</c:v>
                </c:pt>
                <c:pt idx="1063">
                  <c:v>44970</c:v>
                </c:pt>
                <c:pt idx="1064">
                  <c:v>44971</c:v>
                </c:pt>
                <c:pt idx="1065">
                  <c:v>44972</c:v>
                </c:pt>
                <c:pt idx="1066">
                  <c:v>44973</c:v>
                </c:pt>
                <c:pt idx="1067">
                  <c:v>44974</c:v>
                </c:pt>
                <c:pt idx="1068">
                  <c:v>44975</c:v>
                </c:pt>
                <c:pt idx="1069">
                  <c:v>44976</c:v>
                </c:pt>
                <c:pt idx="1070">
                  <c:v>44977</c:v>
                </c:pt>
                <c:pt idx="1071">
                  <c:v>44978</c:v>
                </c:pt>
                <c:pt idx="1072">
                  <c:v>44979</c:v>
                </c:pt>
                <c:pt idx="1073">
                  <c:v>44980</c:v>
                </c:pt>
                <c:pt idx="1074">
                  <c:v>44981</c:v>
                </c:pt>
                <c:pt idx="1075">
                  <c:v>44982</c:v>
                </c:pt>
                <c:pt idx="1076">
                  <c:v>44983</c:v>
                </c:pt>
                <c:pt idx="1077">
                  <c:v>44984</c:v>
                </c:pt>
                <c:pt idx="1078">
                  <c:v>44985</c:v>
                </c:pt>
                <c:pt idx="1079">
                  <c:v>44986</c:v>
                </c:pt>
                <c:pt idx="1080">
                  <c:v>44987</c:v>
                </c:pt>
                <c:pt idx="1081">
                  <c:v>44988</c:v>
                </c:pt>
                <c:pt idx="1082">
                  <c:v>44989</c:v>
                </c:pt>
                <c:pt idx="1083">
                  <c:v>44990</c:v>
                </c:pt>
                <c:pt idx="1084">
                  <c:v>44991</c:v>
                </c:pt>
                <c:pt idx="1085">
                  <c:v>44992</c:v>
                </c:pt>
                <c:pt idx="1086">
                  <c:v>44993</c:v>
                </c:pt>
                <c:pt idx="1087">
                  <c:v>44994</c:v>
                </c:pt>
                <c:pt idx="1088">
                  <c:v>44995</c:v>
                </c:pt>
                <c:pt idx="1089">
                  <c:v>44996</c:v>
                </c:pt>
                <c:pt idx="1090">
                  <c:v>44997</c:v>
                </c:pt>
                <c:pt idx="1091">
                  <c:v>44998</c:v>
                </c:pt>
                <c:pt idx="1092">
                  <c:v>44999</c:v>
                </c:pt>
                <c:pt idx="1093">
                  <c:v>45000</c:v>
                </c:pt>
                <c:pt idx="1094">
                  <c:v>45001</c:v>
                </c:pt>
                <c:pt idx="1095">
                  <c:v>45002</c:v>
                </c:pt>
                <c:pt idx="1096">
                  <c:v>45003</c:v>
                </c:pt>
                <c:pt idx="1097">
                  <c:v>45004</c:v>
                </c:pt>
                <c:pt idx="1098">
                  <c:v>45005</c:v>
                </c:pt>
                <c:pt idx="1099">
                  <c:v>45006</c:v>
                </c:pt>
                <c:pt idx="1100">
                  <c:v>45007</c:v>
                </c:pt>
                <c:pt idx="1101">
                  <c:v>45008</c:v>
                </c:pt>
                <c:pt idx="1102">
                  <c:v>45009</c:v>
                </c:pt>
                <c:pt idx="1103">
                  <c:v>45010</c:v>
                </c:pt>
                <c:pt idx="1104">
                  <c:v>45011</c:v>
                </c:pt>
                <c:pt idx="1105">
                  <c:v>45012</c:v>
                </c:pt>
                <c:pt idx="1106">
                  <c:v>45013</c:v>
                </c:pt>
                <c:pt idx="1107">
                  <c:v>45014</c:v>
                </c:pt>
                <c:pt idx="1108">
                  <c:v>45015</c:v>
                </c:pt>
                <c:pt idx="1109">
                  <c:v>45016</c:v>
                </c:pt>
                <c:pt idx="1110">
                  <c:v>45017</c:v>
                </c:pt>
                <c:pt idx="1111">
                  <c:v>45018</c:v>
                </c:pt>
                <c:pt idx="1112">
                  <c:v>45019</c:v>
                </c:pt>
                <c:pt idx="1113">
                  <c:v>45020</c:v>
                </c:pt>
                <c:pt idx="1114">
                  <c:v>45021</c:v>
                </c:pt>
                <c:pt idx="1115">
                  <c:v>45022</c:v>
                </c:pt>
                <c:pt idx="1116">
                  <c:v>45023</c:v>
                </c:pt>
                <c:pt idx="1117">
                  <c:v>45024</c:v>
                </c:pt>
                <c:pt idx="1118">
                  <c:v>45025</c:v>
                </c:pt>
                <c:pt idx="1119">
                  <c:v>45026</c:v>
                </c:pt>
                <c:pt idx="1120">
                  <c:v>45027</c:v>
                </c:pt>
                <c:pt idx="1121">
                  <c:v>45028</c:v>
                </c:pt>
                <c:pt idx="1122">
                  <c:v>45029</c:v>
                </c:pt>
                <c:pt idx="1123">
                  <c:v>45030</c:v>
                </c:pt>
                <c:pt idx="1124">
                  <c:v>45031</c:v>
                </c:pt>
                <c:pt idx="1125">
                  <c:v>45032</c:v>
                </c:pt>
                <c:pt idx="1126">
                  <c:v>45033</c:v>
                </c:pt>
                <c:pt idx="1127">
                  <c:v>45034</c:v>
                </c:pt>
                <c:pt idx="1128">
                  <c:v>45035</c:v>
                </c:pt>
                <c:pt idx="1129">
                  <c:v>45036</c:v>
                </c:pt>
                <c:pt idx="1130">
                  <c:v>45037</c:v>
                </c:pt>
                <c:pt idx="1131">
                  <c:v>45038</c:v>
                </c:pt>
                <c:pt idx="1132">
                  <c:v>45039</c:v>
                </c:pt>
                <c:pt idx="1133">
                  <c:v>45040</c:v>
                </c:pt>
                <c:pt idx="1134">
                  <c:v>45041</c:v>
                </c:pt>
                <c:pt idx="1135">
                  <c:v>45042</c:v>
                </c:pt>
                <c:pt idx="1136">
                  <c:v>45043</c:v>
                </c:pt>
                <c:pt idx="1137">
                  <c:v>45044</c:v>
                </c:pt>
                <c:pt idx="1138">
                  <c:v>45045</c:v>
                </c:pt>
                <c:pt idx="1139">
                  <c:v>45046</c:v>
                </c:pt>
                <c:pt idx="1140">
                  <c:v>45047</c:v>
                </c:pt>
                <c:pt idx="1141">
                  <c:v>45048</c:v>
                </c:pt>
                <c:pt idx="1142">
                  <c:v>45049</c:v>
                </c:pt>
                <c:pt idx="1143">
                  <c:v>45050</c:v>
                </c:pt>
                <c:pt idx="1144">
                  <c:v>45051</c:v>
                </c:pt>
                <c:pt idx="1145">
                  <c:v>45052</c:v>
                </c:pt>
                <c:pt idx="1146">
                  <c:v>45053</c:v>
                </c:pt>
                <c:pt idx="1147">
                  <c:v>45054</c:v>
                </c:pt>
                <c:pt idx="1148">
                  <c:v>45055</c:v>
                </c:pt>
                <c:pt idx="1149">
                  <c:v>45056</c:v>
                </c:pt>
                <c:pt idx="1150">
                  <c:v>45057</c:v>
                </c:pt>
                <c:pt idx="1151">
                  <c:v>45058</c:v>
                </c:pt>
                <c:pt idx="1152">
                  <c:v>45059</c:v>
                </c:pt>
                <c:pt idx="1153">
                  <c:v>45060</c:v>
                </c:pt>
                <c:pt idx="1154">
                  <c:v>45061</c:v>
                </c:pt>
                <c:pt idx="1155">
                  <c:v>45062</c:v>
                </c:pt>
                <c:pt idx="1156">
                  <c:v>45063</c:v>
                </c:pt>
                <c:pt idx="1157">
                  <c:v>45064</c:v>
                </c:pt>
                <c:pt idx="1158">
                  <c:v>45065</c:v>
                </c:pt>
                <c:pt idx="1159">
                  <c:v>45066</c:v>
                </c:pt>
                <c:pt idx="1160">
                  <c:v>45067</c:v>
                </c:pt>
                <c:pt idx="1161">
                  <c:v>45068</c:v>
                </c:pt>
                <c:pt idx="1162">
                  <c:v>45069</c:v>
                </c:pt>
                <c:pt idx="1163">
                  <c:v>45070</c:v>
                </c:pt>
                <c:pt idx="1164">
                  <c:v>45071</c:v>
                </c:pt>
                <c:pt idx="1165">
                  <c:v>45072</c:v>
                </c:pt>
                <c:pt idx="1166">
                  <c:v>45073</c:v>
                </c:pt>
                <c:pt idx="1167">
                  <c:v>45074</c:v>
                </c:pt>
                <c:pt idx="1168">
                  <c:v>45075</c:v>
                </c:pt>
                <c:pt idx="1169">
                  <c:v>45076</c:v>
                </c:pt>
                <c:pt idx="1170">
                  <c:v>45077</c:v>
                </c:pt>
                <c:pt idx="1171">
                  <c:v>45078</c:v>
                </c:pt>
                <c:pt idx="1172">
                  <c:v>45079</c:v>
                </c:pt>
                <c:pt idx="1173">
                  <c:v>45080</c:v>
                </c:pt>
                <c:pt idx="1174">
                  <c:v>45081</c:v>
                </c:pt>
                <c:pt idx="1175">
                  <c:v>45082</c:v>
                </c:pt>
                <c:pt idx="1176">
                  <c:v>45083</c:v>
                </c:pt>
                <c:pt idx="1177">
                  <c:v>45084</c:v>
                </c:pt>
                <c:pt idx="1178">
                  <c:v>45085</c:v>
                </c:pt>
                <c:pt idx="1179">
                  <c:v>45086</c:v>
                </c:pt>
                <c:pt idx="1180">
                  <c:v>45087</c:v>
                </c:pt>
                <c:pt idx="1181">
                  <c:v>45088</c:v>
                </c:pt>
                <c:pt idx="1182">
                  <c:v>45089</c:v>
                </c:pt>
                <c:pt idx="1183">
                  <c:v>45090</c:v>
                </c:pt>
                <c:pt idx="1184">
                  <c:v>45091</c:v>
                </c:pt>
                <c:pt idx="1185">
                  <c:v>45092</c:v>
                </c:pt>
                <c:pt idx="1186">
                  <c:v>45093</c:v>
                </c:pt>
                <c:pt idx="1187">
                  <c:v>45094</c:v>
                </c:pt>
                <c:pt idx="1188">
                  <c:v>45095</c:v>
                </c:pt>
                <c:pt idx="1189">
                  <c:v>45096</c:v>
                </c:pt>
                <c:pt idx="1190">
                  <c:v>45097</c:v>
                </c:pt>
                <c:pt idx="1191">
                  <c:v>45098</c:v>
                </c:pt>
                <c:pt idx="1192">
                  <c:v>45099</c:v>
                </c:pt>
                <c:pt idx="1193">
                  <c:v>45100</c:v>
                </c:pt>
                <c:pt idx="1194">
                  <c:v>45101</c:v>
                </c:pt>
                <c:pt idx="1195">
                  <c:v>45102</c:v>
                </c:pt>
                <c:pt idx="1196">
                  <c:v>45103</c:v>
                </c:pt>
                <c:pt idx="1197">
                  <c:v>45104</c:v>
                </c:pt>
                <c:pt idx="1198">
                  <c:v>45105</c:v>
                </c:pt>
                <c:pt idx="1199">
                  <c:v>45106</c:v>
                </c:pt>
                <c:pt idx="1200">
                  <c:v>45107</c:v>
                </c:pt>
                <c:pt idx="1201">
                  <c:v>45108</c:v>
                </c:pt>
                <c:pt idx="1202">
                  <c:v>45109</c:v>
                </c:pt>
                <c:pt idx="1203">
                  <c:v>45110</c:v>
                </c:pt>
                <c:pt idx="1204">
                  <c:v>45111</c:v>
                </c:pt>
                <c:pt idx="1205">
                  <c:v>45112</c:v>
                </c:pt>
                <c:pt idx="1206">
                  <c:v>45113</c:v>
                </c:pt>
                <c:pt idx="1207">
                  <c:v>45114</c:v>
                </c:pt>
                <c:pt idx="1208">
                  <c:v>45115</c:v>
                </c:pt>
                <c:pt idx="1209">
                  <c:v>45116</c:v>
                </c:pt>
                <c:pt idx="1210">
                  <c:v>45117</c:v>
                </c:pt>
                <c:pt idx="1211">
                  <c:v>45118</c:v>
                </c:pt>
                <c:pt idx="1212">
                  <c:v>45119</c:v>
                </c:pt>
                <c:pt idx="1213">
                  <c:v>45120</c:v>
                </c:pt>
                <c:pt idx="1214">
                  <c:v>45121</c:v>
                </c:pt>
                <c:pt idx="1215">
                  <c:v>45122</c:v>
                </c:pt>
                <c:pt idx="1216">
                  <c:v>45123</c:v>
                </c:pt>
                <c:pt idx="1217">
                  <c:v>45124</c:v>
                </c:pt>
                <c:pt idx="1218">
                  <c:v>45125</c:v>
                </c:pt>
                <c:pt idx="1219">
                  <c:v>45126</c:v>
                </c:pt>
                <c:pt idx="1220">
                  <c:v>45127</c:v>
                </c:pt>
                <c:pt idx="1221">
                  <c:v>45128</c:v>
                </c:pt>
                <c:pt idx="1222">
                  <c:v>45129</c:v>
                </c:pt>
                <c:pt idx="1223">
                  <c:v>45130</c:v>
                </c:pt>
                <c:pt idx="1224">
                  <c:v>45131</c:v>
                </c:pt>
                <c:pt idx="1225">
                  <c:v>45132</c:v>
                </c:pt>
                <c:pt idx="1226">
                  <c:v>45133</c:v>
                </c:pt>
                <c:pt idx="1227">
                  <c:v>45134</c:v>
                </c:pt>
                <c:pt idx="1228">
                  <c:v>45135</c:v>
                </c:pt>
                <c:pt idx="1229">
                  <c:v>45136</c:v>
                </c:pt>
                <c:pt idx="1230">
                  <c:v>45137</c:v>
                </c:pt>
                <c:pt idx="1231">
                  <c:v>45138</c:v>
                </c:pt>
                <c:pt idx="1232">
                  <c:v>45139</c:v>
                </c:pt>
                <c:pt idx="1233">
                  <c:v>45140</c:v>
                </c:pt>
                <c:pt idx="1234">
                  <c:v>45141</c:v>
                </c:pt>
                <c:pt idx="1235">
                  <c:v>45142</c:v>
                </c:pt>
                <c:pt idx="1236">
                  <c:v>45143</c:v>
                </c:pt>
                <c:pt idx="1237">
                  <c:v>45144</c:v>
                </c:pt>
                <c:pt idx="1238">
                  <c:v>45145</c:v>
                </c:pt>
                <c:pt idx="1239">
                  <c:v>45146</c:v>
                </c:pt>
                <c:pt idx="1240">
                  <c:v>45147</c:v>
                </c:pt>
                <c:pt idx="1241">
                  <c:v>45148</c:v>
                </c:pt>
                <c:pt idx="1242">
                  <c:v>45149</c:v>
                </c:pt>
                <c:pt idx="1243">
                  <c:v>45150</c:v>
                </c:pt>
                <c:pt idx="1244">
                  <c:v>45151</c:v>
                </c:pt>
                <c:pt idx="1245">
                  <c:v>45152</c:v>
                </c:pt>
                <c:pt idx="1246">
                  <c:v>45153</c:v>
                </c:pt>
                <c:pt idx="1247">
                  <c:v>45154</c:v>
                </c:pt>
                <c:pt idx="1248">
                  <c:v>45155</c:v>
                </c:pt>
                <c:pt idx="1249">
                  <c:v>45156</c:v>
                </c:pt>
                <c:pt idx="1250">
                  <c:v>45157</c:v>
                </c:pt>
                <c:pt idx="1251">
                  <c:v>45158</c:v>
                </c:pt>
                <c:pt idx="1252">
                  <c:v>45159</c:v>
                </c:pt>
                <c:pt idx="1253">
                  <c:v>45160</c:v>
                </c:pt>
                <c:pt idx="1254">
                  <c:v>45161</c:v>
                </c:pt>
                <c:pt idx="1255">
                  <c:v>45162</c:v>
                </c:pt>
                <c:pt idx="1256">
                  <c:v>45163</c:v>
                </c:pt>
                <c:pt idx="1257">
                  <c:v>45164</c:v>
                </c:pt>
                <c:pt idx="1258">
                  <c:v>45165</c:v>
                </c:pt>
                <c:pt idx="1259">
                  <c:v>45166</c:v>
                </c:pt>
                <c:pt idx="1260">
                  <c:v>45167</c:v>
                </c:pt>
                <c:pt idx="1261">
                  <c:v>45168</c:v>
                </c:pt>
                <c:pt idx="1262">
                  <c:v>45169</c:v>
                </c:pt>
                <c:pt idx="1263">
                  <c:v>45170</c:v>
                </c:pt>
                <c:pt idx="1264">
                  <c:v>45171</c:v>
                </c:pt>
                <c:pt idx="1265">
                  <c:v>45172</c:v>
                </c:pt>
                <c:pt idx="1266">
                  <c:v>45173</c:v>
                </c:pt>
                <c:pt idx="1267">
                  <c:v>45174</c:v>
                </c:pt>
                <c:pt idx="1268">
                  <c:v>45175</c:v>
                </c:pt>
                <c:pt idx="1269">
                  <c:v>45176</c:v>
                </c:pt>
                <c:pt idx="1270">
                  <c:v>45177</c:v>
                </c:pt>
                <c:pt idx="1271">
                  <c:v>45178</c:v>
                </c:pt>
                <c:pt idx="1272">
                  <c:v>45179</c:v>
                </c:pt>
                <c:pt idx="1273">
                  <c:v>45180</c:v>
                </c:pt>
                <c:pt idx="1274">
                  <c:v>45181</c:v>
                </c:pt>
                <c:pt idx="1275">
                  <c:v>45182</c:v>
                </c:pt>
                <c:pt idx="1276">
                  <c:v>45183</c:v>
                </c:pt>
                <c:pt idx="1277">
                  <c:v>45184</c:v>
                </c:pt>
                <c:pt idx="1278">
                  <c:v>45185</c:v>
                </c:pt>
                <c:pt idx="1279">
                  <c:v>45186</c:v>
                </c:pt>
                <c:pt idx="1280">
                  <c:v>45187</c:v>
                </c:pt>
                <c:pt idx="1281">
                  <c:v>45188</c:v>
                </c:pt>
                <c:pt idx="1282">
                  <c:v>45189</c:v>
                </c:pt>
                <c:pt idx="1283">
                  <c:v>45190</c:v>
                </c:pt>
                <c:pt idx="1284">
                  <c:v>45191</c:v>
                </c:pt>
                <c:pt idx="1285">
                  <c:v>45192</c:v>
                </c:pt>
                <c:pt idx="1286">
                  <c:v>45193</c:v>
                </c:pt>
                <c:pt idx="1287">
                  <c:v>45194</c:v>
                </c:pt>
                <c:pt idx="1288">
                  <c:v>45195</c:v>
                </c:pt>
                <c:pt idx="1289">
                  <c:v>45196</c:v>
                </c:pt>
                <c:pt idx="1290">
                  <c:v>45197</c:v>
                </c:pt>
                <c:pt idx="1291">
                  <c:v>45198</c:v>
                </c:pt>
                <c:pt idx="1292">
                  <c:v>45199</c:v>
                </c:pt>
                <c:pt idx="1293">
                  <c:v>45200</c:v>
                </c:pt>
                <c:pt idx="1294">
                  <c:v>45201</c:v>
                </c:pt>
                <c:pt idx="1295">
                  <c:v>45202</c:v>
                </c:pt>
                <c:pt idx="1296">
                  <c:v>45203</c:v>
                </c:pt>
                <c:pt idx="1297">
                  <c:v>45204</c:v>
                </c:pt>
                <c:pt idx="1298">
                  <c:v>45205</c:v>
                </c:pt>
              </c:numCache>
            </c:numRef>
          </c:cat>
          <c:val>
            <c:numRef>
              <c:f>'Dados sim recup log'!$F$2:$F$1500</c:f>
              <c:numCache>
                <c:formatCode>General</c:formatCode>
                <c:ptCount val="14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7</c:v>
                </c:pt>
                <c:pt idx="40">
                  <c:v>8.3666002653407556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  <c:pt idx="47">
                  <c:v>12.409673645990857</c:v>
                </c:pt>
                <c:pt idx="48">
                  <c:v>14</c:v>
                </c:pt>
                <c:pt idx="49">
                  <c:v>14</c:v>
                </c:pt>
                <c:pt idx="50">
                  <c:v>14</c:v>
                </c:pt>
                <c:pt idx="51">
                  <c:v>15</c:v>
                </c:pt>
                <c:pt idx="52">
                  <c:v>16</c:v>
                </c:pt>
                <c:pt idx="53">
                  <c:v>16</c:v>
                </c:pt>
                <c:pt idx="54">
                  <c:v>16</c:v>
                </c:pt>
                <c:pt idx="55">
                  <c:v>17</c:v>
                </c:pt>
                <c:pt idx="56">
                  <c:v>17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21</c:v>
                </c:pt>
                <c:pt idx="61">
                  <c:v>23.366642891095843</c:v>
                </c:pt>
                <c:pt idx="62">
                  <c:v>26</c:v>
                </c:pt>
                <c:pt idx="63">
                  <c:v>28</c:v>
                </c:pt>
                <c:pt idx="64">
                  <c:v>29</c:v>
                </c:pt>
                <c:pt idx="65">
                  <c:v>30</c:v>
                </c:pt>
                <c:pt idx="66">
                  <c:v>30</c:v>
                </c:pt>
                <c:pt idx="67">
                  <c:v>31</c:v>
                </c:pt>
                <c:pt idx="68">
                  <c:v>31</c:v>
                </c:pt>
                <c:pt idx="69">
                  <c:v>31</c:v>
                </c:pt>
                <c:pt idx="70">
                  <c:v>31</c:v>
                </c:pt>
                <c:pt idx="71">
                  <c:v>33</c:v>
                </c:pt>
                <c:pt idx="72">
                  <c:v>34</c:v>
                </c:pt>
                <c:pt idx="73">
                  <c:v>36</c:v>
                </c:pt>
                <c:pt idx="74">
                  <c:v>37</c:v>
                </c:pt>
                <c:pt idx="75">
                  <c:v>37</c:v>
                </c:pt>
                <c:pt idx="76">
                  <c:v>37</c:v>
                </c:pt>
                <c:pt idx="77">
                  <c:v>40</c:v>
                </c:pt>
                <c:pt idx="78">
                  <c:v>42</c:v>
                </c:pt>
                <c:pt idx="79">
                  <c:v>45</c:v>
                </c:pt>
                <c:pt idx="80">
                  <c:v>45</c:v>
                </c:pt>
                <c:pt idx="81">
                  <c:v>46</c:v>
                </c:pt>
                <c:pt idx="82">
                  <c:v>48.435524153249339</c:v>
                </c:pt>
                <c:pt idx="83">
                  <c:v>51</c:v>
                </c:pt>
                <c:pt idx="84">
                  <c:v>53</c:v>
                </c:pt>
                <c:pt idx="85">
                  <c:v>55</c:v>
                </c:pt>
                <c:pt idx="86">
                  <c:v>56.480084985771754</c:v>
                </c:pt>
                <c:pt idx="87">
                  <c:v>58</c:v>
                </c:pt>
                <c:pt idx="88">
                  <c:v>59</c:v>
                </c:pt>
                <c:pt idx="89">
                  <c:v>59.991666087882571</c:v>
                </c:pt>
                <c:pt idx="90">
                  <c:v>61</c:v>
                </c:pt>
                <c:pt idx="91">
                  <c:v>64</c:v>
                </c:pt>
                <c:pt idx="92">
                  <c:v>67</c:v>
                </c:pt>
                <c:pt idx="93">
                  <c:v>67</c:v>
                </c:pt>
                <c:pt idx="94">
                  <c:v>72</c:v>
                </c:pt>
                <c:pt idx="95">
                  <c:v>74</c:v>
                </c:pt>
                <c:pt idx="96">
                  <c:v>77.420927403383644</c:v>
                </c:pt>
                <c:pt idx="97">
                  <c:v>81</c:v>
                </c:pt>
                <c:pt idx="98">
                  <c:v>82</c:v>
                </c:pt>
                <c:pt idx="99">
                  <c:v>84</c:v>
                </c:pt>
                <c:pt idx="100">
                  <c:v>86</c:v>
                </c:pt>
                <c:pt idx="101">
                  <c:v>87</c:v>
                </c:pt>
                <c:pt idx="102">
                  <c:v>87</c:v>
                </c:pt>
                <c:pt idx="103">
                  <c:v>89.465076985380165</c:v>
                </c:pt>
                <c:pt idx="104">
                  <c:v>92</c:v>
                </c:pt>
                <c:pt idx="105">
                  <c:v>93</c:v>
                </c:pt>
                <c:pt idx="106">
                  <c:v>95</c:v>
                </c:pt>
                <c:pt idx="107">
                  <c:v>99</c:v>
                </c:pt>
                <c:pt idx="108">
                  <c:v>101</c:v>
                </c:pt>
                <c:pt idx="109">
                  <c:v>105</c:v>
                </c:pt>
                <c:pt idx="110">
                  <c:v>108.92658077806354</c:v>
                </c:pt>
                <c:pt idx="111">
                  <c:v>113</c:v>
                </c:pt>
                <c:pt idx="112">
                  <c:v>113</c:v>
                </c:pt>
                <c:pt idx="113">
                  <c:v>114.9656103850771</c:v>
                </c:pt>
                <c:pt idx="114">
                  <c:v>116.96541213463139</c:v>
                </c:pt>
                <c:pt idx="115">
                  <c:v>119</c:v>
                </c:pt>
                <c:pt idx="116">
                  <c:v>122</c:v>
                </c:pt>
                <c:pt idx="117">
                  <c:v>123.98386991863094</c:v>
                </c:pt>
                <c:pt idx="118">
                  <c:v>126</c:v>
                </c:pt>
                <c:pt idx="119">
                  <c:v>130</c:v>
                </c:pt>
                <c:pt idx="120">
                  <c:v>132</c:v>
                </c:pt>
                <c:pt idx="121">
                  <c:v>137</c:v>
                </c:pt>
                <c:pt idx="122">
                  <c:v>143</c:v>
                </c:pt>
                <c:pt idx="123">
                  <c:v>144</c:v>
                </c:pt>
                <c:pt idx="124">
                  <c:v>149.39879517586479</c:v>
                </c:pt>
                <c:pt idx="125">
                  <c:v>155</c:v>
                </c:pt>
                <c:pt idx="126">
                  <c:v>158</c:v>
                </c:pt>
                <c:pt idx="127">
                  <c:v>167</c:v>
                </c:pt>
                <c:pt idx="128">
                  <c:v>173</c:v>
                </c:pt>
                <c:pt idx="129">
                  <c:v>181</c:v>
                </c:pt>
                <c:pt idx="130">
                  <c:v>185</c:v>
                </c:pt>
                <c:pt idx="131">
                  <c:v>187.30450735595528</c:v>
                </c:pt>
                <c:pt idx="132">
                  <c:v>189.63772149111949</c:v>
                </c:pt>
                <c:pt idx="133">
                  <c:v>192</c:v>
                </c:pt>
                <c:pt idx="134">
                  <c:v>194</c:v>
                </c:pt>
                <c:pt idx="135">
                  <c:v>200</c:v>
                </c:pt>
                <c:pt idx="136">
                  <c:v>204</c:v>
                </c:pt>
                <c:pt idx="137">
                  <c:v>205</c:v>
                </c:pt>
                <c:pt idx="138">
                  <c:v>208.96171898220976</c:v>
                </c:pt>
                <c:pt idx="139">
                  <c:v>213</c:v>
                </c:pt>
                <c:pt idx="140">
                  <c:v>220</c:v>
                </c:pt>
                <c:pt idx="141">
                  <c:v>226</c:v>
                </c:pt>
                <c:pt idx="142">
                  <c:v>229</c:v>
                </c:pt>
                <c:pt idx="143">
                  <c:v>232</c:v>
                </c:pt>
                <c:pt idx="144">
                  <c:v>233</c:v>
                </c:pt>
                <c:pt idx="145">
                  <c:v>243.75192306933704</c:v>
                </c:pt>
                <c:pt idx="146">
                  <c:v>255</c:v>
                </c:pt>
                <c:pt idx="147">
                  <c:v>262</c:v>
                </c:pt>
                <c:pt idx="148">
                  <c:v>271</c:v>
                </c:pt>
                <c:pt idx="149">
                  <c:v>274</c:v>
                </c:pt>
                <c:pt idx="150">
                  <c:v>276</c:v>
                </c:pt>
                <c:pt idx="151">
                  <c:v>280</c:v>
                </c:pt>
                <c:pt idx="152">
                  <c:v>285.44701785094901</c:v>
                </c:pt>
                <c:pt idx="153">
                  <c:v>291</c:v>
                </c:pt>
                <c:pt idx="154">
                  <c:v>293</c:v>
                </c:pt>
                <c:pt idx="155">
                  <c:v>298</c:v>
                </c:pt>
                <c:pt idx="156">
                  <c:v>305</c:v>
                </c:pt>
                <c:pt idx="157">
                  <c:v>309</c:v>
                </c:pt>
                <c:pt idx="158">
                  <c:v>310</c:v>
                </c:pt>
                <c:pt idx="159">
                  <c:v>314.96031496047243</c:v>
                </c:pt>
                <c:pt idx="160">
                  <c:v>320</c:v>
                </c:pt>
                <c:pt idx="161">
                  <c:v>324</c:v>
                </c:pt>
                <c:pt idx="162">
                  <c:v>330</c:v>
                </c:pt>
                <c:pt idx="163">
                  <c:v>333</c:v>
                </c:pt>
                <c:pt idx="164">
                  <c:v>340</c:v>
                </c:pt>
                <c:pt idx="165">
                  <c:v>341</c:v>
                </c:pt>
                <c:pt idx="166">
                  <c:v>346.94812292329817</c:v>
                </c:pt>
                <c:pt idx="167">
                  <c:v>353</c:v>
                </c:pt>
                <c:pt idx="168">
                  <c:v>360</c:v>
                </c:pt>
                <c:pt idx="169">
                  <c:v>362</c:v>
                </c:pt>
                <c:pt idx="170">
                  <c:v>363</c:v>
                </c:pt>
                <c:pt idx="171">
                  <c:v>363</c:v>
                </c:pt>
                <c:pt idx="172">
                  <c:v>369</c:v>
                </c:pt>
                <c:pt idx="173">
                  <c:v>370.98925676589107</c:v>
                </c:pt>
                <c:pt idx="174">
                  <c:v>372.98923749514432</c:v>
                </c:pt>
                <c:pt idx="175">
                  <c:v>375</c:v>
                </c:pt>
                <c:pt idx="176">
                  <c:v>376</c:v>
                </c:pt>
                <c:pt idx="177">
                  <c:v>379</c:v>
                </c:pt>
                <c:pt idx="178">
                  <c:v>380</c:v>
                </c:pt>
                <c:pt idx="179">
                  <c:v>382</c:v>
                </c:pt>
                <c:pt idx="180">
                  <c:v>384.98831151088211</c:v>
                </c:pt>
                <c:pt idx="181">
                  <c:v>388</c:v>
                </c:pt>
                <c:pt idx="182">
                  <c:v>391</c:v>
                </c:pt>
                <c:pt idx="183">
                  <c:v>395</c:v>
                </c:pt>
                <c:pt idx="184">
                  <c:v>398</c:v>
                </c:pt>
                <c:pt idx="185">
                  <c:v>399</c:v>
                </c:pt>
                <c:pt idx="186">
                  <c:v>403</c:v>
                </c:pt>
                <c:pt idx="187">
                  <c:v>408.46297261808201</c:v>
                </c:pt>
                <c:pt idx="188">
                  <c:v>414</c:v>
                </c:pt>
                <c:pt idx="189">
                  <c:v>419</c:v>
                </c:pt>
                <c:pt idx="190">
                  <c:v>421</c:v>
                </c:pt>
                <c:pt idx="191">
                  <c:v>427</c:v>
                </c:pt>
                <c:pt idx="192">
                  <c:v>427</c:v>
                </c:pt>
                <c:pt idx="193">
                  <c:v>428</c:v>
                </c:pt>
                <c:pt idx="194">
                  <c:v>429.49738066721665</c:v>
                </c:pt>
                <c:pt idx="195">
                  <c:v>431</c:v>
                </c:pt>
                <c:pt idx="196">
                  <c:v>433</c:v>
                </c:pt>
                <c:pt idx="197">
                  <c:v>435</c:v>
                </c:pt>
                <c:pt idx="198">
                  <c:v>437</c:v>
                </c:pt>
                <c:pt idx="199">
                  <c:v>438</c:v>
                </c:pt>
                <c:pt idx="200">
                  <c:v>440</c:v>
                </c:pt>
                <c:pt idx="201">
                  <c:v>441.99547508996062</c:v>
                </c:pt>
                <c:pt idx="202">
                  <c:v>444</c:v>
                </c:pt>
                <c:pt idx="203">
                  <c:v>447</c:v>
                </c:pt>
                <c:pt idx="204">
                  <c:v>448</c:v>
                </c:pt>
                <c:pt idx="205">
                  <c:v>449</c:v>
                </c:pt>
                <c:pt idx="206">
                  <c:v>452</c:v>
                </c:pt>
                <c:pt idx="207">
                  <c:v>453</c:v>
                </c:pt>
                <c:pt idx="208">
                  <c:v>453.66568795250214</c:v>
                </c:pt>
                <c:pt idx="209">
                  <c:v>454.33235413999347</c:v>
                </c:pt>
                <c:pt idx="210">
                  <c:v>455</c:v>
                </c:pt>
                <c:pt idx="211">
                  <c:v>455</c:v>
                </c:pt>
                <c:pt idx="212">
                  <c:v>456</c:v>
                </c:pt>
                <c:pt idx="213">
                  <c:v>456</c:v>
                </c:pt>
                <c:pt idx="214">
                  <c:v>456</c:v>
                </c:pt>
                <c:pt idx="215">
                  <c:v>457.49754097699804</c:v>
                </c:pt>
                <c:pt idx="216">
                  <c:v>459</c:v>
                </c:pt>
                <c:pt idx="217">
                  <c:v>460</c:v>
                </c:pt>
                <c:pt idx="218">
                  <c:v>460</c:v>
                </c:pt>
                <c:pt idx="219">
                  <c:v>461</c:v>
                </c:pt>
                <c:pt idx="220">
                  <c:v>461</c:v>
                </c:pt>
                <c:pt idx="221">
                  <c:v>461</c:v>
                </c:pt>
                <c:pt idx="222">
                  <c:v>461</c:v>
                </c:pt>
                <c:pt idx="223">
                  <c:v>461</c:v>
                </c:pt>
                <c:pt idx="224">
                  <c:v>462</c:v>
                </c:pt>
                <c:pt idx="225">
                  <c:v>462</c:v>
                </c:pt>
                <c:pt idx="226">
                  <c:v>464</c:v>
                </c:pt>
                <c:pt idx="227">
                  <c:v>465</c:v>
                </c:pt>
                <c:pt idx="228">
                  <c:v>465</c:v>
                </c:pt>
                <c:pt idx="229">
                  <c:v>466.66666666666669</c:v>
                </c:pt>
                <c:pt idx="230">
                  <c:v>468.33333333333331</c:v>
                </c:pt>
                <c:pt idx="231">
                  <c:v>470</c:v>
                </c:pt>
                <c:pt idx="232">
                  <c:v>472</c:v>
                </c:pt>
                <c:pt idx="233">
                  <c:v>473</c:v>
                </c:pt>
                <c:pt idx="234">
                  <c:v>473</c:v>
                </c:pt>
                <c:pt idx="235">
                  <c:v>474</c:v>
                </c:pt>
                <c:pt idx="236">
                  <c:v>475</c:v>
                </c:pt>
                <c:pt idx="237">
                  <c:v>476</c:v>
                </c:pt>
                <c:pt idx="238">
                  <c:v>477</c:v>
                </c:pt>
                <c:pt idx="239">
                  <c:v>478</c:v>
                </c:pt>
                <c:pt idx="240">
                  <c:v>480</c:v>
                </c:pt>
                <c:pt idx="241">
                  <c:v>483</c:v>
                </c:pt>
                <c:pt idx="242">
                  <c:v>483</c:v>
                </c:pt>
                <c:pt idx="243">
                  <c:v>483</c:v>
                </c:pt>
                <c:pt idx="244">
                  <c:v>483</c:v>
                </c:pt>
                <c:pt idx="245">
                  <c:v>486</c:v>
                </c:pt>
                <c:pt idx="246">
                  <c:v>487</c:v>
                </c:pt>
                <c:pt idx="247">
                  <c:v>487</c:v>
                </c:pt>
                <c:pt idx="248">
                  <c:v>488</c:v>
                </c:pt>
                <c:pt idx="249">
                  <c:v>489</c:v>
                </c:pt>
                <c:pt idx="250">
                  <c:v>490</c:v>
                </c:pt>
                <c:pt idx="251">
                  <c:v>491</c:v>
                </c:pt>
                <c:pt idx="252">
                  <c:v>491</c:v>
                </c:pt>
                <c:pt idx="253">
                  <c:v>492</c:v>
                </c:pt>
                <c:pt idx="254">
                  <c:v>492</c:v>
                </c:pt>
                <c:pt idx="255">
                  <c:v>493</c:v>
                </c:pt>
                <c:pt idx="256">
                  <c:v>493</c:v>
                </c:pt>
                <c:pt idx="257">
                  <c:v>493</c:v>
                </c:pt>
                <c:pt idx="258">
                  <c:v>493</c:v>
                </c:pt>
                <c:pt idx="259">
                  <c:v>495</c:v>
                </c:pt>
                <c:pt idx="260">
                  <c:v>497</c:v>
                </c:pt>
                <c:pt idx="261">
                  <c:v>498</c:v>
                </c:pt>
                <c:pt idx="262">
                  <c:v>499</c:v>
                </c:pt>
                <c:pt idx="263">
                  <c:v>501</c:v>
                </c:pt>
                <c:pt idx="264">
                  <c:v>502.49776118904254</c:v>
                </c:pt>
                <c:pt idx="265">
                  <c:v>504</c:v>
                </c:pt>
                <c:pt idx="266">
                  <c:v>505</c:v>
                </c:pt>
                <c:pt idx="267">
                  <c:v>508</c:v>
                </c:pt>
                <c:pt idx="268">
                  <c:v>511</c:v>
                </c:pt>
                <c:pt idx="269">
                  <c:v>515</c:v>
                </c:pt>
                <c:pt idx="270">
                  <c:v>516</c:v>
                </c:pt>
                <c:pt idx="271">
                  <c:v>517.9961389817496</c:v>
                </c:pt>
                <c:pt idx="272">
                  <c:v>520</c:v>
                </c:pt>
                <c:pt idx="273">
                  <c:v>522</c:v>
                </c:pt>
                <c:pt idx="274">
                  <c:v>528</c:v>
                </c:pt>
                <c:pt idx="275">
                  <c:v>529</c:v>
                </c:pt>
                <c:pt idx="276">
                  <c:v>530</c:v>
                </c:pt>
                <c:pt idx="277">
                  <c:v>530</c:v>
                </c:pt>
                <c:pt idx="278">
                  <c:v>531.49788334479751</c:v>
                </c:pt>
                <c:pt idx="279">
                  <c:v>533</c:v>
                </c:pt>
                <c:pt idx="280">
                  <c:v>535</c:v>
                </c:pt>
                <c:pt idx="281">
                  <c:v>537</c:v>
                </c:pt>
                <c:pt idx="282">
                  <c:v>540</c:v>
                </c:pt>
                <c:pt idx="283">
                  <c:v>540</c:v>
                </c:pt>
                <c:pt idx="284">
                  <c:v>540</c:v>
                </c:pt>
                <c:pt idx="285">
                  <c:v>541.49792243368768</c:v>
                </c:pt>
                <c:pt idx="286">
                  <c:v>543</c:v>
                </c:pt>
                <c:pt idx="287">
                  <c:v>547</c:v>
                </c:pt>
                <c:pt idx="288">
                  <c:v>550</c:v>
                </c:pt>
                <c:pt idx="289">
                  <c:v>551</c:v>
                </c:pt>
                <c:pt idx="290">
                  <c:v>551</c:v>
                </c:pt>
                <c:pt idx="291">
                  <c:v>551</c:v>
                </c:pt>
                <c:pt idx="292">
                  <c:v>554.98558539839576</c:v>
                </c:pt>
                <c:pt idx="293">
                  <c:v>559</c:v>
                </c:pt>
                <c:pt idx="294">
                  <c:v>569</c:v>
                </c:pt>
                <c:pt idx="295">
                  <c:v>573</c:v>
                </c:pt>
                <c:pt idx="296">
                  <c:v>576</c:v>
                </c:pt>
                <c:pt idx="297">
                  <c:v>588</c:v>
                </c:pt>
                <c:pt idx="298">
                  <c:v>589</c:v>
                </c:pt>
                <c:pt idx="299">
                  <c:v>592.48966235707439</c:v>
                </c:pt>
                <c:pt idx="300">
                  <c:v>596</c:v>
                </c:pt>
                <c:pt idx="301">
                  <c:v>603</c:v>
                </c:pt>
                <c:pt idx="302">
                  <c:v>613</c:v>
                </c:pt>
                <c:pt idx="303">
                  <c:v>618</c:v>
                </c:pt>
                <c:pt idx="304">
                  <c:v>624</c:v>
                </c:pt>
                <c:pt idx="305">
                  <c:v>627</c:v>
                </c:pt>
                <c:pt idx="306">
                  <c:v>630.98732158419796</c:v>
                </c:pt>
                <c:pt idx="307">
                  <c:v>635</c:v>
                </c:pt>
                <c:pt idx="308">
                  <c:v>642</c:v>
                </c:pt>
                <c:pt idx="309">
                  <c:v>646</c:v>
                </c:pt>
                <c:pt idx="310">
                  <c:v>655</c:v>
                </c:pt>
                <c:pt idx="311">
                  <c:v>662</c:v>
                </c:pt>
                <c:pt idx="312">
                  <c:v>663</c:v>
                </c:pt>
                <c:pt idx="313">
                  <c:v>674.40195729253333</c:v>
                </c:pt>
                <c:pt idx="314">
                  <c:v>679</c:v>
                </c:pt>
                <c:pt idx="315">
                  <c:v>686</c:v>
                </c:pt>
                <c:pt idx="316">
                  <c:v>696</c:v>
                </c:pt>
                <c:pt idx="317">
                  <c:v>707</c:v>
                </c:pt>
                <c:pt idx="318">
                  <c:v>708</c:v>
                </c:pt>
                <c:pt idx="319">
                  <c:v>709</c:v>
                </c:pt>
                <c:pt idx="320">
                  <c:v>713.98249278256117</c:v>
                </c:pt>
                <c:pt idx="321">
                  <c:v>719</c:v>
                </c:pt>
                <c:pt idx="322">
                  <c:v>730</c:v>
                </c:pt>
                <c:pt idx="323">
                  <c:v>734</c:v>
                </c:pt>
                <c:pt idx="324">
                  <c:v>741</c:v>
                </c:pt>
                <c:pt idx="325">
                  <c:v>747</c:v>
                </c:pt>
                <c:pt idx="326">
                  <c:v>748</c:v>
                </c:pt>
                <c:pt idx="327">
                  <c:v>750.99400796544307</c:v>
                </c:pt>
                <c:pt idx="328">
                  <c:v>754</c:v>
                </c:pt>
                <c:pt idx="329">
                  <c:v>762</c:v>
                </c:pt>
                <c:pt idx="330">
                  <c:v>765</c:v>
                </c:pt>
                <c:pt idx="331">
                  <c:v>775</c:v>
                </c:pt>
                <c:pt idx="332">
                  <c:v>777</c:v>
                </c:pt>
                <c:pt idx="333">
                  <c:v>779</c:v>
                </c:pt>
                <c:pt idx="334">
                  <c:v>780.99743917633941</c:v>
                </c:pt>
                <c:pt idx="335">
                  <c:v>783</c:v>
                </c:pt>
                <c:pt idx="336">
                  <c:v>786</c:v>
                </c:pt>
                <c:pt idx="337">
                  <c:v>790</c:v>
                </c:pt>
                <c:pt idx="338">
                  <c:v>801</c:v>
                </c:pt>
                <c:pt idx="339">
                  <c:v>802</c:v>
                </c:pt>
                <c:pt idx="340">
                  <c:v>805</c:v>
                </c:pt>
                <c:pt idx="341">
                  <c:v>807.49613002168621</c:v>
                </c:pt>
                <c:pt idx="342">
                  <c:v>810</c:v>
                </c:pt>
                <c:pt idx="343">
                  <c:v>813</c:v>
                </c:pt>
                <c:pt idx="344">
                  <c:v>819</c:v>
                </c:pt>
                <c:pt idx="345">
                  <c:v>824</c:v>
                </c:pt>
                <c:pt idx="346">
                  <c:v>829</c:v>
                </c:pt>
                <c:pt idx="347">
                  <c:v>831</c:v>
                </c:pt>
                <c:pt idx="348">
                  <c:v>831.99939903824452</c:v>
                </c:pt>
                <c:pt idx="349">
                  <c:v>833</c:v>
                </c:pt>
                <c:pt idx="350">
                  <c:v>837</c:v>
                </c:pt>
                <c:pt idx="351">
                  <c:v>840</c:v>
                </c:pt>
                <c:pt idx="352">
                  <c:v>845</c:v>
                </c:pt>
                <c:pt idx="353">
                  <c:v>846</c:v>
                </c:pt>
                <c:pt idx="354">
                  <c:v>847</c:v>
                </c:pt>
                <c:pt idx="355">
                  <c:v>850.49279832341904</c:v>
                </c:pt>
                <c:pt idx="356">
                  <c:v>854</c:v>
                </c:pt>
                <c:pt idx="357">
                  <c:v>858</c:v>
                </c:pt>
                <c:pt idx="358">
                  <c:v>859</c:v>
                </c:pt>
                <c:pt idx="359">
                  <c:v>864</c:v>
                </c:pt>
                <c:pt idx="360">
                  <c:v>868</c:v>
                </c:pt>
                <c:pt idx="361">
                  <c:v>872</c:v>
                </c:pt>
                <c:pt idx="362">
                  <c:v>876.98574674848624</c:v>
                </c:pt>
                <c:pt idx="363">
                  <c:v>882</c:v>
                </c:pt>
                <c:pt idx="364">
                  <c:v>884</c:v>
                </c:pt>
                <c:pt idx="365">
                  <c:v>894</c:v>
                </c:pt>
                <c:pt idx="366">
                  <c:v>895.99776785436245</c:v>
                </c:pt>
                <c:pt idx="367">
                  <c:v>898</c:v>
                </c:pt>
                <c:pt idx="368">
                  <c:v>902</c:v>
                </c:pt>
                <c:pt idx="369">
                  <c:v>902.99944628997423</c:v>
                </c:pt>
                <c:pt idx="370">
                  <c:v>904</c:v>
                </c:pt>
                <c:pt idx="371">
                  <c:v>919</c:v>
                </c:pt>
                <c:pt idx="372">
                  <c:v>938</c:v>
                </c:pt>
                <c:pt idx="373">
                  <c:v>947</c:v>
                </c:pt>
                <c:pt idx="374">
                  <c:v>953</c:v>
                </c:pt>
                <c:pt idx="375">
                  <c:v>956</c:v>
                </c:pt>
                <c:pt idx="376">
                  <c:v>963.96680440770365</c:v>
                </c:pt>
                <c:pt idx="377">
                  <c:v>972</c:v>
                </c:pt>
                <c:pt idx="378">
                  <c:v>981</c:v>
                </c:pt>
                <c:pt idx="379">
                  <c:v>993</c:v>
                </c:pt>
                <c:pt idx="380">
                  <c:v>996</c:v>
                </c:pt>
                <c:pt idx="381">
                  <c:v>1002.9755729827123</c:v>
                </c:pt>
                <c:pt idx="382">
                  <c:v>1010</c:v>
                </c:pt>
                <c:pt idx="383">
                  <c:v>1013.9921104229559</c:v>
                </c:pt>
                <c:pt idx="384">
                  <c:v>1018</c:v>
                </c:pt>
                <c:pt idx="385">
                  <c:v>1029</c:v>
                </c:pt>
                <c:pt idx="386">
                  <c:v>1042</c:v>
                </c:pt>
                <c:pt idx="387">
                  <c:v>1046</c:v>
                </c:pt>
                <c:pt idx="388">
                  <c:v>1053</c:v>
                </c:pt>
                <c:pt idx="389">
                  <c:v>1057</c:v>
                </c:pt>
                <c:pt idx="390">
                  <c:v>1062.9830666572257</c:v>
                </c:pt>
                <c:pt idx="391">
                  <c:v>1069</c:v>
                </c:pt>
                <c:pt idx="392">
                  <c:v>1086</c:v>
                </c:pt>
                <c:pt idx="393">
                  <c:v>1096</c:v>
                </c:pt>
                <c:pt idx="394">
                  <c:v>1102</c:v>
                </c:pt>
                <c:pt idx="395">
                  <c:v>1109</c:v>
                </c:pt>
                <c:pt idx="396">
                  <c:v>1119</c:v>
                </c:pt>
                <c:pt idx="397">
                  <c:v>1128.4600125835209</c:v>
                </c:pt>
                <c:pt idx="398">
                  <c:v>1138</c:v>
                </c:pt>
                <c:pt idx="399">
                  <c:v>1145</c:v>
                </c:pt>
                <c:pt idx="400">
                  <c:v>1151.48165421773</c:v>
                </c:pt>
                <c:pt idx="401">
                  <c:v>1158</c:v>
                </c:pt>
                <c:pt idx="402">
                  <c:v>1167</c:v>
                </c:pt>
                <c:pt idx="403">
                  <c:v>1174</c:v>
                </c:pt>
                <c:pt idx="404">
                  <c:v>1177.4947982899967</c:v>
                </c:pt>
                <c:pt idx="405">
                  <c:v>1181</c:v>
                </c:pt>
                <c:pt idx="406">
                  <c:v>1193</c:v>
                </c:pt>
                <c:pt idx="407">
                  <c:v>1205</c:v>
                </c:pt>
                <c:pt idx="408">
                  <c:v>1208</c:v>
                </c:pt>
                <c:pt idx="409">
                  <c:v>1216</c:v>
                </c:pt>
                <c:pt idx="410">
                  <c:v>1224.2768678932621</c:v>
                </c:pt>
                <c:pt idx="411">
                  <c:v>1232.6100734034014</c:v>
                </c:pt>
                <c:pt idx="412">
                  <c:v>1241</c:v>
                </c:pt>
                <c:pt idx="413">
                  <c:v>1252</c:v>
                </c:pt>
                <c:pt idx="414">
                  <c:v>1258</c:v>
                </c:pt>
                <c:pt idx="415">
                  <c:v>1268</c:v>
                </c:pt>
                <c:pt idx="416">
                  <c:v>1278</c:v>
                </c:pt>
                <c:pt idx="417">
                  <c:v>1285</c:v>
                </c:pt>
                <c:pt idx="418">
                  <c:v>1293.4720715964454</c:v>
                </c:pt>
                <c:pt idx="419">
                  <c:v>1302</c:v>
                </c:pt>
                <c:pt idx="420">
                  <c:v>1316</c:v>
                </c:pt>
                <c:pt idx="421">
                  <c:v>1325</c:v>
                </c:pt>
                <c:pt idx="422">
                  <c:v>1330</c:v>
                </c:pt>
                <c:pt idx="423">
                  <c:v>1342</c:v>
                </c:pt>
                <c:pt idx="424">
                  <c:v>1346</c:v>
                </c:pt>
                <c:pt idx="425">
                  <c:v>1353.9763661157458</c:v>
                </c:pt>
                <c:pt idx="426">
                  <c:v>1362</c:v>
                </c:pt>
                <c:pt idx="427">
                  <c:v>1373</c:v>
                </c:pt>
                <c:pt idx="428">
                  <c:v>1379</c:v>
                </c:pt>
                <c:pt idx="429">
                  <c:v>1385</c:v>
                </c:pt>
                <c:pt idx="430">
                  <c:v>1401</c:v>
                </c:pt>
                <c:pt idx="431">
                  <c:v>1404</c:v>
                </c:pt>
                <c:pt idx="432">
                  <c:v>1411.9773369286067</c:v>
                </c:pt>
                <c:pt idx="433">
                  <c:v>1420</c:v>
                </c:pt>
                <c:pt idx="434">
                  <c:v>1431</c:v>
                </c:pt>
                <c:pt idx="435">
                  <c:v>1444</c:v>
                </c:pt>
                <c:pt idx="436">
                  <c:v>1453</c:v>
                </c:pt>
                <c:pt idx="437">
                  <c:v>1462</c:v>
                </c:pt>
                <c:pt idx="438">
                  <c:v>1470</c:v>
                </c:pt>
                <c:pt idx="439">
                  <c:v>1482.9430198089203</c:v>
                </c:pt>
                <c:pt idx="440">
                  <c:v>1496</c:v>
                </c:pt>
                <c:pt idx="441">
                  <c:v>1512</c:v>
                </c:pt>
                <c:pt idx="442">
                  <c:v>1525</c:v>
                </c:pt>
                <c:pt idx="443">
                  <c:v>1531.486206271542</c:v>
                </c:pt>
                <c:pt idx="444">
                  <c:v>1538</c:v>
                </c:pt>
                <c:pt idx="445">
                  <c:v>1548</c:v>
                </c:pt>
                <c:pt idx="446">
                  <c:v>1551.9948453522647</c:v>
                </c:pt>
                <c:pt idx="447">
                  <c:v>1556</c:v>
                </c:pt>
                <c:pt idx="448">
                  <c:v>1570</c:v>
                </c:pt>
                <c:pt idx="449">
                  <c:v>1579</c:v>
                </c:pt>
                <c:pt idx="450">
                  <c:v>1588</c:v>
                </c:pt>
                <c:pt idx="451" formatCode="#,##0">
                  <c:v>1598</c:v>
                </c:pt>
                <c:pt idx="452" formatCode="#,##0">
                  <c:v>1604</c:v>
                </c:pt>
                <c:pt idx="453">
                  <c:v>1611.9801487611439</c:v>
                </c:pt>
                <c:pt idx="454" formatCode="#,##0">
                  <c:v>1620</c:v>
                </c:pt>
                <c:pt idx="455" formatCode="#,##0">
                  <c:v>1625</c:v>
                </c:pt>
                <c:pt idx="456" formatCode="#,##0">
                  <c:v>1628</c:v>
                </c:pt>
                <c:pt idx="457" formatCode="#,##0">
                  <c:v>1633</c:v>
                </c:pt>
                <c:pt idx="458" formatCode="#,##0">
                  <c:v>1643</c:v>
                </c:pt>
                <c:pt idx="459" formatCode="#,##0">
                  <c:v>1650</c:v>
                </c:pt>
                <c:pt idx="460">
                  <c:v>1658.4782181264848</c:v>
                </c:pt>
                <c:pt idx="461" formatCode="#,##0">
                  <c:v>1667</c:v>
                </c:pt>
                <c:pt idx="462" formatCode="#,##0">
                  <c:v>1679</c:v>
                </c:pt>
                <c:pt idx="463" formatCode="#,##0">
                  <c:v>1684</c:v>
                </c:pt>
                <c:pt idx="464" formatCode="#,##0">
                  <c:v>1693</c:v>
                </c:pt>
                <c:pt idx="465" formatCode="#,##0">
                  <c:v>1700</c:v>
                </c:pt>
                <c:pt idx="466" formatCode="#,##0">
                  <c:v>1705</c:v>
                </c:pt>
                <c:pt idx="467">
                  <c:v>1712.4835765635828</c:v>
                </c:pt>
                <c:pt idx="468" formatCode="#,##0">
                  <c:v>1720</c:v>
                </c:pt>
                <c:pt idx="469" formatCode="#,##0">
                  <c:v>1727</c:v>
                </c:pt>
                <c:pt idx="470" formatCode="#,##0">
                  <c:v>1733</c:v>
                </c:pt>
                <c:pt idx="471" formatCode="#,##0">
                  <c:v>1738</c:v>
                </c:pt>
                <c:pt idx="472" formatCode="#,##0">
                  <c:v>1741</c:v>
                </c:pt>
                <c:pt idx="473" formatCode="#,##0">
                  <c:v>1747</c:v>
                </c:pt>
                <c:pt idx="474">
                  <c:v>1752.4913694509312</c:v>
                </c:pt>
                <c:pt idx="475" formatCode="#,##0">
                  <c:v>1758</c:v>
                </c:pt>
                <c:pt idx="476" formatCode="#,##0">
                  <c:v>1768</c:v>
                </c:pt>
                <c:pt idx="477" formatCode="#,##0">
                  <c:v>1776</c:v>
                </c:pt>
                <c:pt idx="478" formatCode="#,##0">
                  <c:v>1781</c:v>
                </c:pt>
                <c:pt idx="479">
                  <c:v>1783.9974775766921</c:v>
                </c:pt>
                <c:pt idx="480" formatCode="#,##0">
                  <c:v>1787</c:v>
                </c:pt>
                <c:pt idx="481">
                  <c:v>1790.4965791645625</c:v>
                </c:pt>
                <c:pt idx="482" formatCode="#,##0">
                  <c:v>1794</c:v>
                </c:pt>
                <c:pt idx="483" formatCode="#,##0">
                  <c:v>1798</c:v>
                </c:pt>
                <c:pt idx="484" formatCode="#,##0">
                  <c:v>1804</c:v>
                </c:pt>
                <c:pt idx="485" formatCode="#,##0">
                  <c:v>1809</c:v>
                </c:pt>
                <c:pt idx="486" formatCode="#,##0">
                  <c:v>1815</c:v>
                </c:pt>
                <c:pt idx="487" formatCode="#,##0">
                  <c:v>1819</c:v>
                </c:pt>
                <c:pt idx="488" formatCode="#,##0.00000">
                  <c:v>1820.4993820377967</c:v>
                </c:pt>
                <c:pt idx="489" formatCode="#,##0">
                  <c:v>1822</c:v>
                </c:pt>
                <c:pt idx="490" formatCode="#,##0">
                  <c:v>1826</c:v>
                </c:pt>
                <c:pt idx="491" formatCode="#,##0">
                  <c:v>1830</c:v>
                </c:pt>
                <c:pt idx="492" formatCode="#,##0">
                  <c:v>1832</c:v>
                </c:pt>
                <c:pt idx="493" formatCode="#,##0">
                  <c:v>1835</c:v>
                </c:pt>
                <c:pt idx="494" formatCode="#,##0">
                  <c:v>1838</c:v>
                </c:pt>
                <c:pt idx="495" formatCode="#,##0">
                  <c:v>1838</c:v>
                </c:pt>
                <c:pt idx="496" formatCode="#,##0">
                  <c:v>1838</c:v>
                </c:pt>
                <c:pt idx="497">
                  <c:v>1840.4983020910397</c:v>
                </c:pt>
                <c:pt idx="498" formatCode="#,##0">
                  <c:v>1843</c:v>
                </c:pt>
                <c:pt idx="499" formatCode="#,##0">
                  <c:v>1844</c:v>
                </c:pt>
                <c:pt idx="500" formatCode="#,##0">
                  <c:v>1845</c:v>
                </c:pt>
                <c:pt idx="501" formatCode="#,##0">
                  <c:v>1846</c:v>
                </c:pt>
                <c:pt idx="502">
                  <c:v>1847.4993910689118</c:v>
                </c:pt>
                <c:pt idx="503" formatCode="#,##0">
                  <c:v>1849</c:v>
                </c:pt>
                <c:pt idx="504" formatCode="#,##0">
                  <c:v>1852</c:v>
                </c:pt>
                <c:pt idx="505" formatCode="#,##0">
                  <c:v>1859</c:v>
                </c:pt>
                <c:pt idx="506" formatCode="#,##0">
                  <c:v>1860</c:v>
                </c:pt>
                <c:pt idx="507" formatCode="#,##0">
                  <c:v>1864</c:v>
                </c:pt>
                <c:pt idx="508" formatCode="#,##0">
                  <c:v>1864</c:v>
                </c:pt>
                <c:pt idx="509">
                  <c:v>1865.4993969444215</c:v>
                </c:pt>
                <c:pt idx="510" formatCode="#,##0">
                  <c:v>1867</c:v>
                </c:pt>
                <c:pt idx="511" formatCode="#,##0">
                  <c:v>1869</c:v>
                </c:pt>
                <c:pt idx="512" formatCode="#,##0">
                  <c:v>1874</c:v>
                </c:pt>
                <c:pt idx="513" formatCode="#,##0">
                  <c:v>1875</c:v>
                </c:pt>
                <c:pt idx="514" formatCode="#,##0">
                  <c:v>1878</c:v>
                </c:pt>
                <c:pt idx="515" formatCode="#,##0">
                  <c:v>1880</c:v>
                </c:pt>
                <c:pt idx="516">
                  <c:v>1882.4983399727078</c:v>
                </c:pt>
                <c:pt idx="517" formatCode="#,##0">
                  <c:v>1885</c:v>
                </c:pt>
                <c:pt idx="518" formatCode="#,##0">
                  <c:v>1885</c:v>
                </c:pt>
                <c:pt idx="519" formatCode="#,##0">
                  <c:v>1888</c:v>
                </c:pt>
                <c:pt idx="520" formatCode="#,##0">
                  <c:v>1889</c:v>
                </c:pt>
                <c:pt idx="521" formatCode="#,##0">
                  <c:v>1889</c:v>
                </c:pt>
                <c:pt idx="522" formatCode="#,##0">
                  <c:v>1890</c:v>
                </c:pt>
                <c:pt idx="523">
                  <c:v>1890.9997355896166</c:v>
                </c:pt>
                <c:pt idx="524" formatCode="#,##0">
                  <c:v>1892</c:v>
                </c:pt>
                <c:pt idx="525" formatCode="#,##0">
                  <c:v>1893</c:v>
                </c:pt>
                <c:pt idx="526" formatCode="#,##0">
                  <c:v>1894</c:v>
                </c:pt>
                <c:pt idx="527" formatCode="#,##0">
                  <c:v>1896</c:v>
                </c:pt>
                <c:pt idx="528" formatCode="#,##0">
                  <c:v>1896</c:v>
                </c:pt>
                <c:pt idx="529" formatCode="#,##0">
                  <c:v>1897</c:v>
                </c:pt>
                <c:pt idx="530">
                  <c:v>1898.9989468138206</c:v>
                </c:pt>
                <c:pt idx="531" formatCode="#,##0">
                  <c:v>1901</c:v>
                </c:pt>
                <c:pt idx="532" formatCode="#,##0">
                  <c:v>1902</c:v>
                </c:pt>
                <c:pt idx="533" formatCode="#,##0">
                  <c:v>1905</c:v>
                </c:pt>
                <c:pt idx="534" formatCode="#,##0">
                  <c:v>1907</c:v>
                </c:pt>
                <c:pt idx="535" formatCode="#,##0">
                  <c:v>1907</c:v>
                </c:pt>
                <c:pt idx="536" formatCode="#,##0.0000">
                  <c:v>1907.6</c:v>
                </c:pt>
                <c:pt idx="537" formatCode="#,##0.0000">
                  <c:v>1908.1999999999998</c:v>
                </c:pt>
                <c:pt idx="538" formatCode="#,##0.0000">
                  <c:v>1908.7999999999997</c:v>
                </c:pt>
                <c:pt idx="539" formatCode="#,##0.0000">
                  <c:v>1909.3999999999996</c:v>
                </c:pt>
                <c:pt idx="540">
                  <c:v>1910</c:v>
                </c:pt>
                <c:pt idx="541">
                  <c:v>1910</c:v>
                </c:pt>
                <c:pt idx="542">
                  <c:v>1911</c:v>
                </c:pt>
                <c:pt idx="543">
                  <c:v>1911</c:v>
                </c:pt>
                <c:pt idx="544">
                  <c:v>1911</c:v>
                </c:pt>
                <c:pt idx="545">
                  <c:v>1912</c:v>
                </c:pt>
                <c:pt idx="546" formatCode="#,##0">
                  <c:v>1913</c:v>
                </c:pt>
                <c:pt idx="547" formatCode="#,##0">
                  <c:v>1913</c:v>
                </c:pt>
                <c:pt idx="548">
                  <c:v>1914</c:v>
                </c:pt>
                <c:pt idx="549" formatCode="#,##0">
                  <c:v>1915</c:v>
                </c:pt>
                <c:pt idx="550" formatCode="#,##0">
                  <c:v>1916</c:v>
                </c:pt>
                <c:pt idx="551" formatCode="#,##0">
                  <c:v>1917</c:v>
                </c:pt>
                <c:pt idx="552" formatCode="#,##0">
                  <c:v>1918</c:v>
                </c:pt>
                <c:pt idx="553" formatCode="#,##0">
                  <c:v>1921</c:v>
                </c:pt>
                <c:pt idx="554" formatCode="#,##0">
                  <c:v>1921</c:v>
                </c:pt>
                <c:pt idx="555" formatCode="#,##0">
                  <c:v>1922</c:v>
                </c:pt>
                <c:pt idx="556" formatCode="#,##0">
                  <c:v>1922</c:v>
                </c:pt>
                <c:pt idx="557">
                  <c:v>1925</c:v>
                </c:pt>
                <c:pt idx="558">
                  <c:v>1928</c:v>
                </c:pt>
                <c:pt idx="559">
                  <c:v>1931</c:v>
                </c:pt>
                <c:pt idx="560">
                  <c:v>1933</c:v>
                </c:pt>
                <c:pt idx="561" formatCode="#,##0">
                  <c:v>1936</c:v>
                </c:pt>
                <c:pt idx="562" formatCode="#,##0">
                  <c:v>1936</c:v>
                </c:pt>
                <c:pt idx="563" formatCode="#,##0">
                  <c:v>1936</c:v>
                </c:pt>
                <c:pt idx="564" formatCode="#,##0">
                  <c:v>1936</c:v>
                </c:pt>
                <c:pt idx="565">
                  <c:v>1937.5</c:v>
                </c:pt>
                <c:pt idx="566" formatCode="#,##0">
                  <c:v>1939</c:v>
                </c:pt>
                <c:pt idx="567" formatCode="#,##0">
                  <c:v>1939</c:v>
                </c:pt>
                <c:pt idx="568" formatCode="#,##0">
                  <c:v>1939</c:v>
                </c:pt>
                <c:pt idx="569" formatCode="#,##0">
                  <c:v>1939</c:v>
                </c:pt>
                <c:pt idx="570" formatCode="#,##0">
                  <c:v>1941</c:v>
                </c:pt>
                <c:pt idx="571" formatCode="#,##0">
                  <c:v>1942</c:v>
                </c:pt>
                <c:pt idx="572" formatCode="0.0">
                  <c:v>1942.6</c:v>
                </c:pt>
                <c:pt idx="573" formatCode="0.0">
                  <c:v>1943.1999999999998</c:v>
                </c:pt>
                <c:pt idx="574" formatCode="0.0">
                  <c:v>1943.7999999999997</c:v>
                </c:pt>
                <c:pt idx="575" formatCode="0.0">
                  <c:v>1944.3999999999996</c:v>
                </c:pt>
                <c:pt idx="576">
                  <c:v>1945</c:v>
                </c:pt>
                <c:pt idx="577">
                  <c:v>1946</c:v>
                </c:pt>
                <c:pt idx="578">
                  <c:v>1946</c:v>
                </c:pt>
                <c:pt idx="579">
                  <c:v>1947</c:v>
                </c:pt>
                <c:pt idx="580">
                  <c:v>1948</c:v>
                </c:pt>
                <c:pt idx="581">
                  <c:v>1948</c:v>
                </c:pt>
                <c:pt idx="582" formatCode="#,##0">
                  <c:v>1950</c:v>
                </c:pt>
                <c:pt idx="583" formatCode="#,##0">
                  <c:v>1951</c:v>
                </c:pt>
                <c:pt idx="584">
                  <c:v>1951</c:v>
                </c:pt>
                <c:pt idx="585">
                  <c:v>1951</c:v>
                </c:pt>
                <c:pt idx="586">
                  <c:v>1951</c:v>
                </c:pt>
                <c:pt idx="587">
                  <c:v>1951</c:v>
                </c:pt>
                <c:pt idx="588">
                  <c:v>1951</c:v>
                </c:pt>
                <c:pt idx="589" formatCode="#,##0">
                  <c:v>1951</c:v>
                </c:pt>
                <c:pt idx="590" formatCode="#,##0">
                  <c:v>1952</c:v>
                </c:pt>
                <c:pt idx="591" formatCode="#,##0">
                  <c:v>1952</c:v>
                </c:pt>
                <c:pt idx="592" formatCode="#,##0">
                  <c:v>1952</c:v>
                </c:pt>
                <c:pt idx="593" formatCode="#,##0">
                  <c:v>1952</c:v>
                </c:pt>
                <c:pt idx="594" formatCode="#,##0">
                  <c:v>1952</c:v>
                </c:pt>
                <c:pt idx="595" formatCode="#,##0">
                  <c:v>1952</c:v>
                </c:pt>
                <c:pt idx="596" formatCode="#,##0">
                  <c:v>1952</c:v>
                </c:pt>
                <c:pt idx="597">
                  <c:v>1953</c:v>
                </c:pt>
                <c:pt idx="598">
                  <c:v>1953</c:v>
                </c:pt>
                <c:pt idx="599" formatCode="#,##0">
                  <c:v>1953</c:v>
                </c:pt>
                <c:pt idx="600" formatCode="#,##0">
                  <c:v>1953</c:v>
                </c:pt>
                <c:pt idx="601" formatCode="#,##0">
                  <c:v>1953</c:v>
                </c:pt>
                <c:pt idx="602" formatCode="#,##0">
                  <c:v>1956</c:v>
                </c:pt>
                <c:pt idx="603" formatCode="#,##0">
                  <c:v>1956</c:v>
                </c:pt>
                <c:pt idx="604">
                  <c:v>1956.3333333333333</c:v>
                </c:pt>
                <c:pt idx="605">
                  <c:v>1956.6666666666665</c:v>
                </c:pt>
                <c:pt idx="606" formatCode="#,##0">
                  <c:v>1958</c:v>
                </c:pt>
                <c:pt idx="607" formatCode="#,##0">
                  <c:v>1958</c:v>
                </c:pt>
                <c:pt idx="608" formatCode="#,##0">
                  <c:v>1958</c:v>
                </c:pt>
                <c:pt idx="609">
                  <c:v>1958</c:v>
                </c:pt>
                <c:pt idx="610" formatCode="#,##0">
                  <c:v>1958</c:v>
                </c:pt>
                <c:pt idx="611" formatCode="#,##0">
                  <c:v>1958</c:v>
                </c:pt>
                <c:pt idx="612" formatCode="#,##0">
                  <c:v>1958</c:v>
                </c:pt>
                <c:pt idx="613" formatCode="#,##0">
                  <c:v>1958</c:v>
                </c:pt>
                <c:pt idx="614" formatCode="#,##0">
                  <c:v>1958</c:v>
                </c:pt>
                <c:pt idx="615" formatCode="#,##0">
                  <c:v>1958</c:v>
                </c:pt>
                <c:pt idx="616" formatCode="#,##0">
                  <c:v>1959</c:v>
                </c:pt>
                <c:pt idx="617" formatCode="#,##0">
                  <c:v>1959</c:v>
                </c:pt>
                <c:pt idx="618">
                  <c:v>1961.5</c:v>
                </c:pt>
                <c:pt idx="619" formatCode="#,##0">
                  <c:v>1964</c:v>
                </c:pt>
                <c:pt idx="620" formatCode="#,##0">
                  <c:v>1964</c:v>
                </c:pt>
                <c:pt idx="621">
                  <c:v>1964.5</c:v>
                </c:pt>
                <c:pt idx="622" formatCode="#,##0">
                  <c:v>1965</c:v>
                </c:pt>
                <c:pt idx="623">
                  <c:v>1966</c:v>
                </c:pt>
                <c:pt idx="624" formatCode="#,##0">
                  <c:v>1967</c:v>
                </c:pt>
                <c:pt idx="625" formatCode="#,##0">
                  <c:v>1967</c:v>
                </c:pt>
                <c:pt idx="626" formatCode="#,##0">
                  <c:v>1969</c:v>
                </c:pt>
                <c:pt idx="627" formatCode="#,##0">
                  <c:v>1969</c:v>
                </c:pt>
                <c:pt idx="628">
                  <c:v>1969.6666666666667</c:v>
                </c:pt>
                <c:pt idx="629">
                  <c:v>1970.3333333333335</c:v>
                </c:pt>
                <c:pt idx="630" formatCode="#,##0">
                  <c:v>1971</c:v>
                </c:pt>
                <c:pt idx="631" formatCode="#,##0">
                  <c:v>1971</c:v>
                </c:pt>
                <c:pt idx="632" formatCode="#,##0">
                  <c:v>1971</c:v>
                </c:pt>
                <c:pt idx="633" formatCode="#,##0">
                  <c:v>1971</c:v>
                </c:pt>
                <c:pt idx="634" formatCode="#,##0">
                  <c:v>1971</c:v>
                </c:pt>
                <c:pt idx="635" formatCode="#,##0">
                  <c:v>1971</c:v>
                </c:pt>
                <c:pt idx="636" formatCode="#,##0">
                  <c:v>1971</c:v>
                </c:pt>
                <c:pt idx="637" formatCode="#,##0">
                  <c:v>1972</c:v>
                </c:pt>
                <c:pt idx="638" formatCode="#,##0">
                  <c:v>1974</c:v>
                </c:pt>
                <c:pt idx="639" formatCode="#,##0">
                  <c:v>1974</c:v>
                </c:pt>
                <c:pt idx="640" formatCode="#,##0">
                  <c:v>1975</c:v>
                </c:pt>
                <c:pt idx="641" formatCode="#,##0">
                  <c:v>1975</c:v>
                </c:pt>
                <c:pt idx="642" formatCode="#,##0">
                  <c:v>1975</c:v>
                </c:pt>
                <c:pt idx="643" formatCode="#,##0">
                  <c:v>1975</c:v>
                </c:pt>
                <c:pt idx="644" formatCode="#,##0">
                  <c:v>1976</c:v>
                </c:pt>
                <c:pt idx="645" formatCode="#,##0">
                  <c:v>1976</c:v>
                </c:pt>
                <c:pt idx="646" formatCode="#,##0">
                  <c:v>1976</c:v>
                </c:pt>
                <c:pt idx="647" formatCode="#,##0">
                  <c:v>1976</c:v>
                </c:pt>
                <c:pt idx="648" formatCode="#,##0">
                  <c:v>1976</c:v>
                </c:pt>
                <c:pt idx="649" formatCode="#,##0">
                  <c:v>1977</c:v>
                </c:pt>
                <c:pt idx="650" formatCode="#,##0">
                  <c:v>1977</c:v>
                </c:pt>
                <c:pt idx="651" formatCode="#,##0">
                  <c:v>1977</c:v>
                </c:pt>
                <c:pt idx="652" formatCode="#,##0">
                  <c:v>1979</c:v>
                </c:pt>
                <c:pt idx="653" formatCode="#,##0">
                  <c:v>1979</c:v>
                </c:pt>
                <c:pt idx="654" formatCode="#,##0">
                  <c:v>1979</c:v>
                </c:pt>
                <c:pt idx="655" formatCode="#,##0">
                  <c:v>1980</c:v>
                </c:pt>
                <c:pt idx="656" formatCode="#,##0">
                  <c:v>1980</c:v>
                </c:pt>
                <c:pt idx="657" formatCode="#,##0">
                  <c:v>1980</c:v>
                </c:pt>
                <c:pt idx="658" formatCode="#,##0">
                  <c:v>1980</c:v>
                </c:pt>
                <c:pt idx="659" formatCode="#,##0">
                  <c:v>1981</c:v>
                </c:pt>
                <c:pt idx="660" formatCode="#,##0">
                  <c:v>1981</c:v>
                </c:pt>
                <c:pt idx="661" formatCode="#,##0">
                  <c:v>1983</c:v>
                </c:pt>
                <c:pt idx="662">
                  <c:v>1983.6664426648606</c:v>
                </c:pt>
                <c:pt idx="663">
                  <c:v>1984.3331093064362</c:v>
                </c:pt>
                <c:pt idx="664" formatCode="#,##0">
                  <c:v>1985</c:v>
                </c:pt>
                <c:pt idx="665">
                  <c:v>1985</c:v>
                </c:pt>
                <c:pt idx="666" formatCode="#,##0">
                  <c:v>1987</c:v>
                </c:pt>
                <c:pt idx="667">
                  <c:v>1988</c:v>
                </c:pt>
                <c:pt idx="668" formatCode="#,##0">
                  <c:v>1991</c:v>
                </c:pt>
                <c:pt idx="669">
                  <c:v>1993.8449185520624</c:v>
                </c:pt>
                <c:pt idx="670">
                  <c:v>1996.6939021777398</c:v>
                </c:pt>
                <c:pt idx="671">
                  <c:v>1999.5469566855727</c:v>
                </c:pt>
                <c:pt idx="672">
                  <c:v>2002.4040878924006</c:v>
                </c:pt>
                <c:pt idx="673">
                  <c:v>2005.2653016233753</c:v>
                </c:pt>
                <c:pt idx="674">
                  <c:v>2008.1306037119716</c:v>
                </c:pt>
                <c:pt idx="675" formatCode="#,##0">
                  <c:v>2011</c:v>
                </c:pt>
                <c:pt idx="676">
                  <c:v>2012.3324502821772</c:v>
                </c:pt>
                <c:pt idx="677">
                  <c:v>2013.6657834205228</c:v>
                </c:pt>
                <c:pt idx="678" formatCode="#,##0">
                  <c:v>2015</c:v>
                </c:pt>
                <c:pt idx="679">
                  <c:v>2023.4821471908272</c:v>
                </c:pt>
                <c:pt idx="680">
                  <c:v>2032</c:v>
                </c:pt>
                <c:pt idx="681">
                  <c:v>2038.3600618185505</c:v>
                </c:pt>
                <c:pt idx="682">
                  <c:v>2044.7400303232898</c:v>
                </c:pt>
                <c:pt idx="683">
                  <c:v>2051.1399678211842</c:v>
                </c:pt>
                <c:pt idx="684">
                  <c:v>2057.5599368142171</c:v>
                </c:pt>
                <c:pt idx="685" formatCode="#,##0">
                  <c:v>2064</c:v>
                </c:pt>
                <c:pt idx="686" formatCode="#,##0">
                  <c:v>2078</c:v>
                </c:pt>
                <c:pt idx="687" formatCode="#,##0">
                  <c:v>2085</c:v>
                </c:pt>
                <c:pt idx="688" formatCode="#,##0.0">
                  <c:v>2090.5</c:v>
                </c:pt>
                <c:pt idx="689" formatCode="#,##0">
                  <c:v>2096</c:v>
                </c:pt>
                <c:pt idx="690">
                  <c:v>2100</c:v>
                </c:pt>
                <c:pt idx="691">
                  <c:v>2104</c:v>
                </c:pt>
                <c:pt idx="692">
                  <c:v>2108</c:v>
                </c:pt>
                <c:pt idx="693" formatCode="#,##0">
                  <c:v>2112</c:v>
                </c:pt>
                <c:pt idx="694" formatCode="#,##0">
                  <c:v>2116</c:v>
                </c:pt>
                <c:pt idx="695" formatCode="#,##0">
                  <c:v>2122</c:v>
                </c:pt>
                <c:pt idx="696" formatCode="#,##0">
                  <c:v>2125</c:v>
                </c:pt>
                <c:pt idx="697">
                  <c:v>2128.3333333333335</c:v>
                </c:pt>
                <c:pt idx="698">
                  <c:v>2131.666666666667</c:v>
                </c:pt>
                <c:pt idx="699" formatCode="#,##0">
                  <c:v>2135</c:v>
                </c:pt>
                <c:pt idx="700" formatCode="#,##0">
                  <c:v>2138</c:v>
                </c:pt>
                <c:pt idx="701" formatCode="#,##0">
                  <c:v>2142</c:v>
                </c:pt>
                <c:pt idx="702" formatCode="#,##0">
                  <c:v>2146</c:v>
                </c:pt>
                <c:pt idx="703" formatCode="#,##0">
                  <c:v>2150</c:v>
                </c:pt>
                <c:pt idx="704">
                  <c:v>2152</c:v>
                </c:pt>
                <c:pt idx="705">
                  <c:v>2154</c:v>
                </c:pt>
                <c:pt idx="706">
                  <c:v>2156</c:v>
                </c:pt>
                <c:pt idx="707">
                  <c:v>2158</c:v>
                </c:pt>
                <c:pt idx="708" formatCode="#,##0">
                  <c:v>2161</c:v>
                </c:pt>
                <c:pt idx="709" formatCode="#,##0">
                  <c:v>2164</c:v>
                </c:pt>
                <c:pt idx="710">
                  <c:v>2168</c:v>
                </c:pt>
                <c:pt idx="711">
                  <c:v>2168.6666666666665</c:v>
                </c:pt>
                <c:pt idx="712">
                  <c:v>2169.333333333333</c:v>
                </c:pt>
                <c:pt idx="713">
                  <c:v>2169.9999999999995</c:v>
                </c:pt>
                <c:pt idx="714">
                  <c:v>2170.6666666666661</c:v>
                </c:pt>
                <c:pt idx="715">
                  <c:v>2171.3333333333326</c:v>
                </c:pt>
                <c:pt idx="716" formatCode="#,##0">
                  <c:v>2172</c:v>
                </c:pt>
                <c:pt idx="717" formatCode="#,##0">
                  <c:v>2177</c:v>
                </c:pt>
                <c:pt idx="718">
                  <c:v>2177.75</c:v>
                </c:pt>
                <c:pt idx="719">
                  <c:v>2178.5</c:v>
                </c:pt>
                <c:pt idx="720">
                  <c:v>2179.25</c:v>
                </c:pt>
                <c:pt idx="721" formatCode="#,##0">
                  <c:v>2180</c:v>
                </c:pt>
                <c:pt idx="722" formatCode="#,##0">
                  <c:v>2183</c:v>
                </c:pt>
                <c:pt idx="723" formatCode="#,##0">
                  <c:v>2184</c:v>
                </c:pt>
                <c:pt idx="724" formatCode="#,##0">
                  <c:v>2185</c:v>
                </c:pt>
                <c:pt idx="725">
                  <c:v>2185</c:v>
                </c:pt>
                <c:pt idx="726">
                  <c:v>2185</c:v>
                </c:pt>
                <c:pt idx="727" formatCode="#,##0">
                  <c:v>2185</c:v>
                </c:pt>
                <c:pt idx="728" formatCode="#,##0">
                  <c:v>2188</c:v>
                </c:pt>
                <c:pt idx="729" formatCode="#,##0">
                  <c:v>2188</c:v>
                </c:pt>
                <c:pt idx="730" formatCode="#,##0">
                  <c:v>2189</c:v>
                </c:pt>
                <c:pt idx="731" formatCode="#,##0">
                  <c:v>2190</c:v>
                </c:pt>
                <c:pt idx="732" formatCode="#,##0">
                  <c:v>2190</c:v>
                </c:pt>
                <c:pt idx="733" formatCode="#,##0">
                  <c:v>2190</c:v>
                </c:pt>
                <c:pt idx="734" formatCode="#,##0">
                  <c:v>2190</c:v>
                </c:pt>
                <c:pt idx="735" formatCode="#,##0">
                  <c:v>2190</c:v>
                </c:pt>
                <c:pt idx="736" formatCode="#,##0">
                  <c:v>2191</c:v>
                </c:pt>
                <c:pt idx="737" formatCode="#,##0">
                  <c:v>2191</c:v>
                </c:pt>
                <c:pt idx="738" formatCode="#,##0">
                  <c:v>2191</c:v>
                </c:pt>
                <c:pt idx="739">
                  <c:v>2191</c:v>
                </c:pt>
                <c:pt idx="740">
                  <c:v>2191</c:v>
                </c:pt>
                <c:pt idx="741" formatCode="#,##0">
                  <c:v>2191</c:v>
                </c:pt>
                <c:pt idx="742" formatCode="#,##0">
                  <c:v>2191</c:v>
                </c:pt>
                <c:pt idx="743" formatCode="#,##0">
                  <c:v>2191</c:v>
                </c:pt>
                <c:pt idx="744" formatCode="#,##0">
                  <c:v>2191</c:v>
                </c:pt>
                <c:pt idx="745" formatCode="#,##0">
                  <c:v>2191</c:v>
                </c:pt>
                <c:pt idx="746">
                  <c:v>2191</c:v>
                </c:pt>
                <c:pt idx="747">
                  <c:v>2191</c:v>
                </c:pt>
                <c:pt idx="748" formatCode="#,##0">
                  <c:v>2191</c:v>
                </c:pt>
                <c:pt idx="749" formatCode="#,##0">
                  <c:v>2196</c:v>
                </c:pt>
                <c:pt idx="750">
                  <c:v>2196.3333333333335</c:v>
                </c:pt>
                <c:pt idx="751">
                  <c:v>2196.666666666667</c:v>
                </c:pt>
                <c:pt idx="752" formatCode="#,##0">
                  <c:v>2197</c:v>
                </c:pt>
                <c:pt idx="753" formatCode="0.0">
                  <c:v>2197.1999999999998</c:v>
                </c:pt>
                <c:pt idx="754" formatCode="0.0">
                  <c:v>2197.3999999999996</c:v>
                </c:pt>
                <c:pt idx="755" formatCode="0.0">
                  <c:v>2197.5999999999995</c:v>
                </c:pt>
                <c:pt idx="756" formatCode="0.0">
                  <c:v>2197.7999999999993</c:v>
                </c:pt>
                <c:pt idx="757" formatCode="#,##0">
                  <c:v>2198</c:v>
                </c:pt>
                <c:pt idx="758" formatCode="0.0">
                  <c:v>2198.1428571428573</c:v>
                </c:pt>
                <c:pt idx="759" formatCode="0.0">
                  <c:v>2198.2857142857147</c:v>
                </c:pt>
                <c:pt idx="760" formatCode="0.0">
                  <c:v>2198.428571428572</c:v>
                </c:pt>
                <c:pt idx="761" formatCode="0.0">
                  <c:v>2198.5714285714294</c:v>
                </c:pt>
                <c:pt idx="762" formatCode="0.0">
                  <c:v>2198.7142857142867</c:v>
                </c:pt>
                <c:pt idx="763" formatCode="0.0">
                  <c:v>2198.857142857144</c:v>
                </c:pt>
                <c:pt idx="764" formatCode="#,##0">
                  <c:v>2199</c:v>
                </c:pt>
                <c:pt idx="765" formatCode="0.0">
                  <c:v>2199.1111111111113</c:v>
                </c:pt>
                <c:pt idx="766" formatCode="0.0">
                  <c:v>2199.2222222222226</c:v>
                </c:pt>
                <c:pt idx="767" formatCode="0.0">
                  <c:v>2199.3333333333339</c:v>
                </c:pt>
                <c:pt idx="768" formatCode="0.0">
                  <c:v>2199.4444444444453</c:v>
                </c:pt>
                <c:pt idx="769" formatCode="0.0">
                  <c:v>2199.5555555555566</c:v>
                </c:pt>
                <c:pt idx="770" formatCode="0.0">
                  <c:v>2199.6666666666679</c:v>
                </c:pt>
                <c:pt idx="771" formatCode="0.0">
                  <c:v>2199.7777777777792</c:v>
                </c:pt>
                <c:pt idx="772" formatCode="0.0">
                  <c:v>2199.8888888888905</c:v>
                </c:pt>
                <c:pt idx="773" formatCode="#,##0">
                  <c:v>2200</c:v>
                </c:pt>
                <c:pt idx="774" formatCode="0.0">
                  <c:v>2200</c:v>
                </c:pt>
                <c:pt idx="775" formatCode="0.0">
                  <c:v>2200</c:v>
                </c:pt>
                <c:pt idx="776" formatCode="0.0">
                  <c:v>2200</c:v>
                </c:pt>
                <c:pt idx="777" formatCode="0.0">
                  <c:v>2200</c:v>
                </c:pt>
                <c:pt idx="778" formatCode="0.0">
                  <c:v>2200</c:v>
                </c:pt>
                <c:pt idx="779" formatCode="0.0">
                  <c:v>2200</c:v>
                </c:pt>
                <c:pt idx="780" formatCode="#,##0">
                  <c:v>2200</c:v>
                </c:pt>
                <c:pt idx="781" formatCode="0.0">
                  <c:v>2200.2856030310659</c:v>
                </c:pt>
                <c:pt idx="782" formatCode="0.0">
                  <c:v>2200.5712431389916</c:v>
                </c:pt>
                <c:pt idx="783" formatCode="0.0">
                  <c:v>2200.8569203285901</c:v>
                </c:pt>
                <c:pt idx="784" formatCode="0.0">
                  <c:v>2201.1426346046755</c:v>
                </c:pt>
                <c:pt idx="785" formatCode="0.0">
                  <c:v>2201.4283859720626</c:v>
                </c:pt>
                <c:pt idx="786" formatCode="0.0">
                  <c:v>2201.7141744355663</c:v>
                </c:pt>
                <c:pt idx="787" formatCode="#,##0">
                  <c:v>2202</c:v>
                </c:pt>
                <c:pt idx="788" formatCode="0.0">
                  <c:v>2202</c:v>
                </c:pt>
                <c:pt idx="789" formatCode="0.0">
                  <c:v>2202</c:v>
                </c:pt>
                <c:pt idx="790" formatCode="0.0">
                  <c:v>2202</c:v>
                </c:pt>
                <c:pt idx="791" formatCode="0.0">
                  <c:v>2202</c:v>
                </c:pt>
                <c:pt idx="792" formatCode="0.0">
                  <c:v>2202</c:v>
                </c:pt>
                <c:pt idx="793" formatCode="0.0">
                  <c:v>2202</c:v>
                </c:pt>
                <c:pt idx="794" formatCode="#,##0">
                  <c:v>2202</c:v>
                </c:pt>
                <c:pt idx="795" formatCode="0.00">
                  <c:v>2202.5709842064448</c:v>
                </c:pt>
                <c:pt idx="796" formatCode="0.00">
                  <c:v>2203.142116470548</c:v>
                </c:pt>
                <c:pt idx="797" formatCode="0.00">
                  <c:v>2203.7133968307012</c:v>
                </c:pt>
                <c:pt idx="798" formatCode="0.00">
                  <c:v>2204.2848253253064</c:v>
                </c:pt>
                <c:pt idx="799" formatCode="0.00">
                  <c:v>2204.8564019927753</c:v>
                </c:pt>
                <c:pt idx="800" formatCode="0.00">
                  <c:v>2205.4281268715295</c:v>
                </c:pt>
                <c:pt idx="801" formatCode="#,##0">
                  <c:v>2206</c:v>
                </c:pt>
                <c:pt idx="802" formatCode="0.00">
                  <c:v>2206.1428571428573</c:v>
                </c:pt>
                <c:pt idx="803" formatCode="0.00">
                  <c:v>2206.2857142857147</c:v>
                </c:pt>
                <c:pt idx="804" formatCode="0.00">
                  <c:v>2206.428571428572</c:v>
                </c:pt>
                <c:pt idx="805" formatCode="0.00">
                  <c:v>2206.5714285714294</c:v>
                </c:pt>
                <c:pt idx="806" formatCode="0.00">
                  <c:v>2206.7142857142867</c:v>
                </c:pt>
                <c:pt idx="807" formatCode="0.00">
                  <c:v>2206.857142857144</c:v>
                </c:pt>
                <c:pt idx="808" formatCode="#,##0">
                  <c:v>2207</c:v>
                </c:pt>
                <c:pt idx="809" formatCode="0.00">
                  <c:v>2207.285603383737</c:v>
                </c:pt>
                <c:pt idx="810" formatCode="0.00">
                  <c:v>2207.5712437268271</c:v>
                </c:pt>
                <c:pt idx="811" formatCode="0.00">
                  <c:v>2207.8569210340538</c:v>
                </c:pt>
                <c:pt idx="812" formatCode="0.00">
                  <c:v>2208.1426353101997</c:v>
                </c:pt>
                <c:pt idx="813" formatCode="0.00">
                  <c:v>2208.4283865600496</c:v>
                </c:pt>
                <c:pt idx="814" formatCode="0.00">
                  <c:v>2208.7141747883879</c:v>
                </c:pt>
                <c:pt idx="815" formatCode="#,##0">
                  <c:v>2209</c:v>
                </c:pt>
                <c:pt idx="816" formatCode="0.00">
                  <c:v>2209.7994211810383</c:v>
                </c:pt>
                <c:pt idx="817" formatCode="0.00">
                  <c:v>2210.599131666841</c:v>
                </c:pt>
                <c:pt idx="818" formatCode="0.00">
                  <c:v>2211.3991315621056</c:v>
                </c:pt>
                <c:pt idx="819" formatCode="0.00">
                  <c:v>2212.1994209715672</c:v>
                </c:pt>
                <c:pt idx="820" formatCode="#,##0">
                  <c:v>2213</c:v>
                </c:pt>
                <c:pt idx="821">
                  <c:v>2213.4440878129835</c:v>
                </c:pt>
                <c:pt idx="822">
                  <c:v>2213.8882647420924</c:v>
                </c:pt>
                <c:pt idx="823">
                  <c:v>2214.3325308052099</c:v>
                </c:pt>
                <c:pt idx="824">
                  <c:v>2214.7768860202227</c:v>
                </c:pt>
                <c:pt idx="825">
                  <c:v>2215.221330405021</c:v>
                </c:pt>
                <c:pt idx="826">
                  <c:v>2215.6658639774987</c:v>
                </c:pt>
                <c:pt idx="827">
                  <c:v>2216.1104867555537</c:v>
                </c:pt>
                <c:pt idx="828">
                  <c:v>2216.5551987570866</c:v>
                </c:pt>
                <c:pt idx="829" formatCode="#,##0">
                  <c:v>2217</c:v>
                </c:pt>
                <c:pt idx="830">
                  <c:v>2218</c:v>
                </c:pt>
                <c:pt idx="831">
                  <c:v>2219</c:v>
                </c:pt>
                <c:pt idx="832">
                  <c:v>2220</c:v>
                </c:pt>
                <c:pt idx="833">
                  <c:v>2221</c:v>
                </c:pt>
                <c:pt idx="834">
                  <c:v>2222</c:v>
                </c:pt>
                <c:pt idx="835">
                  <c:v>2223</c:v>
                </c:pt>
                <c:pt idx="836" formatCode="#,##0">
                  <c:v>2224</c:v>
                </c:pt>
                <c:pt idx="837">
                  <c:v>2225</c:v>
                </c:pt>
                <c:pt idx="838">
                  <c:v>2226</c:v>
                </c:pt>
                <c:pt idx="839">
                  <c:v>2227</c:v>
                </c:pt>
                <c:pt idx="840">
                  <c:v>2228</c:v>
                </c:pt>
                <c:pt idx="841">
                  <c:v>2229</c:v>
                </c:pt>
                <c:pt idx="842">
                  <c:v>2230</c:v>
                </c:pt>
                <c:pt idx="843" formatCode="#,##0">
                  <c:v>2231</c:v>
                </c:pt>
                <c:pt idx="844">
                  <c:v>2231.5714285714284</c:v>
                </c:pt>
                <c:pt idx="845">
                  <c:v>2232.1428571428569</c:v>
                </c:pt>
                <c:pt idx="846">
                  <c:v>2232.7142857142853</c:v>
                </c:pt>
                <c:pt idx="847">
                  <c:v>2233.2857142857138</c:v>
                </c:pt>
                <c:pt idx="848">
                  <c:v>2233.8571428571422</c:v>
                </c:pt>
                <c:pt idx="849">
                  <c:v>2234.4285714285706</c:v>
                </c:pt>
                <c:pt idx="850" formatCode="#,##0">
                  <c:v>2235</c:v>
                </c:pt>
                <c:pt idx="851">
                  <c:v>2235.8571428571427</c:v>
                </c:pt>
                <c:pt idx="852">
                  <c:v>2236.7142857142853</c:v>
                </c:pt>
                <c:pt idx="853">
                  <c:v>2237.571428571428</c:v>
                </c:pt>
                <c:pt idx="854">
                  <c:v>2238.4285714285706</c:v>
                </c:pt>
                <c:pt idx="855">
                  <c:v>2239.2857142857133</c:v>
                </c:pt>
                <c:pt idx="856">
                  <c:v>2240.142857142856</c:v>
                </c:pt>
                <c:pt idx="857" formatCode="#,##0">
                  <c:v>2241</c:v>
                </c:pt>
                <c:pt idx="858">
                  <c:v>2241.5714285714284</c:v>
                </c:pt>
                <c:pt idx="859">
                  <c:v>2242.1428571428569</c:v>
                </c:pt>
                <c:pt idx="860">
                  <c:v>2242.7142857142853</c:v>
                </c:pt>
                <c:pt idx="861">
                  <c:v>2243.2857142857138</c:v>
                </c:pt>
                <c:pt idx="862">
                  <c:v>2243.8571428571422</c:v>
                </c:pt>
                <c:pt idx="863">
                  <c:v>2244.4285714285706</c:v>
                </c:pt>
                <c:pt idx="864" formatCode="#,##0">
                  <c:v>2245</c:v>
                </c:pt>
                <c:pt idx="865">
                  <c:v>2245.5714285714284</c:v>
                </c:pt>
                <c:pt idx="866">
                  <c:v>2246.1428571428569</c:v>
                </c:pt>
                <c:pt idx="867">
                  <c:v>2246.7142857142853</c:v>
                </c:pt>
                <c:pt idx="868">
                  <c:v>2247.2857142857138</c:v>
                </c:pt>
                <c:pt idx="869">
                  <c:v>2247.8571428571422</c:v>
                </c:pt>
                <c:pt idx="870">
                  <c:v>2248.4285714285706</c:v>
                </c:pt>
                <c:pt idx="871" formatCode="#,##0">
                  <c:v>2249</c:v>
                </c:pt>
                <c:pt idx="872">
                  <c:v>2249.4285714285716</c:v>
                </c:pt>
                <c:pt idx="873">
                  <c:v>2249.8571428571431</c:v>
                </c:pt>
                <c:pt idx="874">
                  <c:v>2250.2857142857147</c:v>
                </c:pt>
                <c:pt idx="875">
                  <c:v>2250.7142857142862</c:v>
                </c:pt>
                <c:pt idx="876">
                  <c:v>2251.1428571428578</c:v>
                </c:pt>
                <c:pt idx="877">
                  <c:v>2251.5714285714294</c:v>
                </c:pt>
                <c:pt idx="878" formatCode="#,##0">
                  <c:v>2252</c:v>
                </c:pt>
                <c:pt idx="879">
                  <c:v>2252.8571428571427</c:v>
                </c:pt>
                <c:pt idx="880">
                  <c:v>2253.7142857142853</c:v>
                </c:pt>
                <c:pt idx="881">
                  <c:v>2254.571428571428</c:v>
                </c:pt>
                <c:pt idx="882">
                  <c:v>2255.4285714285706</c:v>
                </c:pt>
                <c:pt idx="883">
                  <c:v>2256.2857142857133</c:v>
                </c:pt>
                <c:pt idx="884">
                  <c:v>2257.142857142856</c:v>
                </c:pt>
                <c:pt idx="885" formatCode="#,##0">
                  <c:v>2258</c:v>
                </c:pt>
                <c:pt idx="886">
                  <c:v>2258.5714285714284</c:v>
                </c:pt>
                <c:pt idx="887">
                  <c:v>2259.1428571428569</c:v>
                </c:pt>
                <c:pt idx="888">
                  <c:v>2259.7142857142853</c:v>
                </c:pt>
                <c:pt idx="889">
                  <c:v>2260.2857142857138</c:v>
                </c:pt>
                <c:pt idx="890">
                  <c:v>2260.8571428571422</c:v>
                </c:pt>
                <c:pt idx="891">
                  <c:v>2261.4285714285706</c:v>
                </c:pt>
                <c:pt idx="892" formatCode="#,##0">
                  <c:v>2262</c:v>
                </c:pt>
                <c:pt idx="893">
                  <c:v>2262.1428300837324</c:v>
                </c:pt>
                <c:pt idx="894">
                  <c:v>2262.2856691862239</c:v>
                </c:pt>
                <c:pt idx="895">
                  <c:v>2262.4285173080439</c:v>
                </c:pt>
                <c:pt idx="896">
                  <c:v>2262.5713744497616</c:v>
                </c:pt>
                <c:pt idx="897">
                  <c:v>2262.7142406119469</c:v>
                </c:pt>
                <c:pt idx="898">
                  <c:v>2262.8571157951696</c:v>
                </c:pt>
                <c:pt idx="899" formatCode="#,##0">
                  <c:v>2263</c:v>
                </c:pt>
                <c:pt idx="900">
                  <c:v>2263</c:v>
                </c:pt>
                <c:pt idx="901">
                  <c:v>2263</c:v>
                </c:pt>
                <c:pt idx="902">
                  <c:v>2263</c:v>
                </c:pt>
                <c:pt idx="903">
                  <c:v>2263</c:v>
                </c:pt>
                <c:pt idx="904">
                  <c:v>2263</c:v>
                </c:pt>
                <c:pt idx="905">
                  <c:v>2263</c:v>
                </c:pt>
                <c:pt idx="906" formatCode="#,##0">
                  <c:v>2263</c:v>
                </c:pt>
                <c:pt idx="907">
                  <c:v>2263</c:v>
                </c:pt>
                <c:pt idx="908">
                  <c:v>2263</c:v>
                </c:pt>
                <c:pt idx="909">
                  <c:v>2263</c:v>
                </c:pt>
                <c:pt idx="910">
                  <c:v>2263</c:v>
                </c:pt>
                <c:pt idx="911">
                  <c:v>2263</c:v>
                </c:pt>
                <c:pt idx="912">
                  <c:v>2263</c:v>
                </c:pt>
                <c:pt idx="913" formatCode="#,##0">
                  <c:v>2263</c:v>
                </c:pt>
                <c:pt idx="914">
                  <c:v>2263.1428300956863</c:v>
                </c:pt>
                <c:pt idx="915">
                  <c:v>2263.2856692061482</c:v>
                </c:pt>
                <c:pt idx="916">
                  <c:v>2263.428517331954</c:v>
                </c:pt>
                <c:pt idx="917">
                  <c:v>2263.5713744736731</c:v>
                </c:pt>
                <c:pt idx="918">
                  <c:v>2263.7142406318744</c:v>
                </c:pt>
                <c:pt idx="919">
                  <c:v>2263.8571158071268</c:v>
                </c:pt>
                <c:pt idx="920" formatCode="#,##0">
                  <c:v>2264</c:v>
                </c:pt>
                <c:pt idx="921">
                  <c:v>2264</c:v>
                </c:pt>
                <c:pt idx="922">
                  <c:v>2264</c:v>
                </c:pt>
                <c:pt idx="923">
                  <c:v>2264</c:v>
                </c:pt>
                <c:pt idx="924">
                  <c:v>2264</c:v>
                </c:pt>
                <c:pt idx="925">
                  <c:v>2264</c:v>
                </c:pt>
                <c:pt idx="926">
                  <c:v>2264</c:v>
                </c:pt>
                <c:pt idx="927" formatCode="#,##0">
                  <c:v>2264</c:v>
                </c:pt>
                <c:pt idx="928">
                  <c:v>2264</c:v>
                </c:pt>
                <c:pt idx="929">
                  <c:v>2264</c:v>
                </c:pt>
                <c:pt idx="930">
                  <c:v>2264</c:v>
                </c:pt>
                <c:pt idx="931">
                  <c:v>2264</c:v>
                </c:pt>
                <c:pt idx="932">
                  <c:v>2264</c:v>
                </c:pt>
                <c:pt idx="933">
                  <c:v>2264</c:v>
                </c:pt>
                <c:pt idx="934" formatCode="#,##0">
                  <c:v>2264</c:v>
                </c:pt>
                <c:pt idx="935">
                  <c:v>2264.0285653006895</c:v>
                </c:pt>
                <c:pt idx="936">
                  <c:v>2264.0571309617926</c:v>
                </c:pt>
                <c:pt idx="937">
                  <c:v>2264.0856969833139</c:v>
                </c:pt>
                <c:pt idx="938">
                  <c:v>2264.114263365258</c:v>
                </c:pt>
                <c:pt idx="939">
                  <c:v>2264.1428301076294</c:v>
                </c:pt>
                <c:pt idx="940">
                  <c:v>2264.1713972104326</c:v>
                </c:pt>
                <c:pt idx="941">
                  <c:v>2264.1999646736722</c:v>
                </c:pt>
                <c:pt idx="942">
                  <c:v>2264.2285324973527</c:v>
                </c:pt>
                <c:pt idx="943">
                  <c:v>2264.2571006814787</c:v>
                </c:pt>
                <c:pt idx="944">
                  <c:v>2264.2856692260543</c:v>
                </c:pt>
                <c:pt idx="945">
                  <c:v>2264.3142381310845</c:v>
                </c:pt>
                <c:pt idx="946">
                  <c:v>2264.3428073965738</c:v>
                </c:pt>
                <c:pt idx="947">
                  <c:v>2264.3713770225268</c:v>
                </c:pt>
                <c:pt idx="948">
                  <c:v>2264.3999470089479</c:v>
                </c:pt>
                <c:pt idx="949">
                  <c:v>2264.4285173558419</c:v>
                </c:pt>
                <c:pt idx="950">
                  <c:v>2264.4570880632132</c:v>
                </c:pt>
                <c:pt idx="951">
                  <c:v>2264.4856591310663</c:v>
                </c:pt>
                <c:pt idx="952">
                  <c:v>2264.5142305594059</c:v>
                </c:pt>
                <c:pt idx="953">
                  <c:v>2264.5428023482364</c:v>
                </c:pt>
                <c:pt idx="954">
                  <c:v>2264.5713744975624</c:v>
                </c:pt>
                <c:pt idx="955">
                  <c:v>2264.599947007388</c:v>
                </c:pt>
                <c:pt idx="956">
                  <c:v>2264.6285198777182</c:v>
                </c:pt>
                <c:pt idx="957">
                  <c:v>2264.6570931085575</c:v>
                </c:pt>
                <c:pt idx="958">
                  <c:v>2264.6856666999106</c:v>
                </c:pt>
                <c:pt idx="959">
                  <c:v>2264.7142406517819</c:v>
                </c:pt>
                <c:pt idx="960">
                  <c:v>2264.742814964176</c:v>
                </c:pt>
                <c:pt idx="961">
                  <c:v>2264.7713896370974</c:v>
                </c:pt>
                <c:pt idx="962">
                  <c:v>2264.7999646705507</c:v>
                </c:pt>
                <c:pt idx="963">
                  <c:v>2264.8285400645404</c:v>
                </c:pt>
                <c:pt idx="964">
                  <c:v>2264.8571158190712</c:v>
                </c:pt>
                <c:pt idx="965">
                  <c:v>2264.8856919341474</c:v>
                </c:pt>
                <c:pt idx="966">
                  <c:v>2264.9142684097737</c:v>
                </c:pt>
                <c:pt idx="967">
                  <c:v>2264.9428452459547</c:v>
                </c:pt>
                <c:pt idx="968">
                  <c:v>2264.9714224426948</c:v>
                </c:pt>
                <c:pt idx="969" formatCode="#,##0">
                  <c:v>2265</c:v>
                </c:pt>
                <c:pt idx="970">
                  <c:v>2265.2856062220599</c:v>
                </c:pt>
                <c:pt idx="971">
                  <c:v>2265.5712484577684</c:v>
                </c:pt>
                <c:pt idx="972">
                  <c:v>2265.8569267116668</c:v>
                </c:pt>
                <c:pt idx="973">
                  <c:v>2266.1426409882965</c:v>
                </c:pt>
                <c:pt idx="974">
                  <c:v>2266.4283912922001</c:v>
                </c:pt>
                <c:pt idx="975">
                  <c:v>2266.7141776279204</c:v>
                </c:pt>
                <c:pt idx="976" formatCode="#,##0">
                  <c:v>2267</c:v>
                </c:pt>
                <c:pt idx="977">
                  <c:v>2267.4285714285716</c:v>
                </c:pt>
                <c:pt idx="978">
                  <c:v>2267.8571428571431</c:v>
                </c:pt>
                <c:pt idx="979">
                  <c:v>2268.2857142857147</c:v>
                </c:pt>
                <c:pt idx="980">
                  <c:v>2268.7142857142862</c:v>
                </c:pt>
                <c:pt idx="981">
                  <c:v>2269.1428571428578</c:v>
                </c:pt>
                <c:pt idx="982">
                  <c:v>2269.5714285714294</c:v>
                </c:pt>
                <c:pt idx="983" formatCode="#,##0">
                  <c:v>2270</c:v>
                </c:pt>
                <c:pt idx="984">
                  <c:v>2271.2835349701427</c:v>
                </c:pt>
                <c:pt idx="985">
                  <c:v>2272.5677956944792</c:v>
                </c:pt>
                <c:pt idx="986">
                  <c:v>2273.8527825833753</c:v>
                </c:pt>
                <c:pt idx="987">
                  <c:v>2275.1384960474288</c:v>
                </c:pt>
                <c:pt idx="988">
                  <c:v>2276.4249364974703</c:v>
                </c:pt>
                <c:pt idx="989">
                  <c:v>2277.7121043445622</c:v>
                </c:pt>
                <c:pt idx="990" formatCode="#,##0">
                  <c:v>2279</c:v>
                </c:pt>
                <c:pt idx="991">
                  <c:v>2279.7136150092897</c:v>
                </c:pt>
                <c:pt idx="992">
                  <c:v>2280.4274534702604</c:v>
                </c:pt>
                <c:pt idx="993">
                  <c:v>2281.1415154528809</c:v>
                </c:pt>
                <c:pt idx="994">
                  <c:v>2281.8558010271418</c:v>
                </c:pt>
                <c:pt idx="995">
                  <c:v>2282.5703102630555</c:v>
                </c:pt>
                <c:pt idx="996">
                  <c:v>2283.2850432306564</c:v>
                </c:pt>
                <c:pt idx="997" formatCode="#,##0">
                  <c:v>2284</c:v>
                </c:pt>
                <c:pt idx="998">
                  <c:v>2285.5714285714284</c:v>
                </c:pt>
                <c:pt idx="999">
                  <c:v>2287.1428571428569</c:v>
                </c:pt>
                <c:pt idx="1000">
                  <c:v>2288.7142857142853</c:v>
                </c:pt>
                <c:pt idx="1001">
                  <c:v>2290.2857142857138</c:v>
                </c:pt>
                <c:pt idx="1002">
                  <c:v>2291.8571428571422</c:v>
                </c:pt>
                <c:pt idx="1003">
                  <c:v>2293.4285714285706</c:v>
                </c:pt>
                <c:pt idx="1004" formatCode="#,##0">
                  <c:v>2295</c:v>
                </c:pt>
                <c:pt idx="1005">
                  <c:v>2296.5</c:v>
                </c:pt>
                <c:pt idx="1006">
                  <c:v>2298</c:v>
                </c:pt>
                <c:pt idx="1007">
                  <c:v>2299.5</c:v>
                </c:pt>
                <c:pt idx="1008">
                  <c:v>2301</c:v>
                </c:pt>
                <c:pt idx="1009">
                  <c:v>2302.5</c:v>
                </c:pt>
                <c:pt idx="1010" formatCode="#,##0">
                  <c:v>2304</c:v>
                </c:pt>
                <c:pt idx="1011">
                  <c:v>2304.4285714285716</c:v>
                </c:pt>
                <c:pt idx="1012">
                  <c:v>2304.8571428571431</c:v>
                </c:pt>
                <c:pt idx="1013">
                  <c:v>2305.2857142857147</c:v>
                </c:pt>
                <c:pt idx="1014">
                  <c:v>2305.7142857142862</c:v>
                </c:pt>
                <c:pt idx="1015">
                  <c:v>2306.1428571428578</c:v>
                </c:pt>
                <c:pt idx="1016">
                  <c:v>2306.5714285714294</c:v>
                </c:pt>
                <c:pt idx="1017" formatCode="#,##0">
                  <c:v>2307</c:v>
                </c:pt>
                <c:pt idx="1018">
                  <c:v>2307.375</c:v>
                </c:pt>
                <c:pt idx="1019">
                  <c:v>2307.75</c:v>
                </c:pt>
                <c:pt idx="1020">
                  <c:v>2308.125</c:v>
                </c:pt>
                <c:pt idx="1021">
                  <c:v>2308.5</c:v>
                </c:pt>
                <c:pt idx="1022">
                  <c:v>2308.875</c:v>
                </c:pt>
                <c:pt idx="1023">
                  <c:v>2309.25</c:v>
                </c:pt>
                <c:pt idx="1024">
                  <c:v>2309.625</c:v>
                </c:pt>
                <c:pt idx="1025" formatCode="#,##0">
                  <c:v>2310</c:v>
                </c:pt>
                <c:pt idx="1026">
                  <c:v>2310.3571428571427</c:v>
                </c:pt>
                <c:pt idx="1027">
                  <c:v>2310.7142857142853</c:v>
                </c:pt>
                <c:pt idx="1028">
                  <c:v>2311.071428571428</c:v>
                </c:pt>
                <c:pt idx="1029">
                  <c:v>2311.4285714285706</c:v>
                </c:pt>
                <c:pt idx="1030">
                  <c:v>2311.7857142857133</c:v>
                </c:pt>
                <c:pt idx="1031">
                  <c:v>2312.142857142856</c:v>
                </c:pt>
                <c:pt idx="1032">
                  <c:v>2312.4999999999986</c:v>
                </c:pt>
                <c:pt idx="1033">
                  <c:v>2312.8571428571413</c:v>
                </c:pt>
                <c:pt idx="1034">
                  <c:v>2313.214285714284</c:v>
                </c:pt>
                <c:pt idx="1035">
                  <c:v>2313.5714285714266</c:v>
                </c:pt>
                <c:pt idx="1036">
                  <c:v>2313.9285714285693</c:v>
                </c:pt>
                <c:pt idx="1037">
                  <c:v>2314.2857142857119</c:v>
                </c:pt>
                <c:pt idx="1038">
                  <c:v>2314.6428571428546</c:v>
                </c:pt>
                <c:pt idx="1039" formatCode="#,##0">
                  <c:v>2315</c:v>
                </c:pt>
                <c:pt idx="1040">
                  <c:v>2315.7142857142858</c:v>
                </c:pt>
                <c:pt idx="1041">
                  <c:v>2316.4285714285716</c:v>
                </c:pt>
                <c:pt idx="1042">
                  <c:v>2317.1428571428573</c:v>
                </c:pt>
                <c:pt idx="1043">
                  <c:v>2317.8571428571431</c:v>
                </c:pt>
                <c:pt idx="1044">
                  <c:v>2318.5714285714289</c:v>
                </c:pt>
                <c:pt idx="1045">
                  <c:v>2319.2857142857147</c:v>
                </c:pt>
                <c:pt idx="1046" formatCode="#,##0">
                  <c:v>2320</c:v>
                </c:pt>
                <c:pt idx="1047">
                  <c:v>2320</c:v>
                </c:pt>
                <c:pt idx="1048">
                  <c:v>2320</c:v>
                </c:pt>
                <c:pt idx="1049">
                  <c:v>2320</c:v>
                </c:pt>
                <c:pt idx="1050">
                  <c:v>2320</c:v>
                </c:pt>
                <c:pt idx="1051">
                  <c:v>2320</c:v>
                </c:pt>
                <c:pt idx="1052">
                  <c:v>2320</c:v>
                </c:pt>
                <c:pt idx="1053" formatCode="#,##0">
                  <c:v>2320</c:v>
                </c:pt>
                <c:pt idx="1054">
                  <c:v>2320</c:v>
                </c:pt>
                <c:pt idx="1055">
                  <c:v>2320</c:v>
                </c:pt>
                <c:pt idx="1056">
                  <c:v>2320</c:v>
                </c:pt>
                <c:pt idx="1057">
                  <c:v>2320</c:v>
                </c:pt>
                <c:pt idx="1058">
                  <c:v>2320</c:v>
                </c:pt>
                <c:pt idx="1059">
                  <c:v>2320</c:v>
                </c:pt>
                <c:pt idx="1060" formatCode="#,##0">
                  <c:v>2320</c:v>
                </c:pt>
                <c:pt idx="1061">
                  <c:v>2320.4283341097234</c:v>
                </c:pt>
                <c:pt idx="1062">
                  <c:v>2320.8567473013904</c:v>
                </c:pt>
                <c:pt idx="1063">
                  <c:v>2321.285239589602</c:v>
                </c:pt>
                <c:pt idx="1064">
                  <c:v>2321.7138109889615</c:v>
                </c:pt>
                <c:pt idx="1065">
                  <c:v>2322.1424615140745</c:v>
                </c:pt>
                <c:pt idx="1066">
                  <c:v>2322.5711911795502</c:v>
                </c:pt>
                <c:pt idx="1067" formatCode="#,##0">
                  <c:v>2323</c:v>
                </c:pt>
                <c:pt idx="1068">
                  <c:v>2323.0850347504961</c:v>
                </c:pt>
                <c:pt idx="1069">
                  <c:v>2323.1700726137383</c:v>
                </c:pt>
                <c:pt idx="1070">
                  <c:v>2323.2551135898402</c:v>
                </c:pt>
                <c:pt idx="1071">
                  <c:v>2323.3401576789161</c:v>
                </c:pt>
                <c:pt idx="1072">
                  <c:v>2323.4252048810795</c:v>
                </c:pt>
                <c:pt idx="1073">
                  <c:v>2323.5102551964446</c:v>
                </c:pt>
                <c:pt idx="1074">
                  <c:v>2323.5953086251257</c:v>
                </c:pt>
                <c:pt idx="1075">
                  <c:v>2323.6803651672362</c:v>
                </c:pt>
                <c:pt idx="1076">
                  <c:v>2323.7654248228905</c:v>
                </c:pt>
                <c:pt idx="1077">
                  <c:v>2323.8504875922022</c:v>
                </c:pt>
                <c:pt idx="1078">
                  <c:v>2323.9355534752854</c:v>
                </c:pt>
                <c:pt idx="1079">
                  <c:v>2324.0206224722542</c:v>
                </c:pt>
                <c:pt idx="1080">
                  <c:v>2324.1056945832229</c:v>
                </c:pt>
                <c:pt idx="1081">
                  <c:v>2324.190769808305</c:v>
                </c:pt>
                <c:pt idx="1082">
                  <c:v>2324.2758481476144</c:v>
                </c:pt>
                <c:pt idx="1083">
                  <c:v>2324.3609296012655</c:v>
                </c:pt>
                <c:pt idx="1084">
                  <c:v>2324.4460141693721</c:v>
                </c:pt>
                <c:pt idx="1085">
                  <c:v>2324.5311018520483</c:v>
                </c:pt>
                <c:pt idx="1086">
                  <c:v>2324.6161926494078</c:v>
                </c:pt>
                <c:pt idx="1087">
                  <c:v>2324.7012865615652</c:v>
                </c:pt>
                <c:pt idx="1088">
                  <c:v>2324.7863835886342</c:v>
                </c:pt>
                <c:pt idx="1089">
                  <c:v>2324.8714837307284</c:v>
                </c:pt>
                <c:pt idx="1090">
                  <c:v>2324.9565869879625</c:v>
                </c:pt>
                <c:pt idx="1091">
                  <c:v>2325.0416933604502</c:v>
                </c:pt>
                <c:pt idx="1092">
                  <c:v>2325.1268028483055</c:v>
                </c:pt>
                <c:pt idx="1093">
                  <c:v>2325.2119154516427</c:v>
                </c:pt>
                <c:pt idx="1094">
                  <c:v>2325.2970311705753</c:v>
                </c:pt>
                <c:pt idx="1095">
                  <c:v>2325.3821500052181</c:v>
                </c:pt>
                <c:pt idx="1096">
                  <c:v>2325.4672719556847</c:v>
                </c:pt>
                <c:pt idx="1097">
                  <c:v>2325.5523970220893</c:v>
                </c:pt>
                <c:pt idx="1098">
                  <c:v>2325.6375252045459</c:v>
                </c:pt>
                <c:pt idx="1099">
                  <c:v>2325.7226565031683</c:v>
                </c:pt>
                <c:pt idx="1100">
                  <c:v>2325.8077909180711</c:v>
                </c:pt>
                <c:pt idx="1101">
                  <c:v>2325.8929284493679</c:v>
                </c:pt>
                <c:pt idx="1102">
                  <c:v>2325.9780690971729</c:v>
                </c:pt>
                <c:pt idx="1103">
                  <c:v>2326.0632128616003</c:v>
                </c:pt>
                <c:pt idx="1104">
                  <c:v>2326.1483597427641</c:v>
                </c:pt>
                <c:pt idx="1105">
                  <c:v>2326.2335097407786</c:v>
                </c:pt>
                <c:pt idx="1106">
                  <c:v>2326.3186628557578</c:v>
                </c:pt>
                <c:pt idx="1107">
                  <c:v>2326.4038190878155</c:v>
                </c:pt>
                <c:pt idx="1108">
                  <c:v>2326.4889784370662</c:v>
                </c:pt>
                <c:pt idx="1109">
                  <c:v>2326.5741409036236</c:v>
                </c:pt>
                <c:pt idx="1110">
                  <c:v>2326.6593064876024</c:v>
                </c:pt>
                <c:pt idx="1111">
                  <c:v>2326.7444751891162</c:v>
                </c:pt>
                <c:pt idx="1112">
                  <c:v>2326.8296470082792</c:v>
                </c:pt>
                <c:pt idx="1113">
                  <c:v>2326.9148219452059</c:v>
                </c:pt>
                <c:pt idx="1114">
                  <c:v>2327</c:v>
                </c:pt>
                <c:pt idx="1115">
                  <c:v>2327.1111111111113</c:v>
                </c:pt>
                <c:pt idx="1116">
                  <c:v>2327.2222222222226</c:v>
                </c:pt>
                <c:pt idx="1117">
                  <c:v>2327.3333333333339</c:v>
                </c:pt>
                <c:pt idx="1118">
                  <c:v>2327.4444444444453</c:v>
                </c:pt>
                <c:pt idx="1119">
                  <c:v>2327.5555555555566</c:v>
                </c:pt>
                <c:pt idx="1120">
                  <c:v>2327.6666666666679</c:v>
                </c:pt>
                <c:pt idx="1121">
                  <c:v>2327.7777777777792</c:v>
                </c:pt>
                <c:pt idx="1122">
                  <c:v>2327.8888888888905</c:v>
                </c:pt>
                <c:pt idx="1123" formatCode="#,##0">
                  <c:v>2328</c:v>
                </c:pt>
                <c:pt idx="1124">
                  <c:v>2328</c:v>
                </c:pt>
                <c:pt idx="1125">
                  <c:v>2328</c:v>
                </c:pt>
                <c:pt idx="1126">
                  <c:v>2328</c:v>
                </c:pt>
                <c:pt idx="1127">
                  <c:v>2328</c:v>
                </c:pt>
                <c:pt idx="1128">
                  <c:v>2328</c:v>
                </c:pt>
                <c:pt idx="1129" formatCode="#,##0">
                  <c:v>2328</c:v>
                </c:pt>
                <c:pt idx="1130">
                  <c:v>2328.75</c:v>
                </c:pt>
                <c:pt idx="1131">
                  <c:v>2329.5</c:v>
                </c:pt>
                <c:pt idx="1132">
                  <c:v>2330.25</c:v>
                </c:pt>
                <c:pt idx="1133">
                  <c:v>2331</c:v>
                </c:pt>
                <c:pt idx="1134">
                  <c:v>2331.75</c:v>
                </c:pt>
                <c:pt idx="1135">
                  <c:v>2332.5</c:v>
                </c:pt>
                <c:pt idx="1136">
                  <c:v>2333.25</c:v>
                </c:pt>
                <c:pt idx="1137" formatCode="#,##0">
                  <c:v>2334</c:v>
                </c:pt>
                <c:pt idx="1138">
                  <c:v>2334.4285714285716</c:v>
                </c:pt>
                <c:pt idx="1139">
                  <c:v>2334.8571428571431</c:v>
                </c:pt>
                <c:pt idx="1140">
                  <c:v>2335.2857142857147</c:v>
                </c:pt>
                <c:pt idx="1141">
                  <c:v>2335.7142857142862</c:v>
                </c:pt>
                <c:pt idx="1142">
                  <c:v>2336.1428571428578</c:v>
                </c:pt>
                <c:pt idx="1143">
                  <c:v>2336.5714285714294</c:v>
                </c:pt>
                <c:pt idx="1144" formatCode="#,##0">
                  <c:v>2337</c:v>
                </c:pt>
                <c:pt idx="1145">
                  <c:v>2337.7136316329338</c:v>
                </c:pt>
                <c:pt idx="1146">
                  <c:v>2338.4274811820451</c:v>
                </c:pt>
                <c:pt idx="1147">
                  <c:v>2339.1415487138775</c:v>
                </c:pt>
                <c:pt idx="1148">
                  <c:v>2339.855834294995</c:v>
                </c:pt>
                <c:pt idx="1149">
                  <c:v>2340.5703379919814</c:v>
                </c:pt>
                <c:pt idx="1150">
                  <c:v>2341.2850598714413</c:v>
                </c:pt>
                <c:pt idx="1151" formatCode="#,##0">
                  <c:v>2342</c:v>
                </c:pt>
                <c:pt idx="1152">
                  <c:v>2342.1904761904761</c:v>
                </c:pt>
                <c:pt idx="1153">
                  <c:v>2342.3809523809523</c:v>
                </c:pt>
                <c:pt idx="1154">
                  <c:v>2342.5714285714284</c:v>
                </c:pt>
                <c:pt idx="1155">
                  <c:v>2342.7619047619046</c:v>
                </c:pt>
                <c:pt idx="1156">
                  <c:v>2342.9523809523807</c:v>
                </c:pt>
                <c:pt idx="1157">
                  <c:v>2343.1428571428569</c:v>
                </c:pt>
                <c:pt idx="1158">
                  <c:v>2343.333333333333</c:v>
                </c:pt>
                <c:pt idx="1159">
                  <c:v>2343.5238095238092</c:v>
                </c:pt>
                <c:pt idx="1160">
                  <c:v>2343.7142857142853</c:v>
                </c:pt>
                <c:pt idx="1161">
                  <c:v>2343.9047619047615</c:v>
                </c:pt>
                <c:pt idx="1162">
                  <c:v>2344.0952380952376</c:v>
                </c:pt>
                <c:pt idx="1163">
                  <c:v>2344.2857142857138</c:v>
                </c:pt>
                <c:pt idx="1164">
                  <c:v>2344.4761904761899</c:v>
                </c:pt>
                <c:pt idx="1165">
                  <c:v>2344.6666666666661</c:v>
                </c:pt>
                <c:pt idx="1166">
                  <c:v>2344.8571428571422</c:v>
                </c:pt>
                <c:pt idx="1167">
                  <c:v>2345.0476190476184</c:v>
                </c:pt>
                <c:pt idx="1168">
                  <c:v>2345.2380952380945</c:v>
                </c:pt>
                <c:pt idx="1169">
                  <c:v>2345.4285714285706</c:v>
                </c:pt>
                <c:pt idx="1170">
                  <c:v>2345.6190476190468</c:v>
                </c:pt>
                <c:pt idx="1171">
                  <c:v>2345.8095238095229</c:v>
                </c:pt>
                <c:pt idx="1172" formatCode="#,##0">
                  <c:v>2346</c:v>
                </c:pt>
                <c:pt idx="1173">
                  <c:v>2346.0158730158732</c:v>
                </c:pt>
                <c:pt idx="1174">
                  <c:v>2346.0317460317465</c:v>
                </c:pt>
                <c:pt idx="1175">
                  <c:v>2346.0476190476197</c:v>
                </c:pt>
                <c:pt idx="1176">
                  <c:v>2346.063492063493</c:v>
                </c:pt>
                <c:pt idx="1177">
                  <c:v>2346.0793650793662</c:v>
                </c:pt>
                <c:pt idx="1178">
                  <c:v>2346.0952380952394</c:v>
                </c:pt>
                <c:pt idx="1179">
                  <c:v>2346.1111111111127</c:v>
                </c:pt>
                <c:pt idx="1180">
                  <c:v>2346.1269841269859</c:v>
                </c:pt>
                <c:pt idx="1181">
                  <c:v>2346.1428571428592</c:v>
                </c:pt>
                <c:pt idx="1182">
                  <c:v>2346.1587301587324</c:v>
                </c:pt>
                <c:pt idx="1183">
                  <c:v>2346.1746031746056</c:v>
                </c:pt>
                <c:pt idx="1184">
                  <c:v>2346.1904761904789</c:v>
                </c:pt>
                <c:pt idx="1185">
                  <c:v>2346.2063492063521</c:v>
                </c:pt>
                <c:pt idx="1186">
                  <c:v>2346.2222222222254</c:v>
                </c:pt>
                <c:pt idx="1187">
                  <c:v>2346.2380952380986</c:v>
                </c:pt>
                <c:pt idx="1188">
                  <c:v>2346.2539682539718</c:v>
                </c:pt>
                <c:pt idx="1189">
                  <c:v>2346.2698412698451</c:v>
                </c:pt>
                <c:pt idx="1190">
                  <c:v>2346.2857142857183</c:v>
                </c:pt>
                <c:pt idx="1191">
                  <c:v>2346.3015873015916</c:v>
                </c:pt>
                <c:pt idx="1192">
                  <c:v>2346.3174603174648</c:v>
                </c:pt>
                <c:pt idx="1193">
                  <c:v>2346.333333333338</c:v>
                </c:pt>
                <c:pt idx="1194">
                  <c:v>2346.3492063492113</c:v>
                </c:pt>
                <c:pt idx="1195">
                  <c:v>2346.3650793650845</c:v>
                </c:pt>
                <c:pt idx="1196">
                  <c:v>2346.3809523809578</c:v>
                </c:pt>
                <c:pt idx="1197">
                  <c:v>2346.396825396831</c:v>
                </c:pt>
                <c:pt idx="1198">
                  <c:v>2346.4126984127042</c:v>
                </c:pt>
                <c:pt idx="1199">
                  <c:v>2346.4285714285775</c:v>
                </c:pt>
                <c:pt idx="1200">
                  <c:v>2346.4444444444507</c:v>
                </c:pt>
                <c:pt idx="1201">
                  <c:v>2346.4603174603239</c:v>
                </c:pt>
                <c:pt idx="1202">
                  <c:v>2346.4761904761972</c:v>
                </c:pt>
                <c:pt idx="1203">
                  <c:v>2346.4920634920704</c:v>
                </c:pt>
                <c:pt idx="1204">
                  <c:v>2346.5079365079437</c:v>
                </c:pt>
                <c:pt idx="1205">
                  <c:v>2346.5238095238169</c:v>
                </c:pt>
                <c:pt idx="1206">
                  <c:v>2346.5396825396901</c:v>
                </c:pt>
                <c:pt idx="1207">
                  <c:v>2346.5555555555634</c:v>
                </c:pt>
                <c:pt idx="1208">
                  <c:v>2346.5714285714366</c:v>
                </c:pt>
                <c:pt idx="1209">
                  <c:v>2346.5873015873099</c:v>
                </c:pt>
                <c:pt idx="1210">
                  <c:v>2346.6031746031831</c:v>
                </c:pt>
                <c:pt idx="1211">
                  <c:v>2346.6190476190563</c:v>
                </c:pt>
                <c:pt idx="1212">
                  <c:v>2346.6349206349296</c:v>
                </c:pt>
                <c:pt idx="1213">
                  <c:v>2346.6507936508028</c:v>
                </c:pt>
                <c:pt idx="1214">
                  <c:v>2346.6666666666761</c:v>
                </c:pt>
                <c:pt idx="1215">
                  <c:v>2346.6825396825493</c:v>
                </c:pt>
                <c:pt idx="1216">
                  <c:v>2346.6984126984225</c:v>
                </c:pt>
                <c:pt idx="1217">
                  <c:v>2346.7142857142958</c:v>
                </c:pt>
                <c:pt idx="1218">
                  <c:v>2346.730158730169</c:v>
                </c:pt>
                <c:pt idx="1219">
                  <c:v>2346.7460317460423</c:v>
                </c:pt>
                <c:pt idx="1220">
                  <c:v>2346.7619047619155</c:v>
                </c:pt>
                <c:pt idx="1221">
                  <c:v>2346.7777777777887</c:v>
                </c:pt>
                <c:pt idx="1222">
                  <c:v>2346.793650793662</c:v>
                </c:pt>
                <c:pt idx="1223">
                  <c:v>2346.8095238095352</c:v>
                </c:pt>
                <c:pt idx="1224">
                  <c:v>2346.8253968254085</c:v>
                </c:pt>
                <c:pt idx="1225">
                  <c:v>2346.8412698412817</c:v>
                </c:pt>
                <c:pt idx="1226">
                  <c:v>2346.8571428571549</c:v>
                </c:pt>
                <c:pt idx="1227">
                  <c:v>2346.8730158730282</c:v>
                </c:pt>
                <c:pt idx="1228">
                  <c:v>2346.8888888889014</c:v>
                </c:pt>
                <c:pt idx="1229">
                  <c:v>2346.9047619047747</c:v>
                </c:pt>
                <c:pt idx="1230">
                  <c:v>2346.9206349206479</c:v>
                </c:pt>
                <c:pt idx="1231">
                  <c:v>2346.9365079365211</c:v>
                </c:pt>
                <c:pt idx="1232">
                  <c:v>2346.9523809523944</c:v>
                </c:pt>
                <c:pt idx="1233">
                  <c:v>2346.9682539682676</c:v>
                </c:pt>
                <c:pt idx="1234">
                  <c:v>2346.9841269841409</c:v>
                </c:pt>
                <c:pt idx="1235" formatCode="#,##0">
                  <c:v>2347</c:v>
                </c:pt>
                <c:pt idx="1236">
                  <c:v>2347</c:v>
                </c:pt>
                <c:pt idx="1237">
                  <c:v>2347</c:v>
                </c:pt>
                <c:pt idx="1238">
                  <c:v>2347</c:v>
                </c:pt>
                <c:pt idx="1239">
                  <c:v>2347</c:v>
                </c:pt>
                <c:pt idx="1240">
                  <c:v>2347</c:v>
                </c:pt>
                <c:pt idx="1241">
                  <c:v>2347</c:v>
                </c:pt>
                <c:pt idx="1242">
                  <c:v>2347</c:v>
                </c:pt>
                <c:pt idx="1243">
                  <c:v>2347</c:v>
                </c:pt>
                <c:pt idx="1244">
                  <c:v>2347</c:v>
                </c:pt>
                <c:pt idx="1245">
                  <c:v>2347</c:v>
                </c:pt>
                <c:pt idx="1246">
                  <c:v>2347</c:v>
                </c:pt>
                <c:pt idx="1247">
                  <c:v>2347</c:v>
                </c:pt>
                <c:pt idx="1248">
                  <c:v>2347</c:v>
                </c:pt>
                <c:pt idx="1249">
                  <c:v>2347</c:v>
                </c:pt>
                <c:pt idx="1250">
                  <c:v>2347</c:v>
                </c:pt>
                <c:pt idx="1251">
                  <c:v>2347</c:v>
                </c:pt>
                <c:pt idx="1252">
                  <c:v>2347</c:v>
                </c:pt>
                <c:pt idx="1253">
                  <c:v>2347</c:v>
                </c:pt>
                <c:pt idx="1254">
                  <c:v>2347</c:v>
                </c:pt>
                <c:pt idx="1255">
                  <c:v>2347</c:v>
                </c:pt>
                <c:pt idx="1256">
                  <c:v>2347</c:v>
                </c:pt>
                <c:pt idx="1257">
                  <c:v>2347</c:v>
                </c:pt>
                <c:pt idx="1258">
                  <c:v>2347</c:v>
                </c:pt>
                <c:pt idx="1259">
                  <c:v>2347</c:v>
                </c:pt>
                <c:pt idx="1260">
                  <c:v>2347</c:v>
                </c:pt>
                <c:pt idx="1261">
                  <c:v>2347</c:v>
                </c:pt>
                <c:pt idx="1262">
                  <c:v>2347</c:v>
                </c:pt>
                <c:pt idx="1263" formatCode="#,##0">
                  <c:v>2347</c:v>
                </c:pt>
                <c:pt idx="1264">
                  <c:v>2347.1997108350315</c:v>
                </c:pt>
                <c:pt idx="1265">
                  <c:v>2347.3994386638501</c:v>
                </c:pt>
                <c:pt idx="1266">
                  <c:v>2347.5991834879014</c:v>
                </c:pt>
                <c:pt idx="1267">
                  <c:v>2347.7989453086316</c:v>
                </c:pt>
                <c:pt idx="1268">
                  <c:v>2347.9987241274871</c:v>
                </c:pt>
                <c:pt idx="1269">
                  <c:v>2348.1985199459141</c:v>
                </c:pt>
                <c:pt idx="1270">
                  <c:v>2348.3983327653596</c:v>
                </c:pt>
                <c:pt idx="1271">
                  <c:v>2348.5981625872701</c:v>
                </c:pt>
                <c:pt idx="1272">
                  <c:v>2348.7980094130921</c:v>
                </c:pt>
                <c:pt idx="1273">
                  <c:v>2348.9978732442723</c:v>
                </c:pt>
                <c:pt idx="1274">
                  <c:v>2349.1977540822581</c:v>
                </c:pt>
                <c:pt idx="1275">
                  <c:v>2349.397651928497</c:v>
                </c:pt>
                <c:pt idx="1276">
                  <c:v>2349.5975667844355</c:v>
                </c:pt>
                <c:pt idx="1277">
                  <c:v>2349.7974986515214</c:v>
                </c:pt>
                <c:pt idx="1278">
                  <c:v>2349.9974475312024</c:v>
                </c:pt>
                <c:pt idx="1279">
                  <c:v>2350.1974134249258</c:v>
                </c:pt>
                <c:pt idx="1280">
                  <c:v>2350.3973963341396</c:v>
                </c:pt>
                <c:pt idx="1281">
                  <c:v>2350.5973962602911</c:v>
                </c:pt>
                <c:pt idx="1282">
                  <c:v>2350.7974132048289</c:v>
                </c:pt>
                <c:pt idx="1283">
                  <c:v>2350.9974471692008</c:v>
                </c:pt>
                <c:pt idx="1284">
                  <c:v>2351.1974981548556</c:v>
                </c:pt>
                <c:pt idx="1285">
                  <c:v>2351.3975661632412</c:v>
                </c:pt>
                <c:pt idx="1286">
                  <c:v>2351.5976511958061</c:v>
                </c:pt>
                <c:pt idx="1287">
                  <c:v>2351.797753253999</c:v>
                </c:pt>
                <c:pt idx="1288">
                  <c:v>2351.9978723392687</c:v>
                </c:pt>
                <c:pt idx="1289">
                  <c:v>2352.1980084530642</c:v>
                </c:pt>
                <c:pt idx="1290">
                  <c:v>2352.3981615968341</c:v>
                </c:pt>
                <c:pt idx="1291">
                  <c:v>2352.5983317720279</c:v>
                </c:pt>
                <c:pt idx="1292">
                  <c:v>2352.7985189800943</c:v>
                </c:pt>
                <c:pt idx="1293">
                  <c:v>2352.998723222483</c:v>
                </c:pt>
                <c:pt idx="1294">
                  <c:v>2353.1989445006438</c:v>
                </c:pt>
                <c:pt idx="1295">
                  <c:v>2353.399182816026</c:v>
                </c:pt>
                <c:pt idx="1296">
                  <c:v>2353.5994381700793</c:v>
                </c:pt>
                <c:pt idx="1297">
                  <c:v>2353.7997105642535</c:v>
                </c:pt>
                <c:pt idx="1298" formatCode="#,##0">
                  <c:v>2354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DE-481E-8471-A430526885A7}"/>
            </c:ext>
          </c:extLst>
        </c:ser>
        <c:ser>
          <c:idx val="3"/>
          <c:order val="3"/>
          <c:tx>
            <c:strRef>
              <c:f>'Dados sim recup log'!$I$1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log'!$A$2:$A$1500</c:f>
              <c:numCache>
                <c:formatCode>d\-mmm</c:formatCode>
                <c:ptCount val="14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  <c:pt idx="998">
                  <c:v>44905</c:v>
                </c:pt>
                <c:pt idx="999">
                  <c:v>44906</c:v>
                </c:pt>
                <c:pt idx="1000">
                  <c:v>44907</c:v>
                </c:pt>
                <c:pt idx="1001">
                  <c:v>44908</c:v>
                </c:pt>
                <c:pt idx="1002">
                  <c:v>44909</c:v>
                </c:pt>
                <c:pt idx="1003">
                  <c:v>44910</c:v>
                </c:pt>
                <c:pt idx="1004">
                  <c:v>44911</c:v>
                </c:pt>
                <c:pt idx="1005">
                  <c:v>44912</c:v>
                </c:pt>
                <c:pt idx="1006">
                  <c:v>44913</c:v>
                </c:pt>
                <c:pt idx="1007">
                  <c:v>44914</c:v>
                </c:pt>
                <c:pt idx="1008">
                  <c:v>44915</c:v>
                </c:pt>
                <c:pt idx="1009">
                  <c:v>44916</c:v>
                </c:pt>
                <c:pt idx="1010">
                  <c:v>44917</c:v>
                </c:pt>
                <c:pt idx="1011">
                  <c:v>44918</c:v>
                </c:pt>
                <c:pt idx="1012">
                  <c:v>44919</c:v>
                </c:pt>
                <c:pt idx="1013">
                  <c:v>44920</c:v>
                </c:pt>
                <c:pt idx="1014">
                  <c:v>44921</c:v>
                </c:pt>
                <c:pt idx="1015">
                  <c:v>44922</c:v>
                </c:pt>
                <c:pt idx="1016">
                  <c:v>44923</c:v>
                </c:pt>
                <c:pt idx="1017">
                  <c:v>44924</c:v>
                </c:pt>
                <c:pt idx="1018">
                  <c:v>44925</c:v>
                </c:pt>
                <c:pt idx="1019">
                  <c:v>44926</c:v>
                </c:pt>
                <c:pt idx="1020">
                  <c:v>44927</c:v>
                </c:pt>
                <c:pt idx="1021">
                  <c:v>44928</c:v>
                </c:pt>
                <c:pt idx="1022">
                  <c:v>44929</c:v>
                </c:pt>
                <c:pt idx="1023">
                  <c:v>44930</c:v>
                </c:pt>
                <c:pt idx="1024">
                  <c:v>44931</c:v>
                </c:pt>
                <c:pt idx="1025">
                  <c:v>44932</c:v>
                </c:pt>
                <c:pt idx="1026">
                  <c:v>44933</c:v>
                </c:pt>
                <c:pt idx="1027">
                  <c:v>44934</c:v>
                </c:pt>
                <c:pt idx="1028">
                  <c:v>44935</c:v>
                </c:pt>
                <c:pt idx="1029">
                  <c:v>44936</c:v>
                </c:pt>
                <c:pt idx="1030">
                  <c:v>44937</c:v>
                </c:pt>
                <c:pt idx="1031">
                  <c:v>44938</c:v>
                </c:pt>
                <c:pt idx="1032">
                  <c:v>44939</c:v>
                </c:pt>
                <c:pt idx="1033">
                  <c:v>44940</c:v>
                </c:pt>
                <c:pt idx="1034">
                  <c:v>44941</c:v>
                </c:pt>
                <c:pt idx="1035">
                  <c:v>44942</c:v>
                </c:pt>
                <c:pt idx="1036">
                  <c:v>44943</c:v>
                </c:pt>
                <c:pt idx="1037">
                  <c:v>44944</c:v>
                </c:pt>
                <c:pt idx="1038">
                  <c:v>44945</c:v>
                </c:pt>
                <c:pt idx="1039">
                  <c:v>44946</c:v>
                </c:pt>
                <c:pt idx="1040">
                  <c:v>44947</c:v>
                </c:pt>
                <c:pt idx="1041">
                  <c:v>44948</c:v>
                </c:pt>
                <c:pt idx="1042">
                  <c:v>44949</c:v>
                </c:pt>
                <c:pt idx="1043">
                  <c:v>44950</c:v>
                </c:pt>
                <c:pt idx="1044">
                  <c:v>44951</c:v>
                </c:pt>
                <c:pt idx="1045">
                  <c:v>44952</c:v>
                </c:pt>
                <c:pt idx="1046">
                  <c:v>44953</c:v>
                </c:pt>
                <c:pt idx="1047">
                  <c:v>44954</c:v>
                </c:pt>
                <c:pt idx="1048">
                  <c:v>44955</c:v>
                </c:pt>
                <c:pt idx="1049">
                  <c:v>44956</c:v>
                </c:pt>
                <c:pt idx="1050">
                  <c:v>44957</c:v>
                </c:pt>
                <c:pt idx="1051">
                  <c:v>44958</c:v>
                </c:pt>
                <c:pt idx="1052">
                  <c:v>44959</c:v>
                </c:pt>
                <c:pt idx="1053">
                  <c:v>44960</c:v>
                </c:pt>
                <c:pt idx="1054">
                  <c:v>44961</c:v>
                </c:pt>
                <c:pt idx="1055">
                  <c:v>44962</c:v>
                </c:pt>
                <c:pt idx="1056">
                  <c:v>44963</c:v>
                </c:pt>
                <c:pt idx="1057">
                  <c:v>44964</c:v>
                </c:pt>
                <c:pt idx="1058">
                  <c:v>44965</c:v>
                </c:pt>
                <c:pt idx="1059">
                  <c:v>44966</c:v>
                </c:pt>
                <c:pt idx="1060">
                  <c:v>44967</c:v>
                </c:pt>
                <c:pt idx="1061">
                  <c:v>44968</c:v>
                </c:pt>
                <c:pt idx="1062">
                  <c:v>44969</c:v>
                </c:pt>
                <c:pt idx="1063">
                  <c:v>44970</c:v>
                </c:pt>
                <c:pt idx="1064">
                  <c:v>44971</c:v>
                </c:pt>
                <c:pt idx="1065">
                  <c:v>44972</c:v>
                </c:pt>
                <c:pt idx="1066">
                  <c:v>44973</c:v>
                </c:pt>
                <c:pt idx="1067">
                  <c:v>44974</c:v>
                </c:pt>
                <c:pt idx="1068">
                  <c:v>44975</c:v>
                </c:pt>
                <c:pt idx="1069">
                  <c:v>44976</c:v>
                </c:pt>
                <c:pt idx="1070">
                  <c:v>44977</c:v>
                </c:pt>
                <c:pt idx="1071">
                  <c:v>44978</c:v>
                </c:pt>
                <c:pt idx="1072">
                  <c:v>44979</c:v>
                </c:pt>
                <c:pt idx="1073">
                  <c:v>44980</c:v>
                </c:pt>
                <c:pt idx="1074">
                  <c:v>44981</c:v>
                </c:pt>
                <c:pt idx="1075">
                  <c:v>44982</c:v>
                </c:pt>
                <c:pt idx="1076">
                  <c:v>44983</c:v>
                </c:pt>
                <c:pt idx="1077">
                  <c:v>44984</c:v>
                </c:pt>
                <c:pt idx="1078">
                  <c:v>44985</c:v>
                </c:pt>
                <c:pt idx="1079">
                  <c:v>44986</c:v>
                </c:pt>
                <c:pt idx="1080">
                  <c:v>44987</c:v>
                </c:pt>
                <c:pt idx="1081">
                  <c:v>44988</c:v>
                </c:pt>
                <c:pt idx="1082">
                  <c:v>44989</c:v>
                </c:pt>
                <c:pt idx="1083">
                  <c:v>44990</c:v>
                </c:pt>
                <c:pt idx="1084">
                  <c:v>44991</c:v>
                </c:pt>
                <c:pt idx="1085">
                  <c:v>44992</c:v>
                </c:pt>
                <c:pt idx="1086">
                  <c:v>44993</c:v>
                </c:pt>
                <c:pt idx="1087">
                  <c:v>44994</c:v>
                </c:pt>
                <c:pt idx="1088">
                  <c:v>44995</c:v>
                </c:pt>
                <c:pt idx="1089">
                  <c:v>44996</c:v>
                </c:pt>
                <c:pt idx="1090">
                  <c:v>44997</c:v>
                </c:pt>
                <c:pt idx="1091">
                  <c:v>44998</c:v>
                </c:pt>
                <c:pt idx="1092">
                  <c:v>44999</c:v>
                </c:pt>
                <c:pt idx="1093">
                  <c:v>45000</c:v>
                </c:pt>
                <c:pt idx="1094">
                  <c:v>45001</c:v>
                </c:pt>
                <c:pt idx="1095">
                  <c:v>45002</c:v>
                </c:pt>
                <c:pt idx="1096">
                  <c:v>45003</c:v>
                </c:pt>
                <c:pt idx="1097">
                  <c:v>45004</c:v>
                </c:pt>
                <c:pt idx="1098">
                  <c:v>45005</c:v>
                </c:pt>
                <c:pt idx="1099">
                  <c:v>45006</c:v>
                </c:pt>
                <c:pt idx="1100">
                  <c:v>45007</c:v>
                </c:pt>
                <c:pt idx="1101">
                  <c:v>45008</c:v>
                </c:pt>
                <c:pt idx="1102">
                  <c:v>45009</c:v>
                </c:pt>
                <c:pt idx="1103">
                  <c:v>45010</c:v>
                </c:pt>
                <c:pt idx="1104">
                  <c:v>45011</c:v>
                </c:pt>
                <c:pt idx="1105">
                  <c:v>45012</c:v>
                </c:pt>
                <c:pt idx="1106">
                  <c:v>45013</c:v>
                </c:pt>
                <c:pt idx="1107">
                  <c:v>45014</c:v>
                </c:pt>
                <c:pt idx="1108">
                  <c:v>45015</c:v>
                </c:pt>
                <c:pt idx="1109">
                  <c:v>45016</c:v>
                </c:pt>
                <c:pt idx="1110">
                  <c:v>45017</c:v>
                </c:pt>
                <c:pt idx="1111">
                  <c:v>45018</c:v>
                </c:pt>
                <c:pt idx="1112">
                  <c:v>45019</c:v>
                </c:pt>
                <c:pt idx="1113">
                  <c:v>45020</c:v>
                </c:pt>
                <c:pt idx="1114">
                  <c:v>45021</c:v>
                </c:pt>
                <c:pt idx="1115">
                  <c:v>45022</c:v>
                </c:pt>
                <c:pt idx="1116">
                  <c:v>45023</c:v>
                </c:pt>
                <c:pt idx="1117">
                  <c:v>45024</c:v>
                </c:pt>
                <c:pt idx="1118">
                  <c:v>45025</c:v>
                </c:pt>
                <c:pt idx="1119">
                  <c:v>45026</c:v>
                </c:pt>
                <c:pt idx="1120">
                  <c:v>45027</c:v>
                </c:pt>
                <c:pt idx="1121">
                  <c:v>45028</c:v>
                </c:pt>
                <c:pt idx="1122">
                  <c:v>45029</c:v>
                </c:pt>
                <c:pt idx="1123">
                  <c:v>45030</c:v>
                </c:pt>
                <c:pt idx="1124">
                  <c:v>45031</c:v>
                </c:pt>
                <c:pt idx="1125">
                  <c:v>45032</c:v>
                </c:pt>
                <c:pt idx="1126">
                  <c:v>45033</c:v>
                </c:pt>
                <c:pt idx="1127">
                  <c:v>45034</c:v>
                </c:pt>
                <c:pt idx="1128">
                  <c:v>45035</c:v>
                </c:pt>
                <c:pt idx="1129">
                  <c:v>45036</c:v>
                </c:pt>
                <c:pt idx="1130">
                  <c:v>45037</c:v>
                </c:pt>
                <c:pt idx="1131">
                  <c:v>45038</c:v>
                </c:pt>
                <c:pt idx="1132">
                  <c:v>45039</c:v>
                </c:pt>
                <c:pt idx="1133">
                  <c:v>45040</c:v>
                </c:pt>
                <c:pt idx="1134">
                  <c:v>45041</c:v>
                </c:pt>
                <c:pt idx="1135">
                  <c:v>45042</c:v>
                </c:pt>
                <c:pt idx="1136">
                  <c:v>45043</c:v>
                </c:pt>
                <c:pt idx="1137">
                  <c:v>45044</c:v>
                </c:pt>
                <c:pt idx="1138">
                  <c:v>45045</c:v>
                </c:pt>
                <c:pt idx="1139">
                  <c:v>45046</c:v>
                </c:pt>
                <c:pt idx="1140">
                  <c:v>45047</c:v>
                </c:pt>
                <c:pt idx="1141">
                  <c:v>45048</c:v>
                </c:pt>
                <c:pt idx="1142">
                  <c:v>45049</c:v>
                </c:pt>
                <c:pt idx="1143">
                  <c:v>45050</c:v>
                </c:pt>
                <c:pt idx="1144">
                  <c:v>45051</c:v>
                </c:pt>
                <c:pt idx="1145">
                  <c:v>45052</c:v>
                </c:pt>
                <c:pt idx="1146">
                  <c:v>45053</c:v>
                </c:pt>
                <c:pt idx="1147">
                  <c:v>45054</c:v>
                </c:pt>
                <c:pt idx="1148">
                  <c:v>45055</c:v>
                </c:pt>
                <c:pt idx="1149">
                  <c:v>45056</c:v>
                </c:pt>
                <c:pt idx="1150">
                  <c:v>45057</c:v>
                </c:pt>
                <c:pt idx="1151">
                  <c:v>45058</c:v>
                </c:pt>
                <c:pt idx="1152">
                  <c:v>45059</c:v>
                </c:pt>
                <c:pt idx="1153">
                  <c:v>45060</c:v>
                </c:pt>
                <c:pt idx="1154">
                  <c:v>45061</c:v>
                </c:pt>
                <c:pt idx="1155">
                  <c:v>45062</c:v>
                </c:pt>
                <c:pt idx="1156">
                  <c:v>45063</c:v>
                </c:pt>
                <c:pt idx="1157">
                  <c:v>45064</c:v>
                </c:pt>
                <c:pt idx="1158">
                  <c:v>45065</c:v>
                </c:pt>
                <c:pt idx="1159">
                  <c:v>45066</c:v>
                </c:pt>
                <c:pt idx="1160">
                  <c:v>45067</c:v>
                </c:pt>
                <c:pt idx="1161">
                  <c:v>45068</c:v>
                </c:pt>
                <c:pt idx="1162">
                  <c:v>45069</c:v>
                </c:pt>
                <c:pt idx="1163">
                  <c:v>45070</c:v>
                </c:pt>
                <c:pt idx="1164">
                  <c:v>45071</c:v>
                </c:pt>
                <c:pt idx="1165">
                  <c:v>45072</c:v>
                </c:pt>
                <c:pt idx="1166">
                  <c:v>45073</c:v>
                </c:pt>
                <c:pt idx="1167">
                  <c:v>45074</c:v>
                </c:pt>
                <c:pt idx="1168">
                  <c:v>45075</c:v>
                </c:pt>
                <c:pt idx="1169">
                  <c:v>45076</c:v>
                </c:pt>
                <c:pt idx="1170">
                  <c:v>45077</c:v>
                </c:pt>
                <c:pt idx="1171">
                  <c:v>45078</c:v>
                </c:pt>
                <c:pt idx="1172">
                  <c:v>45079</c:v>
                </c:pt>
                <c:pt idx="1173">
                  <c:v>45080</c:v>
                </c:pt>
                <c:pt idx="1174">
                  <c:v>45081</c:v>
                </c:pt>
                <c:pt idx="1175">
                  <c:v>45082</c:v>
                </c:pt>
                <c:pt idx="1176">
                  <c:v>45083</c:v>
                </c:pt>
                <c:pt idx="1177">
                  <c:v>45084</c:v>
                </c:pt>
                <c:pt idx="1178">
                  <c:v>45085</c:v>
                </c:pt>
                <c:pt idx="1179">
                  <c:v>45086</c:v>
                </c:pt>
                <c:pt idx="1180">
                  <c:v>45087</c:v>
                </c:pt>
                <c:pt idx="1181">
                  <c:v>45088</c:v>
                </c:pt>
                <c:pt idx="1182">
                  <c:v>45089</c:v>
                </c:pt>
                <c:pt idx="1183">
                  <c:v>45090</c:v>
                </c:pt>
                <c:pt idx="1184">
                  <c:v>45091</c:v>
                </c:pt>
                <c:pt idx="1185">
                  <c:v>45092</c:v>
                </c:pt>
                <c:pt idx="1186">
                  <c:v>45093</c:v>
                </c:pt>
                <c:pt idx="1187">
                  <c:v>45094</c:v>
                </c:pt>
                <c:pt idx="1188">
                  <c:v>45095</c:v>
                </c:pt>
                <c:pt idx="1189">
                  <c:v>45096</c:v>
                </c:pt>
                <c:pt idx="1190">
                  <c:v>45097</c:v>
                </c:pt>
                <c:pt idx="1191">
                  <c:v>45098</c:v>
                </c:pt>
                <c:pt idx="1192">
                  <c:v>45099</c:v>
                </c:pt>
                <c:pt idx="1193">
                  <c:v>45100</c:v>
                </c:pt>
                <c:pt idx="1194">
                  <c:v>45101</c:v>
                </c:pt>
                <c:pt idx="1195">
                  <c:v>45102</c:v>
                </c:pt>
                <c:pt idx="1196">
                  <c:v>45103</c:v>
                </c:pt>
                <c:pt idx="1197">
                  <c:v>45104</c:v>
                </c:pt>
                <c:pt idx="1198">
                  <c:v>45105</c:v>
                </c:pt>
                <c:pt idx="1199">
                  <c:v>45106</c:v>
                </c:pt>
                <c:pt idx="1200">
                  <c:v>45107</c:v>
                </c:pt>
                <c:pt idx="1201">
                  <c:v>45108</c:v>
                </c:pt>
                <c:pt idx="1202">
                  <c:v>45109</c:v>
                </c:pt>
                <c:pt idx="1203">
                  <c:v>45110</c:v>
                </c:pt>
                <c:pt idx="1204">
                  <c:v>45111</c:v>
                </c:pt>
                <c:pt idx="1205">
                  <c:v>45112</c:v>
                </c:pt>
                <c:pt idx="1206">
                  <c:v>45113</c:v>
                </c:pt>
                <c:pt idx="1207">
                  <c:v>45114</c:v>
                </c:pt>
                <c:pt idx="1208">
                  <c:v>45115</c:v>
                </c:pt>
                <c:pt idx="1209">
                  <c:v>45116</c:v>
                </c:pt>
                <c:pt idx="1210">
                  <c:v>45117</c:v>
                </c:pt>
                <c:pt idx="1211">
                  <c:v>45118</c:v>
                </c:pt>
                <c:pt idx="1212">
                  <c:v>45119</c:v>
                </c:pt>
                <c:pt idx="1213">
                  <c:v>45120</c:v>
                </c:pt>
                <c:pt idx="1214">
                  <c:v>45121</c:v>
                </c:pt>
                <c:pt idx="1215">
                  <c:v>45122</c:v>
                </c:pt>
                <c:pt idx="1216">
                  <c:v>45123</c:v>
                </c:pt>
                <c:pt idx="1217">
                  <c:v>45124</c:v>
                </c:pt>
                <c:pt idx="1218">
                  <c:v>45125</c:v>
                </c:pt>
                <c:pt idx="1219">
                  <c:v>45126</c:v>
                </c:pt>
                <c:pt idx="1220">
                  <c:v>45127</c:v>
                </c:pt>
                <c:pt idx="1221">
                  <c:v>45128</c:v>
                </c:pt>
                <c:pt idx="1222">
                  <c:v>45129</c:v>
                </c:pt>
                <c:pt idx="1223">
                  <c:v>45130</c:v>
                </c:pt>
                <c:pt idx="1224">
                  <c:v>45131</c:v>
                </c:pt>
                <c:pt idx="1225">
                  <c:v>45132</c:v>
                </c:pt>
                <c:pt idx="1226">
                  <c:v>45133</c:v>
                </c:pt>
                <c:pt idx="1227">
                  <c:v>45134</c:v>
                </c:pt>
                <c:pt idx="1228">
                  <c:v>45135</c:v>
                </c:pt>
                <c:pt idx="1229">
                  <c:v>45136</c:v>
                </c:pt>
                <c:pt idx="1230">
                  <c:v>45137</c:v>
                </c:pt>
                <c:pt idx="1231">
                  <c:v>45138</c:v>
                </c:pt>
                <c:pt idx="1232">
                  <c:v>45139</c:v>
                </c:pt>
                <c:pt idx="1233">
                  <c:v>45140</c:v>
                </c:pt>
                <c:pt idx="1234">
                  <c:v>45141</c:v>
                </c:pt>
                <c:pt idx="1235">
                  <c:v>45142</c:v>
                </c:pt>
                <c:pt idx="1236">
                  <c:v>45143</c:v>
                </c:pt>
                <c:pt idx="1237">
                  <c:v>45144</c:v>
                </c:pt>
                <c:pt idx="1238">
                  <c:v>45145</c:v>
                </c:pt>
                <c:pt idx="1239">
                  <c:v>45146</c:v>
                </c:pt>
                <c:pt idx="1240">
                  <c:v>45147</c:v>
                </c:pt>
                <c:pt idx="1241">
                  <c:v>45148</c:v>
                </c:pt>
                <c:pt idx="1242">
                  <c:v>45149</c:v>
                </c:pt>
                <c:pt idx="1243">
                  <c:v>45150</c:v>
                </c:pt>
                <c:pt idx="1244">
                  <c:v>45151</c:v>
                </c:pt>
                <c:pt idx="1245">
                  <c:v>45152</c:v>
                </c:pt>
                <c:pt idx="1246">
                  <c:v>45153</c:v>
                </c:pt>
                <c:pt idx="1247">
                  <c:v>45154</c:v>
                </c:pt>
                <c:pt idx="1248">
                  <c:v>45155</c:v>
                </c:pt>
                <c:pt idx="1249">
                  <c:v>45156</c:v>
                </c:pt>
                <c:pt idx="1250">
                  <c:v>45157</c:v>
                </c:pt>
                <c:pt idx="1251">
                  <c:v>45158</c:v>
                </c:pt>
                <c:pt idx="1252">
                  <c:v>45159</c:v>
                </c:pt>
                <c:pt idx="1253">
                  <c:v>45160</c:v>
                </c:pt>
                <c:pt idx="1254">
                  <c:v>45161</c:v>
                </c:pt>
                <c:pt idx="1255">
                  <c:v>45162</c:v>
                </c:pt>
                <c:pt idx="1256">
                  <c:v>45163</c:v>
                </c:pt>
                <c:pt idx="1257">
                  <c:v>45164</c:v>
                </c:pt>
                <c:pt idx="1258">
                  <c:v>45165</c:v>
                </c:pt>
                <c:pt idx="1259">
                  <c:v>45166</c:v>
                </c:pt>
                <c:pt idx="1260">
                  <c:v>45167</c:v>
                </c:pt>
                <c:pt idx="1261">
                  <c:v>45168</c:v>
                </c:pt>
                <c:pt idx="1262">
                  <c:v>45169</c:v>
                </c:pt>
                <c:pt idx="1263">
                  <c:v>45170</c:v>
                </c:pt>
                <c:pt idx="1264">
                  <c:v>45171</c:v>
                </c:pt>
                <c:pt idx="1265">
                  <c:v>45172</c:v>
                </c:pt>
                <c:pt idx="1266">
                  <c:v>45173</c:v>
                </c:pt>
                <c:pt idx="1267">
                  <c:v>45174</c:v>
                </c:pt>
                <c:pt idx="1268">
                  <c:v>45175</c:v>
                </c:pt>
                <c:pt idx="1269">
                  <c:v>45176</c:v>
                </c:pt>
                <c:pt idx="1270">
                  <c:v>45177</c:v>
                </c:pt>
                <c:pt idx="1271">
                  <c:v>45178</c:v>
                </c:pt>
                <c:pt idx="1272">
                  <c:v>45179</c:v>
                </c:pt>
                <c:pt idx="1273">
                  <c:v>45180</c:v>
                </c:pt>
                <c:pt idx="1274">
                  <c:v>45181</c:v>
                </c:pt>
                <c:pt idx="1275">
                  <c:v>45182</c:v>
                </c:pt>
                <c:pt idx="1276">
                  <c:v>45183</c:v>
                </c:pt>
                <c:pt idx="1277">
                  <c:v>45184</c:v>
                </c:pt>
                <c:pt idx="1278">
                  <c:v>45185</c:v>
                </c:pt>
                <c:pt idx="1279">
                  <c:v>45186</c:v>
                </c:pt>
                <c:pt idx="1280">
                  <c:v>45187</c:v>
                </c:pt>
                <c:pt idx="1281">
                  <c:v>45188</c:v>
                </c:pt>
                <c:pt idx="1282">
                  <c:v>45189</c:v>
                </c:pt>
                <c:pt idx="1283">
                  <c:v>45190</c:v>
                </c:pt>
                <c:pt idx="1284">
                  <c:v>45191</c:v>
                </c:pt>
                <c:pt idx="1285">
                  <c:v>45192</c:v>
                </c:pt>
                <c:pt idx="1286">
                  <c:v>45193</c:v>
                </c:pt>
                <c:pt idx="1287">
                  <c:v>45194</c:v>
                </c:pt>
                <c:pt idx="1288">
                  <c:v>45195</c:v>
                </c:pt>
                <c:pt idx="1289">
                  <c:v>45196</c:v>
                </c:pt>
                <c:pt idx="1290">
                  <c:v>45197</c:v>
                </c:pt>
                <c:pt idx="1291">
                  <c:v>45198</c:v>
                </c:pt>
                <c:pt idx="1292">
                  <c:v>45199</c:v>
                </c:pt>
                <c:pt idx="1293">
                  <c:v>45200</c:v>
                </c:pt>
                <c:pt idx="1294">
                  <c:v>45201</c:v>
                </c:pt>
                <c:pt idx="1295">
                  <c:v>45202</c:v>
                </c:pt>
                <c:pt idx="1296">
                  <c:v>45203</c:v>
                </c:pt>
                <c:pt idx="1297">
                  <c:v>45204</c:v>
                </c:pt>
                <c:pt idx="1298">
                  <c:v>45205</c:v>
                </c:pt>
              </c:numCache>
            </c:numRef>
          </c:cat>
          <c:val>
            <c:numRef>
              <c:f>'Dados sim recup log'!$I$2:$I$1500</c:f>
              <c:numCache>
                <c:formatCode>General</c:formatCode>
                <c:ptCount val="14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2</c:v>
                </c:pt>
                <c:pt idx="18">
                  <c:v>4</c:v>
                </c:pt>
                <c:pt idx="19">
                  <c:v>7</c:v>
                </c:pt>
                <c:pt idx="20">
                  <c:v>15</c:v>
                </c:pt>
                <c:pt idx="21">
                  <c:v>15</c:v>
                </c:pt>
                <c:pt idx="22">
                  <c:v>16</c:v>
                </c:pt>
                <c:pt idx="23">
                  <c:v>18.603376243511974</c:v>
                </c:pt>
                <c:pt idx="24">
                  <c:v>21.6303504786041</c:v>
                </c:pt>
                <c:pt idx="25">
                  <c:v>25.14984676453134</c:v>
                </c:pt>
                <c:pt idx="26">
                  <c:v>29.242003864203042</c:v>
                </c:pt>
                <c:pt idx="27">
                  <c:v>34</c:v>
                </c:pt>
                <c:pt idx="28">
                  <c:v>34</c:v>
                </c:pt>
                <c:pt idx="29">
                  <c:v>34</c:v>
                </c:pt>
                <c:pt idx="30">
                  <c:v>42</c:v>
                </c:pt>
                <c:pt idx="31">
                  <c:v>59</c:v>
                </c:pt>
                <c:pt idx="32">
                  <c:v>59</c:v>
                </c:pt>
                <c:pt idx="33">
                  <c:v>59</c:v>
                </c:pt>
                <c:pt idx="34">
                  <c:v>59</c:v>
                </c:pt>
                <c:pt idx="35">
                  <c:v>65.1766829472013</c:v>
                </c:pt>
                <c:pt idx="36">
                  <c:v>72</c:v>
                </c:pt>
                <c:pt idx="37">
                  <c:v>85</c:v>
                </c:pt>
                <c:pt idx="38">
                  <c:v>85</c:v>
                </c:pt>
                <c:pt idx="39">
                  <c:v>85</c:v>
                </c:pt>
                <c:pt idx="40">
                  <c:v>92.655275079188016</c:v>
                </c:pt>
                <c:pt idx="41">
                  <c:v>101</c:v>
                </c:pt>
                <c:pt idx="42">
                  <c:v>101</c:v>
                </c:pt>
                <c:pt idx="43">
                  <c:v>101</c:v>
                </c:pt>
                <c:pt idx="44">
                  <c:v>101</c:v>
                </c:pt>
                <c:pt idx="45">
                  <c:v>101</c:v>
                </c:pt>
                <c:pt idx="46">
                  <c:v>101</c:v>
                </c:pt>
                <c:pt idx="47">
                  <c:v>121.84826629870447</c:v>
                </c:pt>
                <c:pt idx="48">
                  <c:v>147</c:v>
                </c:pt>
                <c:pt idx="49">
                  <c:v>147</c:v>
                </c:pt>
                <c:pt idx="50">
                  <c:v>156</c:v>
                </c:pt>
                <c:pt idx="51">
                  <c:v>157</c:v>
                </c:pt>
                <c:pt idx="52">
                  <c:v>171</c:v>
                </c:pt>
                <c:pt idx="53">
                  <c:v>171</c:v>
                </c:pt>
                <c:pt idx="54">
                  <c:v>185.85478202080247</c:v>
                </c:pt>
                <c:pt idx="55">
                  <c:v>202</c:v>
                </c:pt>
                <c:pt idx="56">
                  <c:v>207</c:v>
                </c:pt>
                <c:pt idx="57">
                  <c:v>225.19991119003578</c:v>
                </c:pt>
                <c:pt idx="58">
                  <c:v>245</c:v>
                </c:pt>
                <c:pt idx="59">
                  <c:v>245</c:v>
                </c:pt>
                <c:pt idx="60">
                  <c:v>245</c:v>
                </c:pt>
                <c:pt idx="61">
                  <c:v>302</c:v>
                </c:pt>
                <c:pt idx="62">
                  <c:v>322.31661452677241</c:v>
                </c:pt>
                <c:pt idx="63">
                  <c:v>344</c:v>
                </c:pt>
                <c:pt idx="64">
                  <c:v>387</c:v>
                </c:pt>
                <c:pt idx="65">
                  <c:v>412</c:v>
                </c:pt>
                <c:pt idx="66">
                  <c:v>427</c:v>
                </c:pt>
                <c:pt idx="67">
                  <c:v>427</c:v>
                </c:pt>
                <c:pt idx="68">
                  <c:v>430.30764535420258</c:v>
                </c:pt>
                <c:pt idx="69">
                  <c:v>433.64091252992552</c:v>
                </c:pt>
                <c:pt idx="70">
                  <c:v>437</c:v>
                </c:pt>
                <c:pt idx="71">
                  <c:v>464</c:v>
                </c:pt>
                <c:pt idx="72">
                  <c:v>493</c:v>
                </c:pt>
                <c:pt idx="73">
                  <c:v>519</c:v>
                </c:pt>
                <c:pt idx="74">
                  <c:v>519</c:v>
                </c:pt>
                <c:pt idx="75">
                  <c:v>519</c:v>
                </c:pt>
                <c:pt idx="76">
                  <c:v>519</c:v>
                </c:pt>
                <c:pt idx="77">
                  <c:v>564</c:v>
                </c:pt>
                <c:pt idx="78">
                  <c:v>641</c:v>
                </c:pt>
                <c:pt idx="79">
                  <c:v>701</c:v>
                </c:pt>
                <c:pt idx="80">
                  <c:v>739</c:v>
                </c:pt>
                <c:pt idx="81">
                  <c:v>739</c:v>
                </c:pt>
                <c:pt idx="82">
                  <c:v>748.43971033076537</c:v>
                </c:pt>
                <c:pt idx="83">
                  <c:v>758</c:v>
                </c:pt>
                <c:pt idx="84">
                  <c:v>879</c:v>
                </c:pt>
                <c:pt idx="85">
                  <c:v>961</c:v>
                </c:pt>
                <c:pt idx="86">
                  <c:v>961</c:v>
                </c:pt>
                <c:pt idx="87">
                  <c:v>961</c:v>
                </c:pt>
                <c:pt idx="88">
                  <c:v>961</c:v>
                </c:pt>
                <c:pt idx="89">
                  <c:v>982.26473010080133</c:v>
                </c:pt>
                <c:pt idx="90">
                  <c:v>1004</c:v>
                </c:pt>
                <c:pt idx="91">
                  <c:v>1139</c:v>
                </c:pt>
                <c:pt idx="92">
                  <c:v>1227</c:v>
                </c:pt>
                <c:pt idx="93">
                  <c:v>1271</c:v>
                </c:pt>
                <c:pt idx="94">
                  <c:v>1321</c:v>
                </c:pt>
                <c:pt idx="95">
                  <c:v>1321</c:v>
                </c:pt>
                <c:pt idx="96">
                  <c:v>1340.3581610897886</c:v>
                </c:pt>
                <c:pt idx="97">
                  <c:v>1360</c:v>
                </c:pt>
                <c:pt idx="98">
                  <c:v>1369</c:v>
                </c:pt>
                <c:pt idx="99">
                  <c:v>1455</c:v>
                </c:pt>
                <c:pt idx="100">
                  <c:v>1501</c:v>
                </c:pt>
                <c:pt idx="101">
                  <c:v>1578</c:v>
                </c:pt>
                <c:pt idx="102">
                  <c:v>1778</c:v>
                </c:pt>
                <c:pt idx="103">
                  <c:v>1772.4914668341848</c:v>
                </c:pt>
                <c:pt idx="104">
                  <c:v>1767</c:v>
                </c:pt>
                <c:pt idx="105">
                  <c:v>1912</c:v>
                </c:pt>
                <c:pt idx="106">
                  <c:v>1997</c:v>
                </c:pt>
                <c:pt idx="107">
                  <c:v>2089</c:v>
                </c:pt>
                <c:pt idx="108">
                  <c:v>2236</c:v>
                </c:pt>
                <c:pt idx="109">
                  <c:v>2236</c:v>
                </c:pt>
                <c:pt idx="110">
                  <c:v>2274.1741358128229</c:v>
                </c:pt>
                <c:pt idx="111">
                  <c:v>2313</c:v>
                </c:pt>
                <c:pt idx="112">
                  <c:v>2422</c:v>
                </c:pt>
                <c:pt idx="113">
                  <c:v>2496.3602912061965</c:v>
                </c:pt>
                <c:pt idx="114">
                  <c:v>2573.0035935223314</c:v>
                </c:pt>
                <c:pt idx="115">
                  <c:v>2652</c:v>
                </c:pt>
                <c:pt idx="116">
                  <c:v>2652</c:v>
                </c:pt>
                <c:pt idx="117">
                  <c:v>2700.0644436753728</c:v>
                </c:pt>
                <c:pt idx="118">
                  <c:v>2749</c:v>
                </c:pt>
                <c:pt idx="119">
                  <c:v>2834</c:v>
                </c:pt>
                <c:pt idx="120">
                  <c:v>2963</c:v>
                </c:pt>
                <c:pt idx="121">
                  <c:v>3032</c:v>
                </c:pt>
                <c:pt idx="122">
                  <c:v>3128.4151581043884</c:v>
                </c:pt>
                <c:pt idx="123">
                  <c:v>3227.3131018596096</c:v>
                </c:pt>
                <c:pt idx="124">
                  <c:v>3328.7206472334296</c:v>
                </c:pt>
                <c:pt idx="125">
                  <c:v>3432.6624657726602</c:v>
                </c:pt>
                <c:pt idx="126">
                  <c:v>3539.1609216884744</c:v>
                </c:pt>
                <c:pt idx="127">
                  <c:v>3648.2359070798102</c:v>
                </c:pt>
                <c:pt idx="128">
                  <c:v>3759.9046759563712</c:v>
                </c:pt>
                <c:pt idx="129">
                  <c:v>3874.1816777824015</c:v>
                </c:pt>
                <c:pt idx="130">
                  <c:v>3991.078391321143</c:v>
                </c:pt>
                <c:pt idx="131">
                  <c:v>4110.6031596172097</c:v>
                </c:pt>
                <c:pt idx="132">
                  <c:v>4232.7610270091782</c:v>
                </c:pt>
                <c:pt idx="133">
                  <c:v>4357.5535791166967</c:v>
                </c:pt>
                <c:pt idx="134">
                  <c:v>4484.9787867945779</c:v>
                </c:pt>
                <c:pt idx="135">
                  <c:v>4615.0308550896743</c:v>
                </c:pt>
                <c:pt idx="136">
                  <c:v>4747.7000782740888</c:v>
                </c:pt>
                <c:pt idx="137">
                  <c:v>4882.9727020593691</c:v>
                </c:pt>
                <c:pt idx="138">
                  <c:v>5020.8307941200492</c:v>
                </c:pt>
                <c:pt idx="139">
                  <c:v>5161.2521240700971</c:v>
                </c:pt>
                <c:pt idx="140">
                  <c:v>5304.2100540419924</c:v>
                </c:pt>
                <c:pt idx="141">
                  <c:v>5449.6734410140598</c:v>
                </c:pt>
                <c:pt idx="142">
                  <c:v>5597.6065520170441</c:v>
                </c:pt>
                <c:pt idx="143">
                  <c:v>5747.9689933246646</c:v>
                </c:pt>
                <c:pt idx="144">
                  <c:v>5900.7156546948208</c:v>
                </c:pt>
                <c:pt idx="145">
                  <c:v>6055.7966696776484</c:v>
                </c:pt>
                <c:pt idx="146">
                  <c:v>6213.1573929435181</c:v>
                </c:pt>
                <c:pt idx="147">
                  <c:v>6372.7383955082505</c:v>
                </c:pt>
                <c:pt idx="148">
                  <c:v>6534.4754786444146</c:v>
                </c:pt>
                <c:pt idx="149">
                  <c:v>6698.2997071666632</c:v>
                </c:pt>
                <c:pt idx="150">
                  <c:v>6864.1374626663674</c:v>
                </c:pt>
                <c:pt idx="151">
                  <c:v>7031.9105171467972</c:v>
                </c:pt>
                <c:pt idx="152">
                  <c:v>7201.5361273756962</c:v>
                </c:pt>
                <c:pt idx="153">
                  <c:v>7372.9271501285293</c:v>
                </c:pt>
                <c:pt idx="154">
                  <c:v>7545.992178343944</c:v>
                </c:pt>
                <c:pt idx="155">
                  <c:v>7720.6356980548835</c:v>
                </c:pt>
                <c:pt idx="156">
                  <c:v>7896.7582657956791</c:v>
                </c:pt>
                <c:pt idx="157">
                  <c:v>8074.2567060193624</c:v>
                </c:pt>
                <c:pt idx="158">
                  <c:v>8253.0243278920461</c:v>
                </c:pt>
                <c:pt idx="159">
                  <c:v>8432.9511606648975</c:v>
                </c:pt>
                <c:pt idx="160">
                  <c:v>8613.924206660633</c:v>
                </c:pt>
                <c:pt idx="161">
                  <c:v>8795.827710753123</c:v>
                </c:pt>
                <c:pt idx="162">
                  <c:v>8978.5434450674929</c:v>
                </c:pt>
                <c:pt idx="163">
                  <c:v>9161.9510074861046</c:v>
                </c:pt>
                <c:pt idx="164">
                  <c:v>9345.9281324152125</c:v>
                </c:pt>
                <c:pt idx="165">
                  <c:v>9530.3510121494419</c:v>
                </c:pt>
                <c:pt idx="166">
                  <c:v>9715.0946270685454</c:v>
                </c:pt>
                <c:pt idx="167">
                  <c:v>9900.0330828145488</c:v>
                </c:pt>
                <c:pt idx="168">
                  <c:v>10085.039952528505</c:v>
                </c:pt>
                <c:pt idx="169">
                  <c:v>10269.988622176088</c:v>
                </c:pt>
                <c:pt idx="170">
                  <c:v>10454.752636960489</c:v>
                </c:pt>
                <c:pt idx="171">
                  <c:v>10639.206046810246</c:v>
                </c:pt>
                <c:pt idx="172">
                  <c:v>10823.223748938866</c:v>
                </c:pt>
                <c:pt idx="173">
                  <c:v>11006.681825502243</c:v>
                </c:pt>
                <c:pt idx="174">
                  <c:v>11189.457874428366</c:v>
                </c:pt>
                <c:pt idx="175">
                  <c:v>11371.431331561213</c:v>
                </c:pt>
                <c:pt idx="176">
                  <c:v>11552.483782345644</c:v>
                </c:pt>
                <c:pt idx="177">
                  <c:v>11732.499261381667</c:v>
                </c:pt>
                <c:pt idx="178">
                  <c:v>11911.364538292772</c:v>
                </c:pt>
                <c:pt idx="179">
                  <c:v>12088.969388482823</c:v>
                </c:pt>
                <c:pt idx="180">
                  <c:v>12265.206847496991</c:v>
                </c:pt>
                <c:pt idx="181">
                  <c:v>12439.973447852906</c:v>
                </c:pt>
                <c:pt idx="182">
                  <c:v>12613.169437365865</c:v>
                </c:pt>
                <c:pt idx="183">
                  <c:v>12784.698978155351</c:v>
                </c:pt>
                <c:pt idx="184">
                  <c:v>12954.470325686236</c:v>
                </c:pt>
                <c:pt idx="185">
                  <c:v>13122.39598736536</c:v>
                </c:pt>
                <c:pt idx="186">
                  <c:v>13288.392860380567</c:v>
                </c:pt>
                <c:pt idx="187">
                  <c:v>13452.382348632565</c:v>
                </c:pt>
                <c:pt idx="188">
                  <c:v>13614.290458768717</c:v>
                </c:pt>
                <c:pt idx="189">
                  <c:v>13774.047875479924</c:v>
                </c:pt>
                <c:pt idx="190">
                  <c:v>13931.590016366385</c:v>
                </c:pt>
                <c:pt idx="191">
                  <c:v>14086.857066812805</c:v>
                </c:pt>
                <c:pt idx="192">
                  <c:v>14239.793995438897</c:v>
                </c:pt>
                <c:pt idx="193">
                  <c:v>14390.350550804307</c:v>
                </c:pt>
                <c:pt idx="194">
                  <c:v>14538.481240149315</c:v>
                </c:pt>
                <c:pt idx="195">
                  <c:v>14684.145291041728</c:v>
                </c:pt>
                <c:pt idx="196">
                  <c:v>14827.30659687759</c:v>
                </c:pt>
                <c:pt idx="197">
                  <c:v>14967.93364724716</c:v>
                </c:pt>
                <c:pt idx="198">
                  <c:v>15106</c:v>
                </c:pt>
                <c:pt idx="199">
                  <c:v>15351</c:v>
                </c:pt>
                <c:pt idx="200">
                  <c:v>15432</c:v>
                </c:pt>
                <c:pt idx="201">
                  <c:v>15528.697047724256</c:v>
                </c:pt>
                <c:pt idx="202">
                  <c:v>15626</c:v>
                </c:pt>
                <c:pt idx="203">
                  <c:v>15785</c:v>
                </c:pt>
                <c:pt idx="204">
                  <c:v>15902</c:v>
                </c:pt>
                <c:pt idx="205">
                  <c:v>15979</c:v>
                </c:pt>
                <c:pt idx="206">
                  <c:v>16001</c:v>
                </c:pt>
                <c:pt idx="207">
                  <c:v>16016</c:v>
                </c:pt>
                <c:pt idx="208">
                  <c:v>16077.099944811787</c:v>
                </c:pt>
                <c:pt idx="209">
                  <c:v>16138.432981734964</c:v>
                </c:pt>
                <c:pt idx="210">
                  <c:v>16200</c:v>
                </c:pt>
                <c:pt idx="211">
                  <c:v>16432</c:v>
                </c:pt>
                <c:pt idx="212">
                  <c:v>16510</c:v>
                </c:pt>
                <c:pt idx="213">
                  <c:v>16601</c:v>
                </c:pt>
                <c:pt idx="214">
                  <c:v>16610</c:v>
                </c:pt>
                <c:pt idx="215">
                  <c:v>16633.483399456651</c:v>
                </c:pt>
                <c:pt idx="216">
                  <c:v>16657</c:v>
                </c:pt>
                <c:pt idx="217">
                  <c:v>16717</c:v>
                </c:pt>
                <c:pt idx="218">
                  <c:v>16745</c:v>
                </c:pt>
                <c:pt idx="219">
                  <c:v>16902</c:v>
                </c:pt>
                <c:pt idx="220">
                  <c:v>17003</c:v>
                </c:pt>
                <c:pt idx="221">
                  <c:v>17049.207644889153</c:v>
                </c:pt>
                <c:pt idx="222">
                  <c:v>17095.540864467843</c:v>
                </c:pt>
                <c:pt idx="223">
                  <c:v>17142</c:v>
                </c:pt>
                <c:pt idx="224">
                  <c:v>17234</c:v>
                </c:pt>
                <c:pt idx="225">
                  <c:v>17502</c:v>
                </c:pt>
                <c:pt idx="226">
                  <c:v>17756</c:v>
                </c:pt>
                <c:pt idx="227">
                  <c:v>17913</c:v>
                </c:pt>
                <c:pt idx="228">
                  <c:v>17913</c:v>
                </c:pt>
                <c:pt idx="229">
                  <c:v>17975.333333333332</c:v>
                </c:pt>
                <c:pt idx="230">
                  <c:v>18037.666666666668</c:v>
                </c:pt>
                <c:pt idx="231">
                  <c:v>18100</c:v>
                </c:pt>
                <c:pt idx="232">
                  <c:v>18271</c:v>
                </c:pt>
                <c:pt idx="233">
                  <c:v>18307</c:v>
                </c:pt>
                <c:pt idx="234">
                  <c:v>18358</c:v>
                </c:pt>
                <c:pt idx="235">
                  <c:v>18384</c:v>
                </c:pt>
                <c:pt idx="236">
                  <c:v>18418.5</c:v>
                </c:pt>
                <c:pt idx="237">
                  <c:v>18453</c:v>
                </c:pt>
                <c:pt idx="238">
                  <c:v>18497</c:v>
                </c:pt>
                <c:pt idx="239">
                  <c:v>18530</c:v>
                </c:pt>
                <c:pt idx="240">
                  <c:v>18594</c:v>
                </c:pt>
                <c:pt idx="241">
                  <c:v>18636</c:v>
                </c:pt>
                <c:pt idx="242">
                  <c:v>18663</c:v>
                </c:pt>
                <c:pt idx="243">
                  <c:v>18703.456151203714</c:v>
                </c:pt>
                <c:pt idx="244">
                  <c:v>18744</c:v>
                </c:pt>
                <c:pt idx="245">
                  <c:v>18759</c:v>
                </c:pt>
                <c:pt idx="246">
                  <c:v>18804</c:v>
                </c:pt>
                <c:pt idx="247">
                  <c:v>18862</c:v>
                </c:pt>
                <c:pt idx="248">
                  <c:v>18900</c:v>
                </c:pt>
                <c:pt idx="249">
                  <c:v>18933</c:v>
                </c:pt>
                <c:pt idx="250">
                  <c:v>18958.482850692457</c:v>
                </c:pt>
                <c:pt idx="251">
                  <c:v>18984</c:v>
                </c:pt>
                <c:pt idx="252">
                  <c:v>19062</c:v>
                </c:pt>
                <c:pt idx="253">
                  <c:v>19139</c:v>
                </c:pt>
                <c:pt idx="254">
                  <c:v>19220</c:v>
                </c:pt>
                <c:pt idx="255">
                  <c:v>19295</c:v>
                </c:pt>
                <c:pt idx="256">
                  <c:v>19370</c:v>
                </c:pt>
                <c:pt idx="257">
                  <c:v>19443.361077756079</c:v>
                </c:pt>
                <c:pt idx="258">
                  <c:v>19517</c:v>
                </c:pt>
                <c:pt idx="259">
                  <c:v>19620</c:v>
                </c:pt>
                <c:pt idx="260">
                  <c:v>19709</c:v>
                </c:pt>
                <c:pt idx="261">
                  <c:v>19863</c:v>
                </c:pt>
                <c:pt idx="262">
                  <c:v>19964</c:v>
                </c:pt>
                <c:pt idx="263">
                  <c:v>20048</c:v>
                </c:pt>
                <c:pt idx="264">
                  <c:v>20147.751834882223</c:v>
                </c:pt>
                <c:pt idx="265">
                  <c:v>20248</c:v>
                </c:pt>
                <c:pt idx="266">
                  <c:v>20385</c:v>
                </c:pt>
                <c:pt idx="267">
                  <c:v>20530</c:v>
                </c:pt>
                <c:pt idx="268">
                  <c:v>20650</c:v>
                </c:pt>
                <c:pt idx="269">
                  <c:v>20772</c:v>
                </c:pt>
                <c:pt idx="270">
                  <c:v>20834</c:v>
                </c:pt>
                <c:pt idx="271">
                  <c:v>20954.650653255951</c:v>
                </c:pt>
                <c:pt idx="272">
                  <c:v>21076</c:v>
                </c:pt>
                <c:pt idx="273">
                  <c:v>21199</c:v>
                </c:pt>
                <c:pt idx="274">
                  <c:v>21364</c:v>
                </c:pt>
                <c:pt idx="275">
                  <c:v>21594</c:v>
                </c:pt>
                <c:pt idx="276">
                  <c:v>21819</c:v>
                </c:pt>
                <c:pt idx="277">
                  <c:v>21910</c:v>
                </c:pt>
                <c:pt idx="278">
                  <c:v>22007.781805534152</c:v>
                </c:pt>
                <c:pt idx="279">
                  <c:v>22106</c:v>
                </c:pt>
                <c:pt idx="280">
                  <c:v>22312</c:v>
                </c:pt>
                <c:pt idx="281">
                  <c:v>22570</c:v>
                </c:pt>
                <c:pt idx="282">
                  <c:v>22693</c:v>
                </c:pt>
                <c:pt idx="283">
                  <c:v>22811.192209088942</c:v>
                </c:pt>
                <c:pt idx="284">
                  <c:v>22930</c:v>
                </c:pt>
                <c:pt idx="285">
                  <c:v>23036.751507102734</c:v>
                </c:pt>
                <c:pt idx="286">
                  <c:v>23144</c:v>
                </c:pt>
                <c:pt idx="287">
                  <c:v>23316</c:v>
                </c:pt>
                <c:pt idx="288">
                  <c:v>23498</c:v>
                </c:pt>
                <c:pt idx="289">
                  <c:v>23835</c:v>
                </c:pt>
                <c:pt idx="290">
                  <c:v>23958.181692273727</c:v>
                </c:pt>
                <c:pt idx="291">
                  <c:v>24082</c:v>
                </c:pt>
                <c:pt idx="292">
                  <c:v>24172.828713247443</c:v>
                </c:pt>
                <c:pt idx="293">
                  <c:v>24264</c:v>
                </c:pt>
                <c:pt idx="294">
                  <c:v>24486</c:v>
                </c:pt>
                <c:pt idx="295">
                  <c:v>24826</c:v>
                </c:pt>
                <c:pt idx="296">
                  <c:v>25238</c:v>
                </c:pt>
                <c:pt idx="297">
                  <c:v>25585</c:v>
                </c:pt>
                <c:pt idx="298">
                  <c:v>25768</c:v>
                </c:pt>
                <c:pt idx="299">
                  <c:v>26136.367000790298</c:v>
                </c:pt>
                <c:pt idx="300">
                  <c:v>26510</c:v>
                </c:pt>
                <c:pt idx="301">
                  <c:v>26827</c:v>
                </c:pt>
                <c:pt idx="302">
                  <c:v>27241</c:v>
                </c:pt>
                <c:pt idx="303">
                  <c:v>27543</c:v>
                </c:pt>
                <c:pt idx="304">
                  <c:v>27971</c:v>
                </c:pt>
                <c:pt idx="305">
                  <c:v>28251</c:v>
                </c:pt>
                <c:pt idx="306">
                  <c:v>28727.4818249007</c:v>
                </c:pt>
                <c:pt idx="307">
                  <c:v>29212</c:v>
                </c:pt>
                <c:pt idx="308">
                  <c:v>29574</c:v>
                </c:pt>
                <c:pt idx="309">
                  <c:v>29975</c:v>
                </c:pt>
                <c:pt idx="310">
                  <c:v>30329</c:v>
                </c:pt>
                <c:pt idx="311">
                  <c:v>30779</c:v>
                </c:pt>
                <c:pt idx="312">
                  <c:v>31126</c:v>
                </c:pt>
                <c:pt idx="313">
                  <c:v>31635.332746788044</c:v>
                </c:pt>
                <c:pt idx="314">
                  <c:v>32153</c:v>
                </c:pt>
                <c:pt idx="315">
                  <c:v>32681</c:v>
                </c:pt>
                <c:pt idx="316">
                  <c:v>33101</c:v>
                </c:pt>
                <c:pt idx="317">
                  <c:v>33430</c:v>
                </c:pt>
                <c:pt idx="318">
                  <c:v>33898</c:v>
                </c:pt>
                <c:pt idx="319">
                  <c:v>34304</c:v>
                </c:pt>
                <c:pt idx="320">
                  <c:v>34601.708165927303</c:v>
                </c:pt>
                <c:pt idx="321">
                  <c:v>34902</c:v>
                </c:pt>
                <c:pt idx="322">
                  <c:v>35409</c:v>
                </c:pt>
                <c:pt idx="323">
                  <c:v>35982</c:v>
                </c:pt>
                <c:pt idx="324">
                  <c:v>36677</c:v>
                </c:pt>
                <c:pt idx="325">
                  <c:v>37461</c:v>
                </c:pt>
                <c:pt idx="326">
                  <c:v>37880</c:v>
                </c:pt>
                <c:pt idx="327">
                  <c:v>38371.313764321385</c:v>
                </c:pt>
                <c:pt idx="328">
                  <c:v>38869</c:v>
                </c:pt>
                <c:pt idx="329">
                  <c:v>39007</c:v>
                </c:pt>
                <c:pt idx="330">
                  <c:v>39310</c:v>
                </c:pt>
                <c:pt idx="331">
                  <c:v>39640</c:v>
                </c:pt>
                <c:pt idx="332">
                  <c:v>40018</c:v>
                </c:pt>
                <c:pt idx="333">
                  <c:v>40246</c:v>
                </c:pt>
                <c:pt idx="334">
                  <c:v>40454.95754539856</c:v>
                </c:pt>
                <c:pt idx="335">
                  <c:v>40665</c:v>
                </c:pt>
                <c:pt idx="336">
                  <c:v>40905</c:v>
                </c:pt>
                <c:pt idx="337">
                  <c:v>41113</c:v>
                </c:pt>
                <c:pt idx="338">
                  <c:v>41336</c:v>
                </c:pt>
                <c:pt idx="339">
                  <c:v>41559</c:v>
                </c:pt>
                <c:pt idx="340">
                  <c:v>41780</c:v>
                </c:pt>
                <c:pt idx="341">
                  <c:v>41950.153515809689</c:v>
                </c:pt>
                <c:pt idx="342">
                  <c:v>42121</c:v>
                </c:pt>
                <c:pt idx="343">
                  <c:v>42315</c:v>
                </c:pt>
                <c:pt idx="344">
                  <c:v>42429</c:v>
                </c:pt>
                <c:pt idx="345">
                  <c:v>42593</c:v>
                </c:pt>
                <c:pt idx="346">
                  <c:v>42745</c:v>
                </c:pt>
                <c:pt idx="347">
                  <c:v>42887</c:v>
                </c:pt>
                <c:pt idx="348">
                  <c:v>43033.250632505093</c:v>
                </c:pt>
                <c:pt idx="349">
                  <c:v>43180</c:v>
                </c:pt>
                <c:pt idx="350">
                  <c:v>43335</c:v>
                </c:pt>
                <c:pt idx="351">
                  <c:v>43478</c:v>
                </c:pt>
                <c:pt idx="352">
                  <c:v>43598</c:v>
                </c:pt>
                <c:pt idx="353">
                  <c:v>43753</c:v>
                </c:pt>
                <c:pt idx="354">
                  <c:v>43907</c:v>
                </c:pt>
                <c:pt idx="355">
                  <c:v>44046.279093698708</c:v>
                </c:pt>
                <c:pt idx="356">
                  <c:v>44186</c:v>
                </c:pt>
                <c:pt idx="357">
                  <c:v>44350</c:v>
                </c:pt>
                <c:pt idx="358">
                  <c:v>44496</c:v>
                </c:pt>
                <c:pt idx="359">
                  <c:v>44670</c:v>
                </c:pt>
                <c:pt idx="360">
                  <c:v>44836</c:v>
                </c:pt>
                <c:pt idx="361">
                  <c:v>44992</c:v>
                </c:pt>
                <c:pt idx="362">
                  <c:v>45139.757376397138</c:v>
                </c:pt>
                <c:pt idx="363">
                  <c:v>45288</c:v>
                </c:pt>
                <c:pt idx="364">
                  <c:v>45460</c:v>
                </c:pt>
                <c:pt idx="365">
                  <c:v>45591</c:v>
                </c:pt>
                <c:pt idx="366">
                  <c:v>45742.249113920931</c:v>
                </c:pt>
                <c:pt idx="367">
                  <c:v>45894</c:v>
                </c:pt>
                <c:pt idx="368">
                  <c:v>46042</c:v>
                </c:pt>
                <c:pt idx="369">
                  <c:v>46226.131808750775</c:v>
                </c:pt>
                <c:pt idx="370">
                  <c:v>46411</c:v>
                </c:pt>
                <c:pt idx="371">
                  <c:v>46673</c:v>
                </c:pt>
                <c:pt idx="372">
                  <c:v>46836</c:v>
                </c:pt>
                <c:pt idx="373">
                  <c:v>46997</c:v>
                </c:pt>
                <c:pt idx="374">
                  <c:v>47199</c:v>
                </c:pt>
                <c:pt idx="375">
                  <c:v>47427</c:v>
                </c:pt>
                <c:pt idx="376">
                  <c:v>47677.339302859589</c:v>
                </c:pt>
                <c:pt idx="377">
                  <c:v>47929</c:v>
                </c:pt>
                <c:pt idx="378">
                  <c:v>48348</c:v>
                </c:pt>
                <c:pt idx="379">
                  <c:v>48726</c:v>
                </c:pt>
                <c:pt idx="380">
                  <c:v>49000</c:v>
                </c:pt>
                <c:pt idx="381">
                  <c:v>49277.215830442372</c:v>
                </c:pt>
                <c:pt idx="382">
                  <c:v>49556</c:v>
                </c:pt>
                <c:pt idx="383">
                  <c:v>49797.411980945355</c:v>
                </c:pt>
                <c:pt idx="384">
                  <c:v>50040</c:v>
                </c:pt>
                <c:pt idx="385">
                  <c:v>50334</c:v>
                </c:pt>
                <c:pt idx="386">
                  <c:v>50632</c:v>
                </c:pt>
                <c:pt idx="387">
                  <c:v>50828</c:v>
                </c:pt>
                <c:pt idx="388">
                  <c:v>51100</c:v>
                </c:pt>
                <c:pt idx="389">
                  <c:v>51390</c:v>
                </c:pt>
                <c:pt idx="390">
                  <c:v>51636.409247739139</c:v>
                </c:pt>
                <c:pt idx="391">
                  <c:v>51884</c:v>
                </c:pt>
                <c:pt idx="392">
                  <c:v>52149</c:v>
                </c:pt>
                <c:pt idx="393">
                  <c:v>52481</c:v>
                </c:pt>
                <c:pt idx="394">
                  <c:v>52750</c:v>
                </c:pt>
                <c:pt idx="395">
                  <c:v>52975</c:v>
                </c:pt>
                <c:pt idx="396">
                  <c:v>53158</c:v>
                </c:pt>
                <c:pt idx="397">
                  <c:v>53371.57097181982</c:v>
                </c:pt>
                <c:pt idx="398">
                  <c:v>53586</c:v>
                </c:pt>
                <c:pt idx="399">
                  <c:v>53830</c:v>
                </c:pt>
                <c:pt idx="400">
                  <c:v>54089.87271199665</c:v>
                </c:pt>
                <c:pt idx="401">
                  <c:v>54351</c:v>
                </c:pt>
                <c:pt idx="402">
                  <c:v>54586</c:v>
                </c:pt>
                <c:pt idx="403">
                  <c:v>54756</c:v>
                </c:pt>
                <c:pt idx="404">
                  <c:v>55027.32775630668</c:v>
                </c:pt>
                <c:pt idx="405">
                  <c:v>55300</c:v>
                </c:pt>
                <c:pt idx="406">
                  <c:v>55518</c:v>
                </c:pt>
                <c:pt idx="407">
                  <c:v>55755</c:v>
                </c:pt>
                <c:pt idx="408">
                  <c:v>55968</c:v>
                </c:pt>
                <c:pt idx="409">
                  <c:v>56215</c:v>
                </c:pt>
                <c:pt idx="410">
                  <c:v>56460.592160841574</c:v>
                </c:pt>
                <c:pt idx="411">
                  <c:v>56707.257265016182</c:v>
                </c:pt>
                <c:pt idx="412">
                  <c:v>56955</c:v>
                </c:pt>
                <c:pt idx="413">
                  <c:v>57182</c:v>
                </c:pt>
                <c:pt idx="414">
                  <c:v>57416.519086409273</c:v>
                </c:pt>
                <c:pt idx="415">
                  <c:v>57652</c:v>
                </c:pt>
                <c:pt idx="416">
                  <c:v>57857</c:v>
                </c:pt>
                <c:pt idx="417">
                  <c:v>58111</c:v>
                </c:pt>
                <c:pt idx="418">
                  <c:v>58351.502319991727</c:v>
                </c:pt>
                <c:pt idx="419">
                  <c:v>58593</c:v>
                </c:pt>
                <c:pt idx="420">
                  <c:v>58816</c:v>
                </c:pt>
                <c:pt idx="421">
                  <c:v>59076</c:v>
                </c:pt>
                <c:pt idx="422">
                  <c:v>59321</c:v>
                </c:pt>
                <c:pt idx="423">
                  <c:v>59614</c:v>
                </c:pt>
                <c:pt idx="424">
                  <c:v>59865</c:v>
                </c:pt>
                <c:pt idx="425">
                  <c:v>60141.362097977129</c:v>
                </c:pt>
                <c:pt idx="426">
                  <c:v>60419</c:v>
                </c:pt>
                <c:pt idx="427">
                  <c:v>60628</c:v>
                </c:pt>
                <c:pt idx="428">
                  <c:v>60872</c:v>
                </c:pt>
                <c:pt idx="429">
                  <c:v>61154</c:v>
                </c:pt>
                <c:pt idx="430">
                  <c:v>61469</c:v>
                </c:pt>
                <c:pt idx="431">
                  <c:v>61714</c:v>
                </c:pt>
                <c:pt idx="432">
                  <c:v>62001.331114743014</c:v>
                </c:pt>
                <c:pt idx="433">
                  <c:v>62290</c:v>
                </c:pt>
                <c:pt idx="434">
                  <c:v>62565</c:v>
                </c:pt>
                <c:pt idx="435">
                  <c:v>62846</c:v>
                </c:pt>
                <c:pt idx="436">
                  <c:v>63123</c:v>
                </c:pt>
                <c:pt idx="437">
                  <c:v>63425</c:v>
                </c:pt>
                <c:pt idx="438">
                  <c:v>63858</c:v>
                </c:pt>
                <c:pt idx="439">
                  <c:v>64196.602293267824</c:v>
                </c:pt>
                <c:pt idx="440">
                  <c:v>64537</c:v>
                </c:pt>
                <c:pt idx="441">
                  <c:v>64965</c:v>
                </c:pt>
                <c:pt idx="442">
                  <c:v>65271</c:v>
                </c:pt>
                <c:pt idx="443">
                  <c:v>65630.509917263335</c:v>
                </c:pt>
                <c:pt idx="444">
                  <c:v>65992</c:v>
                </c:pt>
                <c:pt idx="445">
                  <c:v>66318</c:v>
                </c:pt>
                <c:pt idx="446">
                  <c:v>66709.345327322764</c:v>
                </c:pt>
                <c:pt idx="447">
                  <c:v>67103</c:v>
                </c:pt>
                <c:pt idx="448">
                  <c:v>67462</c:v>
                </c:pt>
                <c:pt idx="449">
                  <c:v>67930</c:v>
                </c:pt>
                <c:pt idx="450">
                  <c:v>68358</c:v>
                </c:pt>
                <c:pt idx="451" formatCode="#,##0">
                  <c:v>68702</c:v>
                </c:pt>
                <c:pt idx="452" formatCode="#,##0">
                  <c:v>69059</c:v>
                </c:pt>
                <c:pt idx="453">
                  <c:v>69419.061352052289</c:v>
                </c:pt>
                <c:pt idx="454" formatCode="#,##0">
                  <c:v>69781</c:v>
                </c:pt>
                <c:pt idx="455" formatCode="#,##0">
                  <c:v>70347</c:v>
                </c:pt>
                <c:pt idx="456" formatCode="#,##0">
                  <c:v>70786</c:v>
                </c:pt>
                <c:pt idx="457" formatCode="#,##0">
                  <c:v>71286</c:v>
                </c:pt>
                <c:pt idx="458" formatCode="#,##0">
                  <c:v>71672</c:v>
                </c:pt>
                <c:pt idx="459" formatCode="#,##0">
                  <c:v>71980</c:v>
                </c:pt>
                <c:pt idx="460">
                  <c:v>72326.167602051195</c:v>
                </c:pt>
                <c:pt idx="461" formatCode="#,##0">
                  <c:v>72674</c:v>
                </c:pt>
                <c:pt idx="462" formatCode="#,##0">
                  <c:v>73098</c:v>
                </c:pt>
                <c:pt idx="463" formatCode="#,##0">
                  <c:v>73470</c:v>
                </c:pt>
                <c:pt idx="464" formatCode="#,##0">
                  <c:v>73903</c:v>
                </c:pt>
                <c:pt idx="465" formatCode="#,##0">
                  <c:v>74270</c:v>
                </c:pt>
                <c:pt idx="466" formatCode="#,##0">
                  <c:v>74596</c:v>
                </c:pt>
                <c:pt idx="467">
                  <c:v>74907.84816025621</c:v>
                </c:pt>
                <c:pt idx="468" formatCode="#,##0">
                  <c:v>75221</c:v>
                </c:pt>
                <c:pt idx="469" formatCode="#,##0">
                  <c:v>75561</c:v>
                </c:pt>
                <c:pt idx="470" formatCode="#,##0">
                  <c:v>75860</c:v>
                </c:pt>
                <c:pt idx="471" formatCode="#,##0">
                  <c:v>76230</c:v>
                </c:pt>
                <c:pt idx="472" formatCode="#,##0">
                  <c:v>76537</c:v>
                </c:pt>
                <c:pt idx="473" formatCode="#,##0">
                  <c:v>76793</c:v>
                </c:pt>
                <c:pt idx="474">
                  <c:v>77033.124576379472</c:v>
                </c:pt>
                <c:pt idx="475" formatCode="#,##0">
                  <c:v>77274</c:v>
                </c:pt>
                <c:pt idx="476" formatCode="#,##0">
                  <c:v>77541</c:v>
                </c:pt>
                <c:pt idx="477" formatCode="#,##0">
                  <c:v>77801</c:v>
                </c:pt>
                <c:pt idx="478" formatCode="#,##0">
                  <c:v>78052</c:v>
                </c:pt>
                <c:pt idx="479">
                  <c:v>78254.736700087364</c:v>
                </c:pt>
                <c:pt idx="480" formatCode="#,##0">
                  <c:v>78458</c:v>
                </c:pt>
                <c:pt idx="481">
                  <c:v>78685.66967370869</c:v>
                </c:pt>
                <c:pt idx="482" formatCode="#,##0">
                  <c:v>78914</c:v>
                </c:pt>
                <c:pt idx="483" formatCode="#,##0">
                  <c:v>79104</c:v>
                </c:pt>
                <c:pt idx="484" formatCode="#,##0">
                  <c:v>79291</c:v>
                </c:pt>
                <c:pt idx="485" formatCode="#,##0">
                  <c:v>79469</c:v>
                </c:pt>
                <c:pt idx="486" formatCode="#,##0">
                  <c:v>79670</c:v>
                </c:pt>
                <c:pt idx="487" formatCode="#,##0">
                  <c:v>79826</c:v>
                </c:pt>
                <c:pt idx="488">
                  <c:v>79969.870351276681</c:v>
                </c:pt>
                <c:pt idx="489" formatCode="#,##0">
                  <c:v>80114</c:v>
                </c:pt>
                <c:pt idx="490" formatCode="#,##0">
                  <c:v>80275</c:v>
                </c:pt>
                <c:pt idx="491" formatCode="#,##0">
                  <c:v>80446</c:v>
                </c:pt>
                <c:pt idx="492" formatCode="#,##0">
                  <c:v>80938</c:v>
                </c:pt>
                <c:pt idx="493" formatCode="#,##0">
                  <c:v>81119</c:v>
                </c:pt>
                <c:pt idx="494" formatCode="#,##0">
                  <c:v>81259</c:v>
                </c:pt>
                <c:pt idx="495" formatCode="#,##0.0000">
                  <c:v>81421.33784211606</c:v>
                </c:pt>
                <c:pt idx="496" formatCode="#,##0">
                  <c:v>81584</c:v>
                </c:pt>
                <c:pt idx="497">
                  <c:v>81734.860518630609</c:v>
                </c:pt>
                <c:pt idx="498" formatCode="#,##0">
                  <c:v>81886</c:v>
                </c:pt>
                <c:pt idx="499" formatCode="#,##0">
                  <c:v>82055</c:v>
                </c:pt>
                <c:pt idx="500" formatCode="#,##0">
                  <c:v>82231</c:v>
                </c:pt>
                <c:pt idx="501" formatCode="#,##0">
                  <c:v>82390</c:v>
                </c:pt>
                <c:pt idx="502">
                  <c:v>82545.353533678688</c:v>
                </c:pt>
                <c:pt idx="503" formatCode="#,##0">
                  <c:v>82701</c:v>
                </c:pt>
                <c:pt idx="504" formatCode="#,##0">
                  <c:v>82842</c:v>
                </c:pt>
                <c:pt idx="505" formatCode="#,##0">
                  <c:v>82987</c:v>
                </c:pt>
                <c:pt idx="506" formatCode="#,##0">
                  <c:v>83166</c:v>
                </c:pt>
                <c:pt idx="507" formatCode="#,##0">
                  <c:v>83331</c:v>
                </c:pt>
                <c:pt idx="508" formatCode="#,##0">
                  <c:v>83479</c:v>
                </c:pt>
                <c:pt idx="509">
                  <c:v>83610.396590376244</c:v>
                </c:pt>
                <c:pt idx="510" formatCode="#,##0">
                  <c:v>83742</c:v>
                </c:pt>
                <c:pt idx="511" formatCode="#,##0">
                  <c:v>83918</c:v>
                </c:pt>
                <c:pt idx="512" formatCode="#,##0">
                  <c:v>84074</c:v>
                </c:pt>
                <c:pt idx="513" formatCode="#,##0">
                  <c:v>84183</c:v>
                </c:pt>
                <c:pt idx="514" formatCode="#,##0">
                  <c:v>84283</c:v>
                </c:pt>
                <c:pt idx="515" formatCode="#,##0">
                  <c:v>84382</c:v>
                </c:pt>
                <c:pt idx="516">
                  <c:v>84475.44825569143</c:v>
                </c:pt>
                <c:pt idx="517" formatCode="#,##0">
                  <c:v>84569</c:v>
                </c:pt>
                <c:pt idx="518" formatCode="#,##0">
                  <c:v>84674</c:v>
                </c:pt>
                <c:pt idx="519" formatCode="#,##0">
                  <c:v>84769</c:v>
                </c:pt>
                <c:pt idx="520" formatCode="#,##0">
                  <c:v>84881</c:v>
                </c:pt>
                <c:pt idx="521" formatCode="#,##0">
                  <c:v>85006</c:v>
                </c:pt>
                <c:pt idx="522" formatCode="#,##0">
                  <c:v>85089</c:v>
                </c:pt>
                <c:pt idx="523">
                  <c:v>85182.948135175509</c:v>
                </c:pt>
                <c:pt idx="524" formatCode="#,##0">
                  <c:v>85277</c:v>
                </c:pt>
                <c:pt idx="525" formatCode="#,##0">
                  <c:v>85369</c:v>
                </c:pt>
                <c:pt idx="526" formatCode="#,##0">
                  <c:v>85455</c:v>
                </c:pt>
                <c:pt idx="527" formatCode="#,##0.0000">
                  <c:v>85533.428571428565</c:v>
                </c:pt>
                <c:pt idx="528" formatCode="#,##0.0000">
                  <c:v>85611.85714285713</c:v>
                </c:pt>
                <c:pt idx="529" formatCode="#,##0.0000">
                  <c:v>85690.285714285696</c:v>
                </c:pt>
                <c:pt idx="530" formatCode="#,##0.0000">
                  <c:v>85768.714285714261</c:v>
                </c:pt>
                <c:pt idx="531" formatCode="#,##0.0000">
                  <c:v>85847.142857142826</c:v>
                </c:pt>
                <c:pt idx="532" formatCode="#,##0.0000">
                  <c:v>85925.571428571391</c:v>
                </c:pt>
                <c:pt idx="533" formatCode="#,##0.0000">
                  <c:v>86003.999999999956</c:v>
                </c:pt>
                <c:pt idx="534" formatCode="#,##0.0000">
                  <c:v>86082.428571428522</c:v>
                </c:pt>
                <c:pt idx="535" formatCode="#,##0.0000">
                  <c:v>86160.857142857087</c:v>
                </c:pt>
                <c:pt idx="536" formatCode="#,##0.0000">
                  <c:v>86239.285714285652</c:v>
                </c:pt>
                <c:pt idx="537" formatCode="#,##0.0000">
                  <c:v>86317.714285714217</c:v>
                </c:pt>
                <c:pt idx="538" formatCode="#,##0.0000">
                  <c:v>86396.142857142782</c:v>
                </c:pt>
                <c:pt idx="539" formatCode="#,##0.0000">
                  <c:v>86474.571428571347</c:v>
                </c:pt>
                <c:pt idx="540" formatCode="#,##0">
                  <c:v>86553</c:v>
                </c:pt>
                <c:pt idx="541" formatCode="#,##0">
                  <c:v>86611</c:v>
                </c:pt>
                <c:pt idx="542" formatCode="#,##0">
                  <c:v>86683</c:v>
                </c:pt>
                <c:pt idx="543" formatCode="#,##0">
                  <c:v>86748</c:v>
                </c:pt>
                <c:pt idx="544">
                  <c:v>86815.473759002198</c:v>
                </c:pt>
                <c:pt idx="545" formatCode="#,##0">
                  <c:v>86883</c:v>
                </c:pt>
                <c:pt idx="546" formatCode="#,##0">
                  <c:v>86952</c:v>
                </c:pt>
                <c:pt idx="547" formatCode="#,##0">
                  <c:v>87030</c:v>
                </c:pt>
                <c:pt idx="548" formatCode="#,##0">
                  <c:v>87101</c:v>
                </c:pt>
                <c:pt idx="549" formatCode="#,##0">
                  <c:v>87177</c:v>
                </c:pt>
                <c:pt idx="550" formatCode="#,##0">
                  <c:v>87231.666666666672</c:v>
                </c:pt>
                <c:pt idx="551" formatCode="#,##0">
                  <c:v>87286.333333333343</c:v>
                </c:pt>
                <c:pt idx="552" formatCode="#,##0">
                  <c:v>87341</c:v>
                </c:pt>
                <c:pt idx="553" formatCode="#,##0">
                  <c:v>87409</c:v>
                </c:pt>
                <c:pt idx="554" formatCode="#,##0">
                  <c:v>87466</c:v>
                </c:pt>
                <c:pt idx="555" formatCode="#,##0">
                  <c:v>87504</c:v>
                </c:pt>
                <c:pt idx="556" formatCode="#,##0">
                  <c:v>88185</c:v>
                </c:pt>
                <c:pt idx="557">
                  <c:v>88295.5</c:v>
                </c:pt>
                <c:pt idx="558">
                  <c:v>88406</c:v>
                </c:pt>
                <c:pt idx="559">
                  <c:v>88516.5</c:v>
                </c:pt>
                <c:pt idx="560">
                  <c:v>88627</c:v>
                </c:pt>
                <c:pt idx="561">
                  <c:v>88685.5</c:v>
                </c:pt>
                <c:pt idx="562" formatCode="#,##0">
                  <c:v>88744</c:v>
                </c:pt>
                <c:pt idx="563" formatCode="#,##0">
                  <c:v>88853</c:v>
                </c:pt>
                <c:pt idx="564" formatCode="#,##0">
                  <c:v>88894</c:v>
                </c:pt>
                <c:pt idx="565">
                  <c:v>88942.5</c:v>
                </c:pt>
                <c:pt idx="566" formatCode="#,##0">
                  <c:v>88991</c:v>
                </c:pt>
                <c:pt idx="567" formatCode="#,##0">
                  <c:v>89042</c:v>
                </c:pt>
                <c:pt idx="568">
                  <c:v>89082</c:v>
                </c:pt>
                <c:pt idx="569" formatCode="#,##0">
                  <c:v>89122</c:v>
                </c:pt>
                <c:pt idx="570" formatCode="#,##0">
                  <c:v>89122</c:v>
                </c:pt>
                <c:pt idx="571" formatCode="#,##0">
                  <c:v>89122</c:v>
                </c:pt>
                <c:pt idx="572" formatCode="0">
                  <c:v>89181</c:v>
                </c:pt>
                <c:pt idx="573" formatCode="0">
                  <c:v>89240</c:v>
                </c:pt>
                <c:pt idx="574" formatCode="0">
                  <c:v>89299</c:v>
                </c:pt>
                <c:pt idx="575" formatCode="0">
                  <c:v>89358</c:v>
                </c:pt>
                <c:pt idx="576" formatCode="#,##0">
                  <c:v>89417</c:v>
                </c:pt>
                <c:pt idx="577">
                  <c:v>89457</c:v>
                </c:pt>
                <c:pt idx="578">
                  <c:v>89499</c:v>
                </c:pt>
                <c:pt idx="579">
                  <c:v>89524</c:v>
                </c:pt>
                <c:pt idx="580">
                  <c:v>89549</c:v>
                </c:pt>
                <c:pt idx="581">
                  <c:v>89581</c:v>
                </c:pt>
                <c:pt idx="582" formatCode="#,##0">
                  <c:v>89611</c:v>
                </c:pt>
                <c:pt idx="583" formatCode="#,##0">
                  <c:v>89646</c:v>
                </c:pt>
                <c:pt idx="584" formatCode="#,##0">
                  <c:v>89743</c:v>
                </c:pt>
                <c:pt idx="585" formatCode="#,##0">
                  <c:v>89767</c:v>
                </c:pt>
                <c:pt idx="586">
                  <c:v>89799.333333333328</c:v>
                </c:pt>
                <c:pt idx="587">
                  <c:v>89831.666666666657</c:v>
                </c:pt>
                <c:pt idx="588" formatCode="#,##0">
                  <c:v>89864</c:v>
                </c:pt>
                <c:pt idx="589">
                  <c:v>89893</c:v>
                </c:pt>
                <c:pt idx="590">
                  <c:v>89922</c:v>
                </c:pt>
                <c:pt idx="591" formatCode="#,##0">
                  <c:v>89951</c:v>
                </c:pt>
                <c:pt idx="592" formatCode="#,##0">
                  <c:v>89989</c:v>
                </c:pt>
                <c:pt idx="593">
                  <c:v>90024.25</c:v>
                </c:pt>
                <c:pt idx="594">
                  <c:v>90059.5</c:v>
                </c:pt>
                <c:pt idx="595">
                  <c:v>90094.75</c:v>
                </c:pt>
                <c:pt idx="596" formatCode="#,##0">
                  <c:v>90130</c:v>
                </c:pt>
                <c:pt idx="597" formatCode="#,##0">
                  <c:v>90169</c:v>
                </c:pt>
                <c:pt idx="598" formatCode="#,##0">
                  <c:v>90213</c:v>
                </c:pt>
                <c:pt idx="599">
                  <c:v>90238.5</c:v>
                </c:pt>
                <c:pt idx="600">
                  <c:v>90264</c:v>
                </c:pt>
                <c:pt idx="601">
                  <c:v>90289.5</c:v>
                </c:pt>
                <c:pt idx="602">
                  <c:v>90315</c:v>
                </c:pt>
                <c:pt idx="603">
                  <c:v>90340.5</c:v>
                </c:pt>
                <c:pt idx="604">
                  <c:v>90366</c:v>
                </c:pt>
                <c:pt idx="605">
                  <c:v>90391.5</c:v>
                </c:pt>
                <c:pt idx="606">
                  <c:v>90417</c:v>
                </c:pt>
                <c:pt idx="607">
                  <c:v>90442.5</c:v>
                </c:pt>
                <c:pt idx="608">
                  <c:v>90468</c:v>
                </c:pt>
                <c:pt idx="609">
                  <c:v>90493.5</c:v>
                </c:pt>
                <c:pt idx="610">
                  <c:v>90519</c:v>
                </c:pt>
                <c:pt idx="611">
                  <c:v>90544.5</c:v>
                </c:pt>
                <c:pt idx="612">
                  <c:v>90570</c:v>
                </c:pt>
                <c:pt idx="613">
                  <c:v>90595.5</c:v>
                </c:pt>
                <c:pt idx="614">
                  <c:v>90621</c:v>
                </c:pt>
                <c:pt idx="615">
                  <c:v>90646.5</c:v>
                </c:pt>
                <c:pt idx="616">
                  <c:v>90672</c:v>
                </c:pt>
                <c:pt idx="617">
                  <c:v>90697.5</c:v>
                </c:pt>
                <c:pt idx="618">
                  <c:v>90723</c:v>
                </c:pt>
                <c:pt idx="619">
                  <c:v>90748.5</c:v>
                </c:pt>
                <c:pt idx="620">
                  <c:v>90774</c:v>
                </c:pt>
                <c:pt idx="621">
                  <c:v>90799.5</c:v>
                </c:pt>
                <c:pt idx="622">
                  <c:v>90825</c:v>
                </c:pt>
                <c:pt idx="623">
                  <c:v>90850.5</c:v>
                </c:pt>
                <c:pt idx="624" formatCode="#,##0">
                  <c:v>90876</c:v>
                </c:pt>
                <c:pt idx="625" formatCode="#,##0">
                  <c:v>90899</c:v>
                </c:pt>
                <c:pt idx="626" formatCode="#,##0">
                  <c:v>90923</c:v>
                </c:pt>
                <c:pt idx="627" formatCode="#,##0">
                  <c:v>90946</c:v>
                </c:pt>
                <c:pt idx="628">
                  <c:v>90978</c:v>
                </c:pt>
                <c:pt idx="629">
                  <c:v>91010</c:v>
                </c:pt>
                <c:pt idx="630" formatCode="#,##0">
                  <c:v>91042</c:v>
                </c:pt>
                <c:pt idx="631">
                  <c:v>91067.333333333328</c:v>
                </c:pt>
                <c:pt idx="632">
                  <c:v>91092.666666666657</c:v>
                </c:pt>
                <c:pt idx="633" formatCode="#,##0">
                  <c:v>91118</c:v>
                </c:pt>
                <c:pt idx="634">
                  <c:v>91147.166666666672</c:v>
                </c:pt>
                <c:pt idx="635">
                  <c:v>91176.333333333343</c:v>
                </c:pt>
                <c:pt idx="636">
                  <c:v>91205.500000000015</c:v>
                </c:pt>
                <c:pt idx="637">
                  <c:v>91234.666666666686</c:v>
                </c:pt>
                <c:pt idx="638">
                  <c:v>91263.833333333358</c:v>
                </c:pt>
                <c:pt idx="639" formatCode="#,##0">
                  <c:v>91293</c:v>
                </c:pt>
                <c:pt idx="640" formatCode="#,##0">
                  <c:v>91319</c:v>
                </c:pt>
                <c:pt idx="641">
                  <c:v>91341.333333333328</c:v>
                </c:pt>
                <c:pt idx="642">
                  <c:v>91363.666666666657</c:v>
                </c:pt>
                <c:pt idx="643" formatCode="#,##0">
                  <c:v>91386</c:v>
                </c:pt>
                <c:pt idx="644" formatCode="#,##0">
                  <c:v>91406</c:v>
                </c:pt>
                <c:pt idx="645" formatCode="#,##0">
                  <c:v>91430</c:v>
                </c:pt>
                <c:pt idx="646" formatCode="#,##0">
                  <c:v>91442</c:v>
                </c:pt>
                <c:pt idx="647">
                  <c:v>91459.5</c:v>
                </c:pt>
                <c:pt idx="648">
                  <c:v>91477</c:v>
                </c:pt>
                <c:pt idx="649">
                  <c:v>91494.5</c:v>
                </c:pt>
                <c:pt idx="650" formatCode="#,##0">
                  <c:v>91512</c:v>
                </c:pt>
                <c:pt idx="651" formatCode="#,##0">
                  <c:v>91525</c:v>
                </c:pt>
                <c:pt idx="652">
                  <c:v>91543</c:v>
                </c:pt>
                <c:pt idx="653">
                  <c:v>91554.996855174133</c:v>
                </c:pt>
                <c:pt idx="654">
                  <c:v>91566.995282555145</c:v>
                </c:pt>
                <c:pt idx="655">
                  <c:v>91578.995282349075</c:v>
                </c:pt>
                <c:pt idx="656">
                  <c:v>91590.996854761994</c:v>
                </c:pt>
                <c:pt idx="657" formatCode="#,##0">
                  <c:v>91603</c:v>
                </c:pt>
                <c:pt idx="658" formatCode="#,##0">
                  <c:v>91615</c:v>
                </c:pt>
                <c:pt idx="659" formatCode="#,##0">
                  <c:v>91615</c:v>
                </c:pt>
                <c:pt idx="660">
                  <c:v>91617.499965890791</c:v>
                </c:pt>
                <c:pt idx="661" formatCode="#,##0">
                  <c:v>91620</c:v>
                </c:pt>
                <c:pt idx="662">
                  <c:v>91680.626540186582</c:v>
                </c:pt>
                <c:pt idx="663">
                  <c:v>91741.293198004409</c:v>
                </c:pt>
                <c:pt idx="664" formatCode="#,##0">
                  <c:v>91802</c:v>
                </c:pt>
                <c:pt idx="665">
                  <c:v>91901.558656935827</c:v>
                </c:pt>
                <c:pt idx="666">
                  <c:v>92001.225284571323</c:v>
                </c:pt>
                <c:pt idx="667" formatCode="#,##0">
                  <c:v>92101</c:v>
                </c:pt>
                <c:pt idx="668" formatCode="#,##0">
                  <c:v>92292</c:v>
                </c:pt>
                <c:pt idx="669">
                  <c:v>92640.456751577731</c:v>
                </c:pt>
                <c:pt idx="670">
                  <c:v>92990.229132979497</c:v>
                </c:pt>
                <c:pt idx="671">
                  <c:v>93341.3221114841</c:v>
                </c:pt>
                <c:pt idx="672">
                  <c:v>93693.740673124747</c:v>
                </c:pt>
                <c:pt idx="673">
                  <c:v>94047.489822759861</c:v>
                </c:pt>
                <c:pt idx="674">
                  <c:v>94402.574584144153</c:v>
                </c:pt>
                <c:pt idx="675" formatCode="#,##0">
                  <c:v>94759</c:v>
                </c:pt>
                <c:pt idx="676">
                  <c:v>95558.89545658938</c:v>
                </c:pt>
                <c:pt idx="677">
                  <c:v>96365.543123960553</c:v>
                </c:pt>
                <c:pt idx="678" formatCode="#,##0">
                  <c:v>97179</c:v>
                </c:pt>
                <c:pt idx="679">
                  <c:v>98055.051277330946</c:v>
                </c:pt>
                <c:pt idx="680">
                  <c:v>98939</c:v>
                </c:pt>
                <c:pt idx="681">
                  <c:v>100083.41727959742</c:v>
                </c:pt>
                <c:pt idx="682">
                  <c:v>101241.0719166559</c:v>
                </c:pt>
                <c:pt idx="683">
                  <c:v>102412.11702633344</c:v>
                </c:pt>
                <c:pt idx="684">
                  <c:v>103596.70749485533</c:v>
                </c:pt>
                <c:pt idx="685" formatCode="#,##0">
                  <c:v>104795</c:v>
                </c:pt>
                <c:pt idx="686" formatCode="#,##0">
                  <c:v>106101</c:v>
                </c:pt>
                <c:pt idx="687" formatCode="#,##0">
                  <c:v>107349</c:v>
                </c:pt>
                <c:pt idx="688" formatCode="#,##0.0">
                  <c:v>108632.5</c:v>
                </c:pt>
                <c:pt idx="689" formatCode="#,##0">
                  <c:v>109916</c:v>
                </c:pt>
                <c:pt idx="690">
                  <c:v>110920.75</c:v>
                </c:pt>
                <c:pt idx="691">
                  <c:v>111925.5</c:v>
                </c:pt>
                <c:pt idx="692">
                  <c:v>112930.25</c:v>
                </c:pt>
                <c:pt idx="693" formatCode="#,##0">
                  <c:v>113935</c:v>
                </c:pt>
                <c:pt idx="694" formatCode="#,##0">
                  <c:v>114582</c:v>
                </c:pt>
                <c:pt idx="695" formatCode="#,##0">
                  <c:v>115213</c:v>
                </c:pt>
                <c:pt idx="696" formatCode="#,##0">
                  <c:v>115853</c:v>
                </c:pt>
                <c:pt idx="697">
                  <c:v>116285</c:v>
                </c:pt>
                <c:pt idx="698">
                  <c:v>116717</c:v>
                </c:pt>
                <c:pt idx="699" formatCode="#,##0">
                  <c:v>117149</c:v>
                </c:pt>
                <c:pt idx="700" formatCode="#,##0">
                  <c:v>117725</c:v>
                </c:pt>
                <c:pt idx="701" formatCode="#,##0">
                  <c:v>118046</c:v>
                </c:pt>
                <c:pt idx="702" formatCode="#,##0">
                  <c:v>118463</c:v>
                </c:pt>
                <c:pt idx="703" formatCode="#,##0">
                  <c:v>119097</c:v>
                </c:pt>
                <c:pt idx="704">
                  <c:v>119521.2</c:v>
                </c:pt>
                <c:pt idx="705">
                  <c:v>119945.4</c:v>
                </c:pt>
                <c:pt idx="706">
                  <c:v>120369.59999999999</c:v>
                </c:pt>
                <c:pt idx="707">
                  <c:v>120793.79999999999</c:v>
                </c:pt>
                <c:pt idx="708" formatCode="#,##0">
                  <c:v>121218</c:v>
                </c:pt>
                <c:pt idx="709" formatCode="#,##0">
                  <c:v>121713</c:v>
                </c:pt>
                <c:pt idx="710" formatCode="#,##0">
                  <c:v>122138</c:v>
                </c:pt>
                <c:pt idx="711">
                  <c:v>122426.05555555556</c:v>
                </c:pt>
                <c:pt idx="712">
                  <c:v>122714.11111111112</c:v>
                </c:pt>
                <c:pt idx="713">
                  <c:v>123002.16666666669</c:v>
                </c:pt>
                <c:pt idx="714">
                  <c:v>123290.22222222225</c:v>
                </c:pt>
                <c:pt idx="715">
                  <c:v>123578.27777777781</c:v>
                </c:pt>
                <c:pt idx="716">
                  <c:v>123866.33333333337</c:v>
                </c:pt>
                <c:pt idx="717">
                  <c:v>124154.38888888893</c:v>
                </c:pt>
                <c:pt idx="718">
                  <c:v>124442.4444444445</c:v>
                </c:pt>
                <c:pt idx="719">
                  <c:v>124730.50000000006</c:v>
                </c:pt>
                <c:pt idx="720">
                  <c:v>125018.55555555562</c:v>
                </c:pt>
                <c:pt idx="721">
                  <c:v>125306.61111111118</c:v>
                </c:pt>
                <c:pt idx="722">
                  <c:v>125594.66666666674</c:v>
                </c:pt>
                <c:pt idx="723">
                  <c:v>125882.72222222231</c:v>
                </c:pt>
                <c:pt idx="724">
                  <c:v>126170.77777777787</c:v>
                </c:pt>
                <c:pt idx="725">
                  <c:v>126458.83333333343</c:v>
                </c:pt>
                <c:pt idx="726">
                  <c:v>126746.88888888899</c:v>
                </c:pt>
                <c:pt idx="727">
                  <c:v>127034.94444444455</c:v>
                </c:pt>
                <c:pt idx="728" formatCode="#,##0">
                  <c:v>127323</c:v>
                </c:pt>
                <c:pt idx="729" formatCode="#,##0">
                  <c:v>127565</c:v>
                </c:pt>
                <c:pt idx="730" formatCode="#,##0">
                  <c:v>127772</c:v>
                </c:pt>
                <c:pt idx="731" formatCode="#,##0">
                  <c:v>127976</c:v>
                </c:pt>
                <c:pt idx="732">
                  <c:v>128076.66666666667</c:v>
                </c:pt>
                <c:pt idx="733">
                  <c:v>128177.33333333334</c:v>
                </c:pt>
                <c:pt idx="734" formatCode="#,##0">
                  <c:v>128278</c:v>
                </c:pt>
                <c:pt idx="735" formatCode="#,##0">
                  <c:v>128439</c:v>
                </c:pt>
                <c:pt idx="736" formatCode="#,##0">
                  <c:v>128562</c:v>
                </c:pt>
                <c:pt idx="737" formatCode="#,##0">
                  <c:v>128671</c:v>
                </c:pt>
                <c:pt idx="738">
                  <c:v>128787.75</c:v>
                </c:pt>
                <c:pt idx="739">
                  <c:v>128904.5</c:v>
                </c:pt>
                <c:pt idx="740">
                  <c:v>129021.25</c:v>
                </c:pt>
                <c:pt idx="741" formatCode="#,##0">
                  <c:v>129138</c:v>
                </c:pt>
                <c:pt idx="742" formatCode="#,##0">
                  <c:v>129197</c:v>
                </c:pt>
                <c:pt idx="743" formatCode="#,##0">
                  <c:v>129262</c:v>
                </c:pt>
                <c:pt idx="744" formatCode="#,##0">
                  <c:v>129294</c:v>
                </c:pt>
                <c:pt idx="745" formatCode="#,##0">
                  <c:v>129384</c:v>
                </c:pt>
                <c:pt idx="746">
                  <c:v>129426.33333333333</c:v>
                </c:pt>
                <c:pt idx="747">
                  <c:v>129468.66666666666</c:v>
                </c:pt>
                <c:pt idx="748" formatCode="#,##0">
                  <c:v>129511</c:v>
                </c:pt>
                <c:pt idx="749" formatCode="#,##0">
                  <c:v>129590</c:v>
                </c:pt>
                <c:pt idx="750">
                  <c:v>129676.33333333333</c:v>
                </c:pt>
                <c:pt idx="751">
                  <c:v>129762.66666666666</c:v>
                </c:pt>
                <c:pt idx="752" formatCode="#,##0">
                  <c:v>129849</c:v>
                </c:pt>
                <c:pt idx="753" formatCode="0.0">
                  <c:v>129916.2</c:v>
                </c:pt>
                <c:pt idx="754" formatCode="0.0">
                  <c:v>129983.4</c:v>
                </c:pt>
                <c:pt idx="755" formatCode="0.0">
                  <c:v>130050.59999999999</c:v>
                </c:pt>
                <c:pt idx="756" formatCode="0.0">
                  <c:v>130117.79999999999</c:v>
                </c:pt>
                <c:pt idx="757" formatCode="#,##0">
                  <c:v>130185</c:v>
                </c:pt>
                <c:pt idx="758" formatCode="0.0">
                  <c:v>130247.85714285714</c:v>
                </c:pt>
                <c:pt idx="759" formatCode="0.0">
                  <c:v>130310.71428571429</c:v>
                </c:pt>
                <c:pt idx="760" formatCode="0.0">
                  <c:v>130373.57142857143</c:v>
                </c:pt>
                <c:pt idx="761" formatCode="0.0">
                  <c:v>130436.42857142858</c:v>
                </c:pt>
                <c:pt idx="762" formatCode="0.0">
                  <c:v>130499.28571428572</c:v>
                </c:pt>
                <c:pt idx="763" formatCode="0.0">
                  <c:v>130562.14285714287</c:v>
                </c:pt>
                <c:pt idx="764" formatCode="#,##0">
                  <c:v>130625</c:v>
                </c:pt>
                <c:pt idx="765" formatCode="0.0">
                  <c:v>130659.33333333333</c:v>
                </c:pt>
                <c:pt idx="766" formatCode="0.0">
                  <c:v>130693.66666666666</c:v>
                </c:pt>
                <c:pt idx="767" formatCode="0.0">
                  <c:v>130727.99999999999</c:v>
                </c:pt>
                <c:pt idx="768" formatCode="0.0">
                  <c:v>130762.33333333331</c:v>
                </c:pt>
                <c:pt idx="769" formatCode="0.0">
                  <c:v>130796.66666666664</c:v>
                </c:pt>
                <c:pt idx="770" formatCode="0.0">
                  <c:v>130830.99999999997</c:v>
                </c:pt>
                <c:pt idx="771" formatCode="0.0">
                  <c:v>130865.3333333333</c:v>
                </c:pt>
                <c:pt idx="772" formatCode="0.0">
                  <c:v>130899.66666666663</c:v>
                </c:pt>
                <c:pt idx="773" formatCode="#,##0">
                  <c:v>130934</c:v>
                </c:pt>
                <c:pt idx="774" formatCode="0.0">
                  <c:v>131059.77979079448</c:v>
                </c:pt>
                <c:pt idx="775" formatCode="0.0">
                  <c:v>131185.68041006569</c:v>
                </c:pt>
                <c:pt idx="776" formatCode="0.0">
                  <c:v>131311.70197388571</c:v>
                </c:pt>
                <c:pt idx="777" formatCode="0.0">
                  <c:v>131437.8445984381</c:v>
                </c:pt>
                <c:pt idx="778" formatCode="0.0">
                  <c:v>131564.10840001804</c:v>
                </c:pt>
                <c:pt idx="779" formatCode="0.0">
                  <c:v>131690.49349503245</c:v>
                </c:pt>
                <c:pt idx="780" formatCode="#,##0">
                  <c:v>131817</c:v>
                </c:pt>
                <c:pt idx="781" formatCode="0.0">
                  <c:v>131881.47673728521</c:v>
                </c:pt>
                <c:pt idx="782" formatCode="0.0">
                  <c:v>131945.98501260913</c:v>
                </c:pt>
                <c:pt idx="783" formatCode="0.0">
                  <c:v>132010.52484139826</c:v>
                </c:pt>
                <c:pt idx="784" formatCode="0.0">
                  <c:v>132075.09623908659</c:v>
                </c:pt>
                <c:pt idx="785" formatCode="0.0">
                  <c:v>132139.69922111565</c:v>
                </c:pt>
                <c:pt idx="786" formatCode="0.0">
                  <c:v>132204.33380293459</c:v>
                </c:pt>
                <c:pt idx="787" formatCode="#,##0">
                  <c:v>132269</c:v>
                </c:pt>
                <c:pt idx="788" formatCode="0.0">
                  <c:v>132338.14285714287</c:v>
                </c:pt>
                <c:pt idx="789" formatCode="0.0">
                  <c:v>132407.28571428574</c:v>
                </c:pt>
                <c:pt idx="790" formatCode="0.0">
                  <c:v>132476.42857142861</c:v>
                </c:pt>
                <c:pt idx="791" formatCode="0.0">
                  <c:v>132545.57142857148</c:v>
                </c:pt>
                <c:pt idx="792" formatCode="0.0">
                  <c:v>132614.71428571435</c:v>
                </c:pt>
                <c:pt idx="793" formatCode="0.0">
                  <c:v>132683.85714285722</c:v>
                </c:pt>
                <c:pt idx="794" formatCode="#,##0">
                  <c:v>132753</c:v>
                </c:pt>
                <c:pt idx="795" formatCode="0.00">
                  <c:v>132845.94739699597</c:v>
                </c:pt>
                <c:pt idx="796" formatCode="0.00">
                  <c:v>132938.95987138082</c:v>
                </c:pt>
                <c:pt idx="797" formatCode="0.00">
                  <c:v>133032.03746871871</c:v>
                </c:pt>
                <c:pt idx="798" formatCode="0.00">
                  <c:v>133125.18023460565</c:v>
                </c:pt>
                <c:pt idx="799" formatCode="0.00">
                  <c:v>133218.38821466957</c:v>
                </c:pt>
                <c:pt idx="800" formatCode="0.00">
                  <c:v>133311.66145457036</c:v>
                </c:pt>
                <c:pt idx="801" formatCode="#,##0">
                  <c:v>133405</c:v>
                </c:pt>
                <c:pt idx="802" formatCode="0.00">
                  <c:v>133534.85714285713</c:v>
                </c:pt>
                <c:pt idx="803" formatCode="0.00">
                  <c:v>133664.71428571426</c:v>
                </c:pt>
                <c:pt idx="804" formatCode="0.00">
                  <c:v>133794.57142857139</c:v>
                </c:pt>
                <c:pt idx="805" formatCode="0.00">
                  <c:v>133924.42857142852</c:v>
                </c:pt>
                <c:pt idx="806" formatCode="0.00">
                  <c:v>134054.28571428565</c:v>
                </c:pt>
                <c:pt idx="807" formatCode="0.00">
                  <c:v>134184.14285714278</c:v>
                </c:pt>
                <c:pt idx="808" formatCode="#,##0">
                  <c:v>134314</c:v>
                </c:pt>
                <c:pt idx="809" formatCode="0.00">
                  <c:v>134593.67543257747</c:v>
                </c:pt>
                <c:pt idx="810" formatCode="0.00">
                  <c:v>134873.93321954529</c:v>
                </c:pt>
                <c:pt idx="811" formatCode="0.00">
                  <c:v>135154.77457351136</c:v>
                </c:pt>
                <c:pt idx="812" formatCode="0.00">
                  <c:v>135436.20070960853</c:v>
                </c:pt>
                <c:pt idx="813" formatCode="0.00">
                  <c:v>135718.21284549986</c:v>
                </c:pt>
                <c:pt idx="814" formatCode="0.00">
                  <c:v>136000.81220138387</c:v>
                </c:pt>
                <c:pt idx="815" formatCode="#,##0">
                  <c:v>136284</c:v>
                </c:pt>
                <c:pt idx="816" formatCode="0.00">
                  <c:v>136529.71238988181</c:v>
                </c:pt>
                <c:pt idx="817" formatCode="0.00">
                  <c:v>136775.8677853882</c:v>
                </c:pt>
                <c:pt idx="818" formatCode="0.00">
                  <c:v>137022.46698523342</c:v>
                </c:pt>
                <c:pt idx="819" formatCode="0.00">
                  <c:v>137269.51078957174</c:v>
                </c:pt>
                <c:pt idx="820" formatCode="#,##0">
                  <c:v>137517</c:v>
                </c:pt>
                <c:pt idx="821">
                  <c:v>137789.38742102429</c:v>
                </c:pt>
                <c:pt idx="822">
                  <c:v>138062.31437466733</c:v>
                </c:pt>
                <c:pt idx="823">
                  <c:v>138335.78192961079</c:v>
                </c:pt>
                <c:pt idx="824">
                  <c:v>138609.79115665317</c:v>
                </c:pt>
                <c:pt idx="825">
                  <c:v>138884.3431287139</c:v>
                </c:pt>
                <c:pt idx="826">
                  <c:v>139159.43892083765</c:v>
                </c:pt>
                <c:pt idx="827">
                  <c:v>139435.0796101985</c:v>
                </c:pt>
                <c:pt idx="828">
                  <c:v>139711.26627610408</c:v>
                </c:pt>
                <c:pt idx="829" formatCode="#,##0">
                  <c:v>139988</c:v>
                </c:pt>
                <c:pt idx="830">
                  <c:v>140289.42857142858</c:v>
                </c:pt>
                <c:pt idx="831">
                  <c:v>140590.85714285716</c:v>
                </c:pt>
                <c:pt idx="832">
                  <c:v>140892.28571428574</c:v>
                </c:pt>
                <c:pt idx="833">
                  <c:v>141193.71428571432</c:v>
                </c:pt>
                <c:pt idx="834">
                  <c:v>141495.1428571429</c:v>
                </c:pt>
                <c:pt idx="835">
                  <c:v>141796.57142857148</c:v>
                </c:pt>
                <c:pt idx="836" formatCode="#,##0">
                  <c:v>142098</c:v>
                </c:pt>
                <c:pt idx="837">
                  <c:v>142412.61679383324</c:v>
                </c:pt>
                <c:pt idx="838">
                  <c:v>142727.93017542255</c:v>
                </c:pt>
                <c:pt idx="839">
                  <c:v>143043.94168707114</c:v>
                </c:pt>
                <c:pt idx="840">
                  <c:v>143360.65287449709</c:v>
                </c:pt>
                <c:pt idx="841">
                  <c:v>143678.06528684078</c:v>
                </c:pt>
                <c:pt idx="842">
                  <c:v>143996.18047667248</c:v>
                </c:pt>
                <c:pt idx="843" formatCode="#,##0">
                  <c:v>144315</c:v>
                </c:pt>
                <c:pt idx="844">
                  <c:v>144734.74818237679</c:v>
                </c:pt>
                <c:pt idx="845">
                  <c:v>145155.71722562466</c:v>
                </c:pt>
                <c:pt idx="846">
                  <c:v>145577.91068068513</c:v>
                </c:pt>
                <c:pt idx="847">
                  <c:v>146001.33210882792</c:v>
                </c:pt>
                <c:pt idx="848">
                  <c:v>146425.98508168085</c:v>
                </c:pt>
                <c:pt idx="849">
                  <c:v>146851.87318125999</c:v>
                </c:pt>
                <c:pt idx="850" formatCode="#,##0">
                  <c:v>147279</c:v>
                </c:pt>
                <c:pt idx="851">
                  <c:v>147671.14285714287</c:v>
                </c:pt>
                <c:pt idx="852">
                  <c:v>148063.28571428574</c:v>
                </c:pt>
                <c:pt idx="853">
                  <c:v>148455.42857142861</c:v>
                </c:pt>
                <c:pt idx="854">
                  <c:v>148847.57142857148</c:v>
                </c:pt>
                <c:pt idx="855">
                  <c:v>149239.71428571435</c:v>
                </c:pt>
                <c:pt idx="856">
                  <c:v>149631.85714285722</c:v>
                </c:pt>
                <c:pt idx="857" formatCode="#,##0">
                  <c:v>150024</c:v>
                </c:pt>
                <c:pt idx="858">
                  <c:v>150318.85714285713</c:v>
                </c:pt>
                <c:pt idx="859">
                  <c:v>150613.71428571426</c:v>
                </c:pt>
                <c:pt idx="860">
                  <c:v>150908.57142857139</c:v>
                </c:pt>
                <c:pt idx="861">
                  <c:v>151203.42857142852</c:v>
                </c:pt>
                <c:pt idx="862">
                  <c:v>151498.28571428565</c:v>
                </c:pt>
                <c:pt idx="863">
                  <c:v>151793.14285714278</c:v>
                </c:pt>
                <c:pt idx="864" formatCode="#,##0">
                  <c:v>152088</c:v>
                </c:pt>
                <c:pt idx="865">
                  <c:v>152207.28571428571</c:v>
                </c:pt>
                <c:pt idx="866">
                  <c:v>152326.57142857142</c:v>
                </c:pt>
                <c:pt idx="867">
                  <c:v>152445.85714285713</c:v>
                </c:pt>
                <c:pt idx="868">
                  <c:v>152565.14285714284</c:v>
                </c:pt>
                <c:pt idx="869">
                  <c:v>152684.42857142855</c:v>
                </c:pt>
                <c:pt idx="870">
                  <c:v>152803.71428571426</c:v>
                </c:pt>
                <c:pt idx="871" formatCode="#,##0">
                  <c:v>152923</c:v>
                </c:pt>
                <c:pt idx="872">
                  <c:v>153040.9430393576</c:v>
                </c:pt>
                <c:pt idx="873">
                  <c:v>153158.977043191</c:v>
                </c:pt>
                <c:pt idx="874">
                  <c:v>153277.10208165724</c:v>
                </c:pt>
                <c:pt idx="875">
                  <c:v>153395.31822496752</c:v>
                </c:pt>
                <c:pt idx="876">
                  <c:v>153513.62554338711</c:v>
                </c:pt>
                <c:pt idx="877">
                  <c:v>153632.02410723551</c:v>
                </c:pt>
                <c:pt idx="878">
                  <c:v>153750.51398688648</c:v>
                </c:pt>
                <c:pt idx="879">
                  <c:v>153869.09525276805</c:v>
                </c:pt>
                <c:pt idx="880">
                  <c:v>153987.76797536251</c:v>
                </c:pt>
                <c:pt idx="881">
                  <c:v>154106.53222520658</c:v>
                </c:pt>
                <c:pt idx="882">
                  <c:v>154225.38807289136</c:v>
                </c:pt>
                <c:pt idx="883">
                  <c:v>154344.33558906239</c:v>
                </c:pt>
                <c:pt idx="884">
                  <c:v>154463.37484441968</c:v>
                </c:pt>
                <c:pt idx="885">
                  <c:v>154582.50590971779</c:v>
                </c:pt>
                <c:pt idx="886">
                  <c:v>154701.72885576583</c:v>
                </c:pt>
                <c:pt idx="887">
                  <c:v>154821.04375342754</c:v>
                </c:pt>
                <c:pt idx="888">
                  <c:v>154940.45067362132</c:v>
                </c:pt>
                <c:pt idx="889">
                  <c:v>155059.94968732027</c:v>
                </c:pt>
                <c:pt idx="890">
                  <c:v>155179.54086555218</c:v>
                </c:pt>
                <c:pt idx="891">
                  <c:v>155299.22427939967</c:v>
                </c:pt>
                <c:pt idx="892" formatCode="#,##0">
                  <c:v>155419</c:v>
                </c:pt>
                <c:pt idx="893">
                  <c:v>155854.32487204164</c:v>
                </c:pt>
                <c:pt idx="894">
                  <c:v>156290.86907855474</c:v>
                </c:pt>
                <c:pt idx="895">
                  <c:v>156728.63603486575</c:v>
                </c:pt>
                <c:pt idx="896">
                  <c:v>157167.62916586737</c:v>
                </c:pt>
                <c:pt idx="897">
                  <c:v>157607.85190604537</c:v>
                </c:pt>
                <c:pt idx="898">
                  <c:v>158049.30769950536</c:v>
                </c:pt>
                <c:pt idx="899" formatCode="#,##0">
                  <c:v>158492</c:v>
                </c:pt>
                <c:pt idx="900">
                  <c:v>158533.11085237871</c:v>
                </c:pt>
                <c:pt idx="901">
                  <c:v>158574.23236840093</c:v>
                </c:pt>
                <c:pt idx="902">
                  <c:v>158615.36455083263</c:v>
                </c:pt>
                <c:pt idx="903">
                  <c:v>158656.50740244059</c:v>
                </c:pt>
                <c:pt idx="904">
                  <c:v>158697.66092599224</c:v>
                </c:pt>
                <c:pt idx="905">
                  <c:v>158738.82512425573</c:v>
                </c:pt>
                <c:pt idx="906" formatCode="#,##0">
                  <c:v>158780</c:v>
                </c:pt>
                <c:pt idx="907">
                  <c:v>158802.13359886035</c:v>
                </c:pt>
                <c:pt idx="908">
                  <c:v>158824.27028309795</c:v>
                </c:pt>
                <c:pt idx="909">
                  <c:v>158846.4100531429</c:v>
                </c:pt>
                <c:pt idx="910">
                  <c:v>158868.55290942534</c:v>
                </c:pt>
                <c:pt idx="911">
                  <c:v>158890.6988523755</c:v>
                </c:pt>
                <c:pt idx="912">
                  <c:v>158912.84788242364</c:v>
                </c:pt>
                <c:pt idx="913" formatCode="#,##0">
                  <c:v>158935</c:v>
                </c:pt>
                <c:pt idx="914">
                  <c:v>158949.7102005842</c:v>
                </c:pt>
                <c:pt idx="915">
                  <c:v>158964.42176266838</c:v>
                </c:pt>
                <c:pt idx="916">
                  <c:v>158979.13468637856</c:v>
                </c:pt>
                <c:pt idx="917">
                  <c:v>158993.84897184078</c:v>
                </c:pt>
                <c:pt idx="918">
                  <c:v>159008.56461918107</c:v>
                </c:pt>
                <c:pt idx="919">
                  <c:v>159023.28162852547</c:v>
                </c:pt>
                <c:pt idx="920" formatCode="#,##0">
                  <c:v>159038</c:v>
                </c:pt>
                <c:pt idx="921">
                  <c:v>159051.57142857142</c:v>
                </c:pt>
                <c:pt idx="922">
                  <c:v>159065.14285714284</c:v>
                </c:pt>
                <c:pt idx="923">
                  <c:v>159078.71428571426</c:v>
                </c:pt>
                <c:pt idx="924">
                  <c:v>159092.28571428568</c:v>
                </c:pt>
                <c:pt idx="925">
                  <c:v>159105.8571428571</c:v>
                </c:pt>
                <c:pt idx="926">
                  <c:v>159119.42857142852</c:v>
                </c:pt>
                <c:pt idx="927" formatCode="#,##0">
                  <c:v>159133</c:v>
                </c:pt>
                <c:pt idx="928">
                  <c:v>159140.85714285713</c:v>
                </c:pt>
                <c:pt idx="929">
                  <c:v>159148.71428571426</c:v>
                </c:pt>
                <c:pt idx="930">
                  <c:v>159156.57142857139</c:v>
                </c:pt>
                <c:pt idx="931">
                  <c:v>159164.42857142852</c:v>
                </c:pt>
                <c:pt idx="932">
                  <c:v>159172.28571428565</c:v>
                </c:pt>
                <c:pt idx="933">
                  <c:v>159180.14285714278</c:v>
                </c:pt>
                <c:pt idx="934" formatCode="#,##0">
                  <c:v>159188</c:v>
                </c:pt>
                <c:pt idx="935">
                  <c:v>159192.05538604749</c:v>
                </c:pt>
                <c:pt idx="936">
                  <c:v>159196.11087540776</c:v>
                </c:pt>
                <c:pt idx="937">
                  <c:v>159200.16646808345</c:v>
                </c:pt>
                <c:pt idx="938">
                  <c:v>159204.22216407719</c:v>
                </c:pt>
                <c:pt idx="939">
                  <c:v>159208.27796339162</c:v>
                </c:pt>
                <c:pt idx="940">
                  <c:v>159212.33386602937</c:v>
                </c:pt>
                <c:pt idx="941">
                  <c:v>159216.38987199307</c:v>
                </c:pt>
                <c:pt idx="942">
                  <c:v>159220.44598128536</c:v>
                </c:pt>
                <c:pt idx="943">
                  <c:v>159224.50219390885</c:v>
                </c:pt>
                <c:pt idx="944">
                  <c:v>159228.55850986618</c:v>
                </c:pt>
                <c:pt idx="945">
                  <c:v>159232.61492915999</c:v>
                </c:pt>
                <c:pt idx="946">
                  <c:v>159236.67145179291</c:v>
                </c:pt>
                <c:pt idx="947">
                  <c:v>159240.72807776756</c:v>
                </c:pt>
                <c:pt idx="948">
                  <c:v>159244.7848070866</c:v>
                </c:pt>
                <c:pt idx="949">
                  <c:v>159248.84163975265</c:v>
                </c:pt>
                <c:pt idx="950">
                  <c:v>159252.89857576834</c:v>
                </c:pt>
                <c:pt idx="951">
                  <c:v>159256.95561513631</c:v>
                </c:pt>
                <c:pt idx="952">
                  <c:v>159261.01275785916</c:v>
                </c:pt>
                <c:pt idx="953">
                  <c:v>159265.07000393956</c:v>
                </c:pt>
                <c:pt idx="954">
                  <c:v>159269.12735338014</c:v>
                </c:pt>
                <c:pt idx="955">
                  <c:v>159273.18480618353</c:v>
                </c:pt>
                <c:pt idx="956">
                  <c:v>159277.24236235235</c:v>
                </c:pt>
                <c:pt idx="957">
                  <c:v>159281.30002188924</c:v>
                </c:pt>
                <c:pt idx="958">
                  <c:v>159285.35778479686</c:v>
                </c:pt>
                <c:pt idx="959">
                  <c:v>159289.41565107781</c:v>
                </c:pt>
                <c:pt idx="960">
                  <c:v>159293.47362073473</c:v>
                </c:pt>
                <c:pt idx="961">
                  <c:v>159297.53169377026</c:v>
                </c:pt>
                <c:pt idx="962">
                  <c:v>159301.58987018702</c:v>
                </c:pt>
                <c:pt idx="963">
                  <c:v>159305.64814998765</c:v>
                </c:pt>
                <c:pt idx="964">
                  <c:v>159309.70653317479</c:v>
                </c:pt>
                <c:pt idx="965">
                  <c:v>159313.76501975107</c:v>
                </c:pt>
                <c:pt idx="966">
                  <c:v>159317.82360971911</c:v>
                </c:pt>
                <c:pt idx="967">
                  <c:v>159321.88230308157</c:v>
                </c:pt>
                <c:pt idx="968">
                  <c:v>159325.94109984109</c:v>
                </c:pt>
                <c:pt idx="969" formatCode="#,##0">
                  <c:v>159330</c:v>
                </c:pt>
                <c:pt idx="970">
                  <c:v>159347.21947267544</c:v>
                </c:pt>
                <c:pt idx="971">
                  <c:v>159364.44080633274</c:v>
                </c:pt>
                <c:pt idx="972">
                  <c:v>159381.66400117302</c:v>
                </c:pt>
                <c:pt idx="973">
                  <c:v>159398.88905739743</c:v>
                </c:pt>
                <c:pt idx="974">
                  <c:v>159416.11597520715</c:v>
                </c:pt>
                <c:pt idx="975">
                  <c:v>159433.34475480334</c:v>
                </c:pt>
                <c:pt idx="976">
                  <c:v>159450.57539638723</c:v>
                </c:pt>
                <c:pt idx="977">
                  <c:v>159467.80790016003</c:v>
                </c:pt>
                <c:pt idx="978">
                  <c:v>159485.04226632303</c:v>
                </c:pt>
                <c:pt idx="979">
                  <c:v>159502.27849507748</c:v>
                </c:pt>
                <c:pt idx="980">
                  <c:v>159519.5165866247</c:v>
                </c:pt>
                <c:pt idx="981">
                  <c:v>159536.75654116599</c:v>
                </c:pt>
                <c:pt idx="982">
                  <c:v>159553.9983589027</c:v>
                </c:pt>
                <c:pt idx="983">
                  <c:v>159571.24204003619</c:v>
                </c:pt>
                <c:pt idx="984">
                  <c:v>159588.48758476783</c:v>
                </c:pt>
                <c:pt idx="985">
                  <c:v>159605.73499329906</c:v>
                </c:pt>
                <c:pt idx="986">
                  <c:v>159622.9842658313</c:v>
                </c:pt>
                <c:pt idx="987">
                  <c:v>159640.235402566</c:v>
                </c:pt>
                <c:pt idx="988">
                  <c:v>159657.48840370463</c:v>
                </c:pt>
                <c:pt idx="989">
                  <c:v>159674.74326944866</c:v>
                </c:pt>
                <c:pt idx="990" formatCode="#,##0">
                  <c:v>159692</c:v>
                </c:pt>
                <c:pt idx="991">
                  <c:v>159925.9691016069</c:v>
                </c:pt>
                <c:pt idx="992">
                  <c:v>160160.28099772139</c:v>
                </c:pt>
                <c:pt idx="993">
                  <c:v>160394.93619058107</c:v>
                </c:pt>
                <c:pt idx="994">
                  <c:v>160629.93518315931</c:v>
                </c:pt>
                <c:pt idx="995">
                  <c:v>160865.27847916647</c:v>
                </c:pt>
                <c:pt idx="996">
                  <c:v>161100.9665830509</c:v>
                </c:pt>
                <c:pt idx="997" formatCode="#,##0">
                  <c:v>161337</c:v>
                </c:pt>
                <c:pt idx="998">
                  <c:v>161695.57142857142</c:v>
                </c:pt>
                <c:pt idx="999">
                  <c:v>162054.14285714284</c:v>
                </c:pt>
                <c:pt idx="1000">
                  <c:v>162412.71428571426</c:v>
                </c:pt>
                <c:pt idx="1001">
                  <c:v>162771.28571428568</c:v>
                </c:pt>
                <c:pt idx="1002">
                  <c:v>163129.8571428571</c:v>
                </c:pt>
                <c:pt idx="1003">
                  <c:v>163488.42857142852</c:v>
                </c:pt>
                <c:pt idx="1004" formatCode="#,##0">
                  <c:v>163847</c:v>
                </c:pt>
                <c:pt idx="1005">
                  <c:v>164121.5</c:v>
                </c:pt>
                <c:pt idx="1006">
                  <c:v>164396</c:v>
                </c:pt>
                <c:pt idx="1007">
                  <c:v>164670.5</c:v>
                </c:pt>
                <c:pt idx="1008">
                  <c:v>164945</c:v>
                </c:pt>
                <c:pt idx="1009">
                  <c:v>165219.5</c:v>
                </c:pt>
                <c:pt idx="1010" formatCode="#,##0">
                  <c:v>165494</c:v>
                </c:pt>
                <c:pt idx="1011">
                  <c:v>165713.28571428571</c:v>
                </c:pt>
                <c:pt idx="1012">
                  <c:v>165932.57142857142</c:v>
                </c:pt>
                <c:pt idx="1013">
                  <c:v>166151.85714285713</c:v>
                </c:pt>
                <c:pt idx="1014">
                  <c:v>166371.14285714284</c:v>
                </c:pt>
                <c:pt idx="1015">
                  <c:v>166590.42857142855</c:v>
                </c:pt>
                <c:pt idx="1016">
                  <c:v>166809.71428571426</c:v>
                </c:pt>
                <c:pt idx="1017" formatCode="#,##0">
                  <c:v>167029</c:v>
                </c:pt>
                <c:pt idx="1018">
                  <c:v>167246.75</c:v>
                </c:pt>
                <c:pt idx="1019">
                  <c:v>167464.5</c:v>
                </c:pt>
                <c:pt idx="1020">
                  <c:v>167682.25</c:v>
                </c:pt>
                <c:pt idx="1021">
                  <c:v>167900</c:v>
                </c:pt>
                <c:pt idx="1022">
                  <c:v>168117.75</c:v>
                </c:pt>
                <c:pt idx="1023">
                  <c:v>168335.5</c:v>
                </c:pt>
                <c:pt idx="1024">
                  <c:v>168553.25</c:v>
                </c:pt>
                <c:pt idx="1025" formatCode="#,##0">
                  <c:v>168771</c:v>
                </c:pt>
                <c:pt idx="1026">
                  <c:v>168954.5</c:v>
                </c:pt>
                <c:pt idx="1027">
                  <c:v>169138</c:v>
                </c:pt>
                <c:pt idx="1028">
                  <c:v>169321.5</c:v>
                </c:pt>
                <c:pt idx="1029">
                  <c:v>169505</c:v>
                </c:pt>
                <c:pt idx="1030">
                  <c:v>169688.5</c:v>
                </c:pt>
                <c:pt idx="1031">
                  <c:v>169872</c:v>
                </c:pt>
                <c:pt idx="1032">
                  <c:v>170055.5</c:v>
                </c:pt>
                <c:pt idx="1033">
                  <c:v>170239</c:v>
                </c:pt>
                <c:pt idx="1034">
                  <c:v>170422.5</c:v>
                </c:pt>
                <c:pt idx="1035">
                  <c:v>170606</c:v>
                </c:pt>
                <c:pt idx="1036">
                  <c:v>170789.5</c:v>
                </c:pt>
                <c:pt idx="1037">
                  <c:v>170973</c:v>
                </c:pt>
                <c:pt idx="1038">
                  <c:v>171156.5</c:v>
                </c:pt>
                <c:pt idx="1039" formatCode="#,##0">
                  <c:v>171340</c:v>
                </c:pt>
                <c:pt idx="1040">
                  <c:v>171398.28571428571</c:v>
                </c:pt>
                <c:pt idx="1041">
                  <c:v>171456.57142857142</c:v>
                </c:pt>
                <c:pt idx="1042">
                  <c:v>171514.85714285713</c:v>
                </c:pt>
                <c:pt idx="1043">
                  <c:v>171573.14285714284</c:v>
                </c:pt>
                <c:pt idx="1044">
                  <c:v>171631.42857142855</c:v>
                </c:pt>
                <c:pt idx="1045">
                  <c:v>171689.71428571426</c:v>
                </c:pt>
                <c:pt idx="1046" formatCode="#,##0">
                  <c:v>171748</c:v>
                </c:pt>
                <c:pt idx="1047">
                  <c:v>171779.85714285713</c:v>
                </c:pt>
                <c:pt idx="1048">
                  <c:v>171811.71428571426</c:v>
                </c:pt>
                <c:pt idx="1049">
                  <c:v>171843.57142857139</c:v>
                </c:pt>
                <c:pt idx="1050">
                  <c:v>171875.42857142852</c:v>
                </c:pt>
                <c:pt idx="1051">
                  <c:v>171907.28571428565</c:v>
                </c:pt>
                <c:pt idx="1052">
                  <c:v>171939.14285714278</c:v>
                </c:pt>
                <c:pt idx="1053" formatCode="#,##0">
                  <c:v>171971</c:v>
                </c:pt>
                <c:pt idx="1054">
                  <c:v>171989.14285714287</c:v>
                </c:pt>
                <c:pt idx="1055">
                  <c:v>172007.28571428574</c:v>
                </c:pt>
                <c:pt idx="1056">
                  <c:v>172025.42857142861</c:v>
                </c:pt>
                <c:pt idx="1057">
                  <c:v>172043.57142857148</c:v>
                </c:pt>
                <c:pt idx="1058">
                  <c:v>172061.71428571435</c:v>
                </c:pt>
                <c:pt idx="1059">
                  <c:v>172079.85714285722</c:v>
                </c:pt>
                <c:pt idx="1060" formatCode="#,##0">
                  <c:v>172098</c:v>
                </c:pt>
                <c:pt idx="1061">
                  <c:v>172113.56720351891</c:v>
                </c:pt>
                <c:pt idx="1062">
                  <c:v>172129.13581517633</c:v>
                </c:pt>
                <c:pt idx="1063">
                  <c:v>172144.70583509965</c:v>
                </c:pt>
                <c:pt idx="1064">
                  <c:v>172160.2772634163</c:v>
                </c:pt>
                <c:pt idx="1065">
                  <c:v>172175.85010025362</c:v>
                </c:pt>
                <c:pt idx="1066">
                  <c:v>172191.42434573904</c:v>
                </c:pt>
                <c:pt idx="1067" formatCode="#,##0">
                  <c:v>172207</c:v>
                </c:pt>
                <c:pt idx="1068">
                  <c:v>172210.42836666186</c:v>
                </c:pt>
                <c:pt idx="1069">
                  <c:v>172213.856801577</c:v>
                </c:pt>
                <c:pt idx="1070">
                  <c:v>172217.28530474682</c:v>
                </c:pt>
                <c:pt idx="1071">
                  <c:v>172220.71387617267</c:v>
                </c:pt>
                <c:pt idx="1072">
                  <c:v>172224.1425158559</c:v>
                </c:pt>
                <c:pt idx="1073">
                  <c:v>172227.57122379789</c:v>
                </c:pt>
                <c:pt idx="1074" formatCode="#,##0">
                  <c:v>172231</c:v>
                </c:pt>
                <c:pt idx="1075">
                  <c:v>172255.41818325367</c:v>
                </c:pt>
                <c:pt idx="1076">
                  <c:v>172279.83982841417</c:v>
                </c:pt>
                <c:pt idx="1077">
                  <c:v>172304.26493597231</c:v>
                </c:pt>
                <c:pt idx="1078">
                  <c:v>172328.69350641896</c:v>
                </c:pt>
                <c:pt idx="1079">
                  <c:v>172353.12554024509</c:v>
                </c:pt>
                <c:pt idx="1080">
                  <c:v>172377.56103794172</c:v>
                </c:pt>
                <c:pt idx="1081" formatCode="#,##0">
                  <c:v>172402</c:v>
                </c:pt>
                <c:pt idx="1082">
                  <c:v>172448.53373128499</c:v>
                </c:pt>
                <c:pt idx="1083">
                  <c:v>172495.08002268034</c:v>
                </c:pt>
                <c:pt idx="1084">
                  <c:v>172541.63887757622</c:v>
                </c:pt>
                <c:pt idx="1085">
                  <c:v>172588.21029936365</c:v>
                </c:pt>
                <c:pt idx="1086">
                  <c:v>172634.79429143466</c:v>
                </c:pt>
                <c:pt idx="1087">
                  <c:v>172681.39085718212</c:v>
                </c:pt>
                <c:pt idx="1088" formatCode="#,##0">
                  <c:v>172728</c:v>
                </c:pt>
                <c:pt idx="1089">
                  <c:v>172786.93963011817</c:v>
                </c:pt>
                <c:pt idx="1090">
                  <c:v>172845.89937208852</c:v>
                </c:pt>
                <c:pt idx="1091">
                  <c:v>172904.87923277373</c:v>
                </c:pt>
                <c:pt idx="1092">
                  <c:v>172963.87921903891</c:v>
                </c:pt>
                <c:pt idx="1093">
                  <c:v>173022.89933775144</c:v>
                </c:pt>
                <c:pt idx="1094">
                  <c:v>173081.93959578106</c:v>
                </c:pt>
                <c:pt idx="1095" formatCode="#,##0">
                  <c:v>173141</c:v>
                </c:pt>
                <c:pt idx="1096">
                  <c:v>173199.85714285713</c:v>
                </c:pt>
                <c:pt idx="1097">
                  <c:v>173258.71428571426</c:v>
                </c:pt>
                <c:pt idx="1098">
                  <c:v>173317.57142857139</c:v>
                </c:pt>
                <c:pt idx="1099">
                  <c:v>173376.42857142852</c:v>
                </c:pt>
                <c:pt idx="1100">
                  <c:v>173435.28571428565</c:v>
                </c:pt>
                <c:pt idx="1101">
                  <c:v>173494.14285714278</c:v>
                </c:pt>
                <c:pt idx="1102" formatCode="#,##0">
                  <c:v>173553</c:v>
                </c:pt>
                <c:pt idx="1103">
                  <c:v>173622.09848899921</c:v>
                </c:pt>
                <c:pt idx="1104">
                  <c:v>173691.22448890968</c:v>
                </c:pt>
                <c:pt idx="1105">
                  <c:v>173760.37801068462</c:v>
                </c:pt>
                <c:pt idx="1106">
                  <c:v>173829.55906528159</c:v>
                </c:pt>
                <c:pt idx="1107">
                  <c:v>173898.76766366253</c:v>
                </c:pt>
                <c:pt idx="1108">
                  <c:v>173968.00381679376</c:v>
                </c:pt>
                <c:pt idx="1109">
                  <c:v>174037.26753564592</c:v>
                </c:pt>
                <c:pt idx="1110">
                  <c:v>174106.55883119404</c:v>
                </c:pt>
                <c:pt idx="1111">
                  <c:v>174175.87771441753</c:v>
                </c:pt>
                <c:pt idx="1112">
                  <c:v>174245.22419630014</c:v>
                </c:pt>
                <c:pt idx="1113">
                  <c:v>174314.59828783007</c:v>
                </c:pt>
                <c:pt idx="1114" formatCode="#,##0">
                  <c:v>174384</c:v>
                </c:pt>
                <c:pt idx="1115">
                  <c:v>174469.77777777778</c:v>
                </c:pt>
                <c:pt idx="1116">
                  <c:v>174555.55555555556</c:v>
                </c:pt>
                <c:pt idx="1117">
                  <c:v>174641.33333333334</c:v>
                </c:pt>
                <c:pt idx="1118">
                  <c:v>174727.11111111112</c:v>
                </c:pt>
                <c:pt idx="1119">
                  <c:v>174812.88888888891</c:v>
                </c:pt>
                <c:pt idx="1120">
                  <c:v>174898.66666666669</c:v>
                </c:pt>
                <c:pt idx="1121">
                  <c:v>174984.44444444447</c:v>
                </c:pt>
                <c:pt idx="1122">
                  <c:v>175070.22222222225</c:v>
                </c:pt>
                <c:pt idx="1123" formatCode="#,##0">
                  <c:v>175156</c:v>
                </c:pt>
                <c:pt idx="1124">
                  <c:v>175217.5</c:v>
                </c:pt>
                <c:pt idx="1125">
                  <c:v>175279</c:v>
                </c:pt>
                <c:pt idx="1126">
                  <c:v>175340.5</c:v>
                </c:pt>
                <c:pt idx="1127">
                  <c:v>175402</c:v>
                </c:pt>
                <c:pt idx="1128">
                  <c:v>175463.5</c:v>
                </c:pt>
                <c:pt idx="1129" formatCode="#,##0">
                  <c:v>175525</c:v>
                </c:pt>
                <c:pt idx="1130">
                  <c:v>175568.5</c:v>
                </c:pt>
                <c:pt idx="1131">
                  <c:v>175612</c:v>
                </c:pt>
                <c:pt idx="1132">
                  <c:v>175655.5</c:v>
                </c:pt>
                <c:pt idx="1133">
                  <c:v>175699</c:v>
                </c:pt>
                <c:pt idx="1134">
                  <c:v>175742.5</c:v>
                </c:pt>
                <c:pt idx="1135">
                  <c:v>175786</c:v>
                </c:pt>
                <c:pt idx="1136">
                  <c:v>175829.5</c:v>
                </c:pt>
                <c:pt idx="1137" formatCode="#,##0">
                  <c:v>175873</c:v>
                </c:pt>
                <c:pt idx="1138">
                  <c:v>175910.71428571429</c:v>
                </c:pt>
                <c:pt idx="1139">
                  <c:v>175948.42857142858</c:v>
                </c:pt>
                <c:pt idx="1140">
                  <c:v>175986.14285714287</c:v>
                </c:pt>
                <c:pt idx="1141">
                  <c:v>176023.85714285716</c:v>
                </c:pt>
                <c:pt idx="1142">
                  <c:v>176061.57142857145</c:v>
                </c:pt>
                <c:pt idx="1143">
                  <c:v>176099.28571428574</c:v>
                </c:pt>
                <c:pt idx="1144" formatCode="#,##0">
                  <c:v>176137</c:v>
                </c:pt>
                <c:pt idx="1145">
                  <c:v>176161.57142857142</c:v>
                </c:pt>
                <c:pt idx="1146">
                  <c:v>176186.14285714284</c:v>
                </c:pt>
                <c:pt idx="1147">
                  <c:v>176210.71428571426</c:v>
                </c:pt>
                <c:pt idx="1148">
                  <c:v>176235.28571428568</c:v>
                </c:pt>
                <c:pt idx="1149">
                  <c:v>176259.8571428571</c:v>
                </c:pt>
                <c:pt idx="1150">
                  <c:v>176284.42857142852</c:v>
                </c:pt>
                <c:pt idx="1151" formatCode="#,##0">
                  <c:v>176309</c:v>
                </c:pt>
                <c:pt idx="1152">
                  <c:v>176322.23809523811</c:v>
                </c:pt>
                <c:pt idx="1153">
                  <c:v>176335.47619047621</c:v>
                </c:pt>
                <c:pt idx="1154">
                  <c:v>176348.71428571432</c:v>
                </c:pt>
                <c:pt idx="1155">
                  <c:v>176361.95238095243</c:v>
                </c:pt>
                <c:pt idx="1156">
                  <c:v>176375.19047619053</c:v>
                </c:pt>
                <c:pt idx="1157">
                  <c:v>176388.42857142864</c:v>
                </c:pt>
                <c:pt idx="1158">
                  <c:v>176401.66666666674</c:v>
                </c:pt>
                <c:pt idx="1159">
                  <c:v>176414.90476190485</c:v>
                </c:pt>
                <c:pt idx="1160">
                  <c:v>176428.14285714296</c:v>
                </c:pt>
                <c:pt idx="1161">
                  <c:v>176441.38095238106</c:v>
                </c:pt>
                <c:pt idx="1162">
                  <c:v>176454.61904761917</c:v>
                </c:pt>
                <c:pt idx="1163">
                  <c:v>176467.85714285728</c:v>
                </c:pt>
                <c:pt idx="1164">
                  <c:v>176481.09523809538</c:v>
                </c:pt>
                <c:pt idx="1165">
                  <c:v>176494.33333333349</c:v>
                </c:pt>
                <c:pt idx="1166">
                  <c:v>176507.57142857159</c:v>
                </c:pt>
                <c:pt idx="1167">
                  <c:v>176520.8095238097</c:v>
                </c:pt>
                <c:pt idx="1168">
                  <c:v>176534.04761904781</c:v>
                </c:pt>
                <c:pt idx="1169">
                  <c:v>176547.28571428591</c:v>
                </c:pt>
                <c:pt idx="1170">
                  <c:v>176560.52380952402</c:v>
                </c:pt>
                <c:pt idx="1171">
                  <c:v>176573.76190476213</c:v>
                </c:pt>
                <c:pt idx="1172" formatCode="#,##0">
                  <c:v>176587</c:v>
                </c:pt>
                <c:pt idx="1173">
                  <c:v>176594.31746031746</c:v>
                </c:pt>
                <c:pt idx="1174">
                  <c:v>176601.63492063491</c:v>
                </c:pt>
                <c:pt idx="1175">
                  <c:v>176608.95238095237</c:v>
                </c:pt>
                <c:pt idx="1176">
                  <c:v>176616.26984126982</c:v>
                </c:pt>
                <c:pt idx="1177">
                  <c:v>176623.58730158728</c:v>
                </c:pt>
                <c:pt idx="1178">
                  <c:v>176630.90476190473</c:v>
                </c:pt>
                <c:pt idx="1179">
                  <c:v>176638.22222222219</c:v>
                </c:pt>
                <c:pt idx="1180">
                  <c:v>176645.53968253965</c:v>
                </c:pt>
                <c:pt idx="1181">
                  <c:v>176652.8571428571</c:v>
                </c:pt>
                <c:pt idx="1182">
                  <c:v>176660.17460317456</c:v>
                </c:pt>
                <c:pt idx="1183">
                  <c:v>176667.49206349201</c:v>
                </c:pt>
                <c:pt idx="1184">
                  <c:v>176674.80952380947</c:v>
                </c:pt>
                <c:pt idx="1185">
                  <c:v>176682.12698412692</c:v>
                </c:pt>
                <c:pt idx="1186">
                  <c:v>176689.44444444438</c:v>
                </c:pt>
                <c:pt idx="1187">
                  <c:v>176696.76190476184</c:v>
                </c:pt>
                <c:pt idx="1188">
                  <c:v>176704.07936507929</c:v>
                </c:pt>
                <c:pt idx="1189">
                  <c:v>176711.39682539675</c:v>
                </c:pt>
                <c:pt idx="1190">
                  <c:v>176718.7142857142</c:v>
                </c:pt>
                <c:pt idx="1191">
                  <c:v>176726.03174603166</c:v>
                </c:pt>
                <c:pt idx="1192">
                  <c:v>176733.34920634911</c:v>
                </c:pt>
                <c:pt idx="1193">
                  <c:v>176740.66666666657</c:v>
                </c:pt>
                <c:pt idx="1194">
                  <c:v>176747.98412698403</c:v>
                </c:pt>
                <c:pt idx="1195">
                  <c:v>176755.30158730148</c:v>
                </c:pt>
                <c:pt idx="1196">
                  <c:v>176762.61904761894</c:v>
                </c:pt>
                <c:pt idx="1197">
                  <c:v>176769.93650793639</c:v>
                </c:pt>
                <c:pt idx="1198">
                  <c:v>176777.25396825385</c:v>
                </c:pt>
                <c:pt idx="1199">
                  <c:v>176784.5714285713</c:v>
                </c:pt>
                <c:pt idx="1200">
                  <c:v>176791.88888888876</c:v>
                </c:pt>
                <c:pt idx="1201">
                  <c:v>176799.20634920622</c:v>
                </c:pt>
                <c:pt idx="1202">
                  <c:v>176806.52380952367</c:v>
                </c:pt>
                <c:pt idx="1203">
                  <c:v>176813.84126984113</c:v>
                </c:pt>
                <c:pt idx="1204">
                  <c:v>176821.15873015858</c:v>
                </c:pt>
                <c:pt idx="1205">
                  <c:v>176828.47619047604</c:v>
                </c:pt>
                <c:pt idx="1206">
                  <c:v>176835.79365079349</c:v>
                </c:pt>
                <c:pt idx="1207">
                  <c:v>176843.11111111095</c:v>
                </c:pt>
                <c:pt idx="1208">
                  <c:v>176850.42857142841</c:v>
                </c:pt>
                <c:pt idx="1209">
                  <c:v>176857.74603174586</c:v>
                </c:pt>
                <c:pt idx="1210">
                  <c:v>176865.06349206332</c:v>
                </c:pt>
                <c:pt idx="1211">
                  <c:v>176872.38095238077</c:v>
                </c:pt>
                <c:pt idx="1212">
                  <c:v>176879.69841269823</c:v>
                </c:pt>
                <c:pt idx="1213">
                  <c:v>176887.01587301568</c:v>
                </c:pt>
                <c:pt idx="1214">
                  <c:v>176894.33333333314</c:v>
                </c:pt>
                <c:pt idx="1215">
                  <c:v>176901.6507936506</c:v>
                </c:pt>
                <c:pt idx="1216">
                  <c:v>176908.96825396805</c:v>
                </c:pt>
                <c:pt idx="1217">
                  <c:v>176916.28571428551</c:v>
                </c:pt>
                <c:pt idx="1218">
                  <c:v>176923.60317460296</c:v>
                </c:pt>
                <c:pt idx="1219">
                  <c:v>176930.92063492042</c:v>
                </c:pt>
                <c:pt idx="1220">
                  <c:v>176938.23809523787</c:v>
                </c:pt>
                <c:pt idx="1221">
                  <c:v>176945.55555555533</c:v>
                </c:pt>
                <c:pt idx="1222">
                  <c:v>176952.87301587278</c:v>
                </c:pt>
                <c:pt idx="1223">
                  <c:v>176960.19047619024</c:v>
                </c:pt>
                <c:pt idx="1224">
                  <c:v>176967.5079365077</c:v>
                </c:pt>
                <c:pt idx="1225">
                  <c:v>176974.82539682515</c:v>
                </c:pt>
                <c:pt idx="1226">
                  <c:v>176982.14285714261</c:v>
                </c:pt>
                <c:pt idx="1227">
                  <c:v>176989.46031746006</c:v>
                </c:pt>
                <c:pt idx="1228">
                  <c:v>176996.77777777752</c:v>
                </c:pt>
                <c:pt idx="1229">
                  <c:v>177004.09523809497</c:v>
                </c:pt>
                <c:pt idx="1230">
                  <c:v>177011.41269841243</c:v>
                </c:pt>
                <c:pt idx="1231">
                  <c:v>177018.73015872989</c:v>
                </c:pt>
                <c:pt idx="1232">
                  <c:v>177026.04761904734</c:v>
                </c:pt>
                <c:pt idx="1233">
                  <c:v>177033.3650793648</c:v>
                </c:pt>
                <c:pt idx="1234">
                  <c:v>177040.68253968225</c:v>
                </c:pt>
                <c:pt idx="1235" formatCode="#,##0">
                  <c:v>177048</c:v>
                </c:pt>
                <c:pt idx="1236">
                  <c:v>177050.53571428571</c:v>
                </c:pt>
                <c:pt idx="1237">
                  <c:v>177053.07142857142</c:v>
                </c:pt>
                <c:pt idx="1238">
                  <c:v>177055.60714285713</c:v>
                </c:pt>
                <c:pt idx="1239">
                  <c:v>177058.14285714284</c:v>
                </c:pt>
                <c:pt idx="1240">
                  <c:v>177060.67857142855</c:v>
                </c:pt>
                <c:pt idx="1241">
                  <c:v>177063.21428571426</c:v>
                </c:pt>
                <c:pt idx="1242">
                  <c:v>177065.74999999997</c:v>
                </c:pt>
                <c:pt idx="1243">
                  <c:v>177068.28571428568</c:v>
                </c:pt>
                <c:pt idx="1244">
                  <c:v>177070.82142857139</c:v>
                </c:pt>
                <c:pt idx="1245">
                  <c:v>177073.3571428571</c:v>
                </c:pt>
                <c:pt idx="1246">
                  <c:v>177075.89285714281</c:v>
                </c:pt>
                <c:pt idx="1247">
                  <c:v>177078.42857142852</c:v>
                </c:pt>
                <c:pt idx="1248">
                  <c:v>177080.96428571423</c:v>
                </c:pt>
                <c:pt idx="1249">
                  <c:v>177083.49999999994</c:v>
                </c:pt>
                <c:pt idx="1250">
                  <c:v>177086.03571428565</c:v>
                </c:pt>
                <c:pt idx="1251">
                  <c:v>177088.57142857136</c:v>
                </c:pt>
                <c:pt idx="1252">
                  <c:v>177091.10714285707</c:v>
                </c:pt>
                <c:pt idx="1253">
                  <c:v>177093.64285714278</c:v>
                </c:pt>
                <c:pt idx="1254">
                  <c:v>177096.17857142849</c:v>
                </c:pt>
                <c:pt idx="1255">
                  <c:v>177098.7142857142</c:v>
                </c:pt>
                <c:pt idx="1256">
                  <c:v>177101.24999999991</c:v>
                </c:pt>
                <c:pt idx="1257">
                  <c:v>177103.78571428562</c:v>
                </c:pt>
                <c:pt idx="1258">
                  <c:v>177106.32142857133</c:v>
                </c:pt>
                <c:pt idx="1259">
                  <c:v>177108.85714285704</c:v>
                </c:pt>
                <c:pt idx="1260">
                  <c:v>177111.39285714275</c:v>
                </c:pt>
                <c:pt idx="1261">
                  <c:v>177113.92857142846</c:v>
                </c:pt>
                <c:pt idx="1262">
                  <c:v>177116.46428571417</c:v>
                </c:pt>
                <c:pt idx="1263" formatCode="#,##0">
                  <c:v>177119</c:v>
                </c:pt>
                <c:pt idx="1264">
                  <c:v>177125.90970124889</c:v>
                </c:pt>
                <c:pt idx="1265">
                  <c:v>177132.81967205653</c:v>
                </c:pt>
                <c:pt idx="1266">
                  <c:v>177139.72991243339</c:v>
                </c:pt>
                <c:pt idx="1267">
                  <c:v>177146.64042239002</c:v>
                </c:pt>
                <c:pt idx="1268">
                  <c:v>177153.55120193691</c:v>
                </c:pt>
                <c:pt idx="1269">
                  <c:v>177160.46225108459</c:v>
                </c:pt>
                <c:pt idx="1270">
                  <c:v>177167.37356984359</c:v>
                </c:pt>
                <c:pt idx="1271">
                  <c:v>177174.2851582244</c:v>
                </c:pt>
                <c:pt idx="1272">
                  <c:v>177181.19701623757</c:v>
                </c:pt>
                <c:pt idx="1273">
                  <c:v>177188.10914389358</c:v>
                </c:pt>
                <c:pt idx="1274">
                  <c:v>177195.02154120296</c:v>
                </c:pt>
                <c:pt idx="1275">
                  <c:v>177201.93420817624</c:v>
                </c:pt>
                <c:pt idx="1276">
                  <c:v>177208.84714482396</c:v>
                </c:pt>
                <c:pt idx="1277">
                  <c:v>177215.76035115661</c:v>
                </c:pt>
                <c:pt idx="1278">
                  <c:v>177222.67382718471</c:v>
                </c:pt>
                <c:pt idx="1279">
                  <c:v>177229.5875729188</c:v>
                </c:pt>
                <c:pt idx="1280">
                  <c:v>177236.5015883694</c:v>
                </c:pt>
                <c:pt idx="1281">
                  <c:v>177243.41587354703</c:v>
                </c:pt>
                <c:pt idx="1282">
                  <c:v>177250.33042846221</c:v>
                </c:pt>
                <c:pt idx="1283">
                  <c:v>177257.24525312547</c:v>
                </c:pt>
                <c:pt idx="1284">
                  <c:v>177264.16034754732</c:v>
                </c:pt>
                <c:pt idx="1285">
                  <c:v>177271.07571173829</c:v>
                </c:pt>
                <c:pt idx="1286">
                  <c:v>177277.9913457089</c:v>
                </c:pt>
                <c:pt idx="1287">
                  <c:v>177284.90724946966</c:v>
                </c:pt>
                <c:pt idx="1288">
                  <c:v>177291.82342303114</c:v>
                </c:pt>
                <c:pt idx="1289">
                  <c:v>177298.73986640383</c:v>
                </c:pt>
                <c:pt idx="1290">
                  <c:v>177305.65657959826</c:v>
                </c:pt>
                <c:pt idx="1291">
                  <c:v>177312.57356262495</c:v>
                </c:pt>
                <c:pt idx="1292">
                  <c:v>177319.49081549444</c:v>
                </c:pt>
                <c:pt idx="1293">
                  <c:v>177326.40833821727</c:v>
                </c:pt>
                <c:pt idx="1294">
                  <c:v>177333.32613080394</c:v>
                </c:pt>
                <c:pt idx="1295">
                  <c:v>177340.24419326498</c:v>
                </c:pt>
                <c:pt idx="1296">
                  <c:v>177347.16252561094</c:v>
                </c:pt>
                <c:pt idx="1297">
                  <c:v>177354.08112785232</c:v>
                </c:pt>
                <c:pt idx="1298" formatCode="#,##0">
                  <c:v>177361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DE-481E-8471-A430526885A7}"/>
            </c:ext>
          </c:extLst>
        </c:ser>
        <c:ser>
          <c:idx val="4"/>
          <c:order val="4"/>
          <c:tx>
            <c:strRef>
              <c:f>'Dados sim recup log'!$K$1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log'!$A$2:$A$1500</c:f>
              <c:numCache>
                <c:formatCode>d\-mmm</c:formatCode>
                <c:ptCount val="14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  <c:pt idx="998">
                  <c:v>44905</c:v>
                </c:pt>
                <c:pt idx="999">
                  <c:v>44906</c:v>
                </c:pt>
                <c:pt idx="1000">
                  <c:v>44907</c:v>
                </c:pt>
                <c:pt idx="1001">
                  <c:v>44908</c:v>
                </c:pt>
                <c:pt idx="1002">
                  <c:v>44909</c:v>
                </c:pt>
                <c:pt idx="1003">
                  <c:v>44910</c:v>
                </c:pt>
                <c:pt idx="1004">
                  <c:v>44911</c:v>
                </c:pt>
                <c:pt idx="1005">
                  <c:v>44912</c:v>
                </c:pt>
                <c:pt idx="1006">
                  <c:v>44913</c:v>
                </c:pt>
                <c:pt idx="1007">
                  <c:v>44914</c:v>
                </c:pt>
                <c:pt idx="1008">
                  <c:v>44915</c:v>
                </c:pt>
                <c:pt idx="1009">
                  <c:v>44916</c:v>
                </c:pt>
                <c:pt idx="1010">
                  <c:v>44917</c:v>
                </c:pt>
                <c:pt idx="1011">
                  <c:v>44918</c:v>
                </c:pt>
                <c:pt idx="1012">
                  <c:v>44919</c:v>
                </c:pt>
                <c:pt idx="1013">
                  <c:v>44920</c:v>
                </c:pt>
                <c:pt idx="1014">
                  <c:v>44921</c:v>
                </c:pt>
                <c:pt idx="1015">
                  <c:v>44922</c:v>
                </c:pt>
                <c:pt idx="1016">
                  <c:v>44923</c:v>
                </c:pt>
                <c:pt idx="1017">
                  <c:v>44924</c:v>
                </c:pt>
                <c:pt idx="1018">
                  <c:v>44925</c:v>
                </c:pt>
                <c:pt idx="1019">
                  <c:v>44926</c:v>
                </c:pt>
                <c:pt idx="1020">
                  <c:v>44927</c:v>
                </c:pt>
                <c:pt idx="1021">
                  <c:v>44928</c:v>
                </c:pt>
                <c:pt idx="1022">
                  <c:v>44929</c:v>
                </c:pt>
                <c:pt idx="1023">
                  <c:v>44930</c:v>
                </c:pt>
                <c:pt idx="1024">
                  <c:v>44931</c:v>
                </c:pt>
                <c:pt idx="1025">
                  <c:v>44932</c:v>
                </c:pt>
                <c:pt idx="1026">
                  <c:v>44933</c:v>
                </c:pt>
                <c:pt idx="1027">
                  <c:v>44934</c:v>
                </c:pt>
                <c:pt idx="1028">
                  <c:v>44935</c:v>
                </c:pt>
                <c:pt idx="1029">
                  <c:v>44936</c:v>
                </c:pt>
                <c:pt idx="1030">
                  <c:v>44937</c:v>
                </c:pt>
                <c:pt idx="1031">
                  <c:v>44938</c:v>
                </c:pt>
                <c:pt idx="1032">
                  <c:v>44939</c:v>
                </c:pt>
                <c:pt idx="1033">
                  <c:v>44940</c:v>
                </c:pt>
                <c:pt idx="1034">
                  <c:v>44941</c:v>
                </c:pt>
                <c:pt idx="1035">
                  <c:v>44942</c:v>
                </c:pt>
                <c:pt idx="1036">
                  <c:v>44943</c:v>
                </c:pt>
                <c:pt idx="1037">
                  <c:v>44944</c:v>
                </c:pt>
                <c:pt idx="1038">
                  <c:v>44945</c:v>
                </c:pt>
                <c:pt idx="1039">
                  <c:v>44946</c:v>
                </c:pt>
                <c:pt idx="1040">
                  <c:v>44947</c:v>
                </c:pt>
                <c:pt idx="1041">
                  <c:v>44948</c:v>
                </c:pt>
                <c:pt idx="1042">
                  <c:v>44949</c:v>
                </c:pt>
                <c:pt idx="1043">
                  <c:v>44950</c:v>
                </c:pt>
                <c:pt idx="1044">
                  <c:v>44951</c:v>
                </c:pt>
                <c:pt idx="1045">
                  <c:v>44952</c:v>
                </c:pt>
                <c:pt idx="1046">
                  <c:v>44953</c:v>
                </c:pt>
                <c:pt idx="1047">
                  <c:v>44954</c:v>
                </c:pt>
                <c:pt idx="1048">
                  <c:v>44955</c:v>
                </c:pt>
                <c:pt idx="1049">
                  <c:v>44956</c:v>
                </c:pt>
                <c:pt idx="1050">
                  <c:v>44957</c:v>
                </c:pt>
                <c:pt idx="1051">
                  <c:v>44958</c:v>
                </c:pt>
                <c:pt idx="1052">
                  <c:v>44959</c:v>
                </c:pt>
                <c:pt idx="1053">
                  <c:v>44960</c:v>
                </c:pt>
                <c:pt idx="1054">
                  <c:v>44961</c:v>
                </c:pt>
                <c:pt idx="1055">
                  <c:v>44962</c:v>
                </c:pt>
                <c:pt idx="1056">
                  <c:v>44963</c:v>
                </c:pt>
                <c:pt idx="1057">
                  <c:v>44964</c:v>
                </c:pt>
                <c:pt idx="1058">
                  <c:v>44965</c:v>
                </c:pt>
                <c:pt idx="1059">
                  <c:v>44966</c:v>
                </c:pt>
                <c:pt idx="1060">
                  <c:v>44967</c:v>
                </c:pt>
                <c:pt idx="1061">
                  <c:v>44968</c:v>
                </c:pt>
                <c:pt idx="1062">
                  <c:v>44969</c:v>
                </c:pt>
                <c:pt idx="1063">
                  <c:v>44970</c:v>
                </c:pt>
                <c:pt idx="1064">
                  <c:v>44971</c:v>
                </c:pt>
                <c:pt idx="1065">
                  <c:v>44972</c:v>
                </c:pt>
                <c:pt idx="1066">
                  <c:v>44973</c:v>
                </c:pt>
                <c:pt idx="1067">
                  <c:v>44974</c:v>
                </c:pt>
                <c:pt idx="1068">
                  <c:v>44975</c:v>
                </c:pt>
                <c:pt idx="1069">
                  <c:v>44976</c:v>
                </c:pt>
                <c:pt idx="1070">
                  <c:v>44977</c:v>
                </c:pt>
                <c:pt idx="1071">
                  <c:v>44978</c:v>
                </c:pt>
                <c:pt idx="1072">
                  <c:v>44979</c:v>
                </c:pt>
                <c:pt idx="1073">
                  <c:v>44980</c:v>
                </c:pt>
                <c:pt idx="1074">
                  <c:v>44981</c:v>
                </c:pt>
                <c:pt idx="1075">
                  <c:v>44982</c:v>
                </c:pt>
                <c:pt idx="1076">
                  <c:v>44983</c:v>
                </c:pt>
                <c:pt idx="1077">
                  <c:v>44984</c:v>
                </c:pt>
                <c:pt idx="1078">
                  <c:v>44985</c:v>
                </c:pt>
                <c:pt idx="1079">
                  <c:v>44986</c:v>
                </c:pt>
                <c:pt idx="1080">
                  <c:v>44987</c:v>
                </c:pt>
                <c:pt idx="1081">
                  <c:v>44988</c:v>
                </c:pt>
                <c:pt idx="1082">
                  <c:v>44989</c:v>
                </c:pt>
                <c:pt idx="1083">
                  <c:v>44990</c:v>
                </c:pt>
                <c:pt idx="1084">
                  <c:v>44991</c:v>
                </c:pt>
                <c:pt idx="1085">
                  <c:v>44992</c:v>
                </c:pt>
                <c:pt idx="1086">
                  <c:v>44993</c:v>
                </c:pt>
                <c:pt idx="1087">
                  <c:v>44994</c:v>
                </c:pt>
                <c:pt idx="1088">
                  <c:v>44995</c:v>
                </c:pt>
                <c:pt idx="1089">
                  <c:v>44996</c:v>
                </c:pt>
                <c:pt idx="1090">
                  <c:v>44997</c:v>
                </c:pt>
                <c:pt idx="1091">
                  <c:v>44998</c:v>
                </c:pt>
                <c:pt idx="1092">
                  <c:v>44999</c:v>
                </c:pt>
                <c:pt idx="1093">
                  <c:v>45000</c:v>
                </c:pt>
                <c:pt idx="1094">
                  <c:v>45001</c:v>
                </c:pt>
                <c:pt idx="1095">
                  <c:v>45002</c:v>
                </c:pt>
                <c:pt idx="1096">
                  <c:v>45003</c:v>
                </c:pt>
                <c:pt idx="1097">
                  <c:v>45004</c:v>
                </c:pt>
                <c:pt idx="1098">
                  <c:v>45005</c:v>
                </c:pt>
                <c:pt idx="1099">
                  <c:v>45006</c:v>
                </c:pt>
                <c:pt idx="1100">
                  <c:v>45007</c:v>
                </c:pt>
                <c:pt idx="1101">
                  <c:v>45008</c:v>
                </c:pt>
                <c:pt idx="1102">
                  <c:v>45009</c:v>
                </c:pt>
                <c:pt idx="1103">
                  <c:v>45010</c:v>
                </c:pt>
                <c:pt idx="1104">
                  <c:v>45011</c:v>
                </c:pt>
                <c:pt idx="1105">
                  <c:v>45012</c:v>
                </c:pt>
                <c:pt idx="1106">
                  <c:v>45013</c:v>
                </c:pt>
                <c:pt idx="1107">
                  <c:v>45014</c:v>
                </c:pt>
                <c:pt idx="1108">
                  <c:v>45015</c:v>
                </c:pt>
                <c:pt idx="1109">
                  <c:v>45016</c:v>
                </c:pt>
                <c:pt idx="1110">
                  <c:v>45017</c:v>
                </c:pt>
                <c:pt idx="1111">
                  <c:v>45018</c:v>
                </c:pt>
                <c:pt idx="1112">
                  <c:v>45019</c:v>
                </c:pt>
                <c:pt idx="1113">
                  <c:v>45020</c:v>
                </c:pt>
                <c:pt idx="1114">
                  <c:v>45021</c:v>
                </c:pt>
                <c:pt idx="1115">
                  <c:v>45022</c:v>
                </c:pt>
                <c:pt idx="1116">
                  <c:v>45023</c:v>
                </c:pt>
                <c:pt idx="1117">
                  <c:v>45024</c:v>
                </c:pt>
                <c:pt idx="1118">
                  <c:v>45025</c:v>
                </c:pt>
                <c:pt idx="1119">
                  <c:v>45026</c:v>
                </c:pt>
                <c:pt idx="1120">
                  <c:v>45027</c:v>
                </c:pt>
                <c:pt idx="1121">
                  <c:v>45028</c:v>
                </c:pt>
                <c:pt idx="1122">
                  <c:v>45029</c:v>
                </c:pt>
                <c:pt idx="1123">
                  <c:v>45030</c:v>
                </c:pt>
                <c:pt idx="1124">
                  <c:v>45031</c:v>
                </c:pt>
                <c:pt idx="1125">
                  <c:v>45032</c:v>
                </c:pt>
                <c:pt idx="1126">
                  <c:v>45033</c:v>
                </c:pt>
                <c:pt idx="1127">
                  <c:v>45034</c:v>
                </c:pt>
                <c:pt idx="1128">
                  <c:v>45035</c:v>
                </c:pt>
                <c:pt idx="1129">
                  <c:v>45036</c:v>
                </c:pt>
                <c:pt idx="1130">
                  <c:v>45037</c:v>
                </c:pt>
                <c:pt idx="1131">
                  <c:v>45038</c:v>
                </c:pt>
                <c:pt idx="1132">
                  <c:v>45039</c:v>
                </c:pt>
                <c:pt idx="1133">
                  <c:v>45040</c:v>
                </c:pt>
                <c:pt idx="1134">
                  <c:v>45041</c:v>
                </c:pt>
                <c:pt idx="1135">
                  <c:v>45042</c:v>
                </c:pt>
                <c:pt idx="1136">
                  <c:v>45043</c:v>
                </c:pt>
                <c:pt idx="1137">
                  <c:v>45044</c:v>
                </c:pt>
                <c:pt idx="1138">
                  <c:v>45045</c:v>
                </c:pt>
                <c:pt idx="1139">
                  <c:v>45046</c:v>
                </c:pt>
                <c:pt idx="1140">
                  <c:v>45047</c:v>
                </c:pt>
                <c:pt idx="1141">
                  <c:v>45048</c:v>
                </c:pt>
                <c:pt idx="1142">
                  <c:v>45049</c:v>
                </c:pt>
                <c:pt idx="1143">
                  <c:v>45050</c:v>
                </c:pt>
                <c:pt idx="1144">
                  <c:v>45051</c:v>
                </c:pt>
                <c:pt idx="1145">
                  <c:v>45052</c:v>
                </c:pt>
                <c:pt idx="1146">
                  <c:v>45053</c:v>
                </c:pt>
                <c:pt idx="1147">
                  <c:v>45054</c:v>
                </c:pt>
                <c:pt idx="1148">
                  <c:v>45055</c:v>
                </c:pt>
                <c:pt idx="1149">
                  <c:v>45056</c:v>
                </c:pt>
                <c:pt idx="1150">
                  <c:v>45057</c:v>
                </c:pt>
                <c:pt idx="1151">
                  <c:v>45058</c:v>
                </c:pt>
                <c:pt idx="1152">
                  <c:v>45059</c:v>
                </c:pt>
                <c:pt idx="1153">
                  <c:v>45060</c:v>
                </c:pt>
                <c:pt idx="1154">
                  <c:v>45061</c:v>
                </c:pt>
                <c:pt idx="1155">
                  <c:v>45062</c:v>
                </c:pt>
                <c:pt idx="1156">
                  <c:v>45063</c:v>
                </c:pt>
                <c:pt idx="1157">
                  <c:v>45064</c:v>
                </c:pt>
                <c:pt idx="1158">
                  <c:v>45065</c:v>
                </c:pt>
                <c:pt idx="1159">
                  <c:v>45066</c:v>
                </c:pt>
                <c:pt idx="1160">
                  <c:v>45067</c:v>
                </c:pt>
                <c:pt idx="1161">
                  <c:v>45068</c:v>
                </c:pt>
                <c:pt idx="1162">
                  <c:v>45069</c:v>
                </c:pt>
                <c:pt idx="1163">
                  <c:v>45070</c:v>
                </c:pt>
                <c:pt idx="1164">
                  <c:v>45071</c:v>
                </c:pt>
                <c:pt idx="1165">
                  <c:v>45072</c:v>
                </c:pt>
                <c:pt idx="1166">
                  <c:v>45073</c:v>
                </c:pt>
                <c:pt idx="1167">
                  <c:v>45074</c:v>
                </c:pt>
                <c:pt idx="1168">
                  <c:v>45075</c:v>
                </c:pt>
                <c:pt idx="1169">
                  <c:v>45076</c:v>
                </c:pt>
                <c:pt idx="1170">
                  <c:v>45077</c:v>
                </c:pt>
                <c:pt idx="1171">
                  <c:v>45078</c:v>
                </c:pt>
                <c:pt idx="1172">
                  <c:v>45079</c:v>
                </c:pt>
                <c:pt idx="1173">
                  <c:v>45080</c:v>
                </c:pt>
                <c:pt idx="1174">
                  <c:v>45081</c:v>
                </c:pt>
                <c:pt idx="1175">
                  <c:v>45082</c:v>
                </c:pt>
                <c:pt idx="1176">
                  <c:v>45083</c:v>
                </c:pt>
                <c:pt idx="1177">
                  <c:v>45084</c:v>
                </c:pt>
                <c:pt idx="1178">
                  <c:v>45085</c:v>
                </c:pt>
                <c:pt idx="1179">
                  <c:v>45086</c:v>
                </c:pt>
                <c:pt idx="1180">
                  <c:v>45087</c:v>
                </c:pt>
                <c:pt idx="1181">
                  <c:v>45088</c:v>
                </c:pt>
                <c:pt idx="1182">
                  <c:v>45089</c:v>
                </c:pt>
                <c:pt idx="1183">
                  <c:v>45090</c:v>
                </c:pt>
                <c:pt idx="1184">
                  <c:v>45091</c:v>
                </c:pt>
                <c:pt idx="1185">
                  <c:v>45092</c:v>
                </c:pt>
                <c:pt idx="1186">
                  <c:v>45093</c:v>
                </c:pt>
                <c:pt idx="1187">
                  <c:v>45094</c:v>
                </c:pt>
                <c:pt idx="1188">
                  <c:v>45095</c:v>
                </c:pt>
                <c:pt idx="1189">
                  <c:v>45096</c:v>
                </c:pt>
                <c:pt idx="1190">
                  <c:v>45097</c:v>
                </c:pt>
                <c:pt idx="1191">
                  <c:v>45098</c:v>
                </c:pt>
                <c:pt idx="1192">
                  <c:v>45099</c:v>
                </c:pt>
                <c:pt idx="1193">
                  <c:v>45100</c:v>
                </c:pt>
                <c:pt idx="1194">
                  <c:v>45101</c:v>
                </c:pt>
                <c:pt idx="1195">
                  <c:v>45102</c:v>
                </c:pt>
                <c:pt idx="1196">
                  <c:v>45103</c:v>
                </c:pt>
                <c:pt idx="1197">
                  <c:v>45104</c:v>
                </c:pt>
                <c:pt idx="1198">
                  <c:v>45105</c:v>
                </c:pt>
                <c:pt idx="1199">
                  <c:v>45106</c:v>
                </c:pt>
                <c:pt idx="1200">
                  <c:v>45107</c:v>
                </c:pt>
                <c:pt idx="1201">
                  <c:v>45108</c:v>
                </c:pt>
                <c:pt idx="1202">
                  <c:v>45109</c:v>
                </c:pt>
                <c:pt idx="1203">
                  <c:v>45110</c:v>
                </c:pt>
                <c:pt idx="1204">
                  <c:v>45111</c:v>
                </c:pt>
                <c:pt idx="1205">
                  <c:v>45112</c:v>
                </c:pt>
                <c:pt idx="1206">
                  <c:v>45113</c:v>
                </c:pt>
                <c:pt idx="1207">
                  <c:v>45114</c:v>
                </c:pt>
                <c:pt idx="1208">
                  <c:v>45115</c:v>
                </c:pt>
                <c:pt idx="1209">
                  <c:v>45116</c:v>
                </c:pt>
                <c:pt idx="1210">
                  <c:v>45117</c:v>
                </c:pt>
                <c:pt idx="1211">
                  <c:v>45118</c:v>
                </c:pt>
                <c:pt idx="1212">
                  <c:v>45119</c:v>
                </c:pt>
                <c:pt idx="1213">
                  <c:v>45120</c:v>
                </c:pt>
                <c:pt idx="1214">
                  <c:v>45121</c:v>
                </c:pt>
                <c:pt idx="1215">
                  <c:v>45122</c:v>
                </c:pt>
                <c:pt idx="1216">
                  <c:v>45123</c:v>
                </c:pt>
                <c:pt idx="1217">
                  <c:v>45124</c:v>
                </c:pt>
                <c:pt idx="1218">
                  <c:v>45125</c:v>
                </c:pt>
                <c:pt idx="1219">
                  <c:v>45126</c:v>
                </c:pt>
                <c:pt idx="1220">
                  <c:v>45127</c:v>
                </c:pt>
                <c:pt idx="1221">
                  <c:v>45128</c:v>
                </c:pt>
                <c:pt idx="1222">
                  <c:v>45129</c:v>
                </c:pt>
                <c:pt idx="1223">
                  <c:v>45130</c:v>
                </c:pt>
                <c:pt idx="1224">
                  <c:v>45131</c:v>
                </c:pt>
                <c:pt idx="1225">
                  <c:v>45132</c:v>
                </c:pt>
                <c:pt idx="1226">
                  <c:v>45133</c:v>
                </c:pt>
                <c:pt idx="1227">
                  <c:v>45134</c:v>
                </c:pt>
                <c:pt idx="1228">
                  <c:v>45135</c:v>
                </c:pt>
                <c:pt idx="1229">
                  <c:v>45136</c:v>
                </c:pt>
                <c:pt idx="1230">
                  <c:v>45137</c:v>
                </c:pt>
                <c:pt idx="1231">
                  <c:v>45138</c:v>
                </c:pt>
                <c:pt idx="1232">
                  <c:v>45139</c:v>
                </c:pt>
                <c:pt idx="1233">
                  <c:v>45140</c:v>
                </c:pt>
                <c:pt idx="1234">
                  <c:v>45141</c:v>
                </c:pt>
                <c:pt idx="1235">
                  <c:v>45142</c:v>
                </c:pt>
                <c:pt idx="1236">
                  <c:v>45143</c:v>
                </c:pt>
                <c:pt idx="1237">
                  <c:v>45144</c:v>
                </c:pt>
                <c:pt idx="1238">
                  <c:v>45145</c:v>
                </c:pt>
                <c:pt idx="1239">
                  <c:v>45146</c:v>
                </c:pt>
                <c:pt idx="1240">
                  <c:v>45147</c:v>
                </c:pt>
                <c:pt idx="1241">
                  <c:v>45148</c:v>
                </c:pt>
                <c:pt idx="1242">
                  <c:v>45149</c:v>
                </c:pt>
                <c:pt idx="1243">
                  <c:v>45150</c:v>
                </c:pt>
                <c:pt idx="1244">
                  <c:v>45151</c:v>
                </c:pt>
                <c:pt idx="1245">
                  <c:v>45152</c:v>
                </c:pt>
                <c:pt idx="1246">
                  <c:v>45153</c:v>
                </c:pt>
                <c:pt idx="1247">
                  <c:v>45154</c:v>
                </c:pt>
                <c:pt idx="1248">
                  <c:v>45155</c:v>
                </c:pt>
                <c:pt idx="1249">
                  <c:v>45156</c:v>
                </c:pt>
                <c:pt idx="1250">
                  <c:v>45157</c:v>
                </c:pt>
                <c:pt idx="1251">
                  <c:v>45158</c:v>
                </c:pt>
                <c:pt idx="1252">
                  <c:v>45159</c:v>
                </c:pt>
                <c:pt idx="1253">
                  <c:v>45160</c:v>
                </c:pt>
                <c:pt idx="1254">
                  <c:v>45161</c:v>
                </c:pt>
                <c:pt idx="1255">
                  <c:v>45162</c:v>
                </c:pt>
                <c:pt idx="1256">
                  <c:v>45163</c:v>
                </c:pt>
                <c:pt idx="1257">
                  <c:v>45164</c:v>
                </c:pt>
                <c:pt idx="1258">
                  <c:v>45165</c:v>
                </c:pt>
                <c:pt idx="1259">
                  <c:v>45166</c:v>
                </c:pt>
                <c:pt idx="1260">
                  <c:v>45167</c:v>
                </c:pt>
                <c:pt idx="1261">
                  <c:v>45168</c:v>
                </c:pt>
                <c:pt idx="1262">
                  <c:v>45169</c:v>
                </c:pt>
                <c:pt idx="1263">
                  <c:v>45170</c:v>
                </c:pt>
                <c:pt idx="1264">
                  <c:v>45171</c:v>
                </c:pt>
                <c:pt idx="1265">
                  <c:v>45172</c:v>
                </c:pt>
                <c:pt idx="1266">
                  <c:v>45173</c:v>
                </c:pt>
                <c:pt idx="1267">
                  <c:v>45174</c:v>
                </c:pt>
                <c:pt idx="1268">
                  <c:v>45175</c:v>
                </c:pt>
                <c:pt idx="1269">
                  <c:v>45176</c:v>
                </c:pt>
                <c:pt idx="1270">
                  <c:v>45177</c:v>
                </c:pt>
                <c:pt idx="1271">
                  <c:v>45178</c:v>
                </c:pt>
                <c:pt idx="1272">
                  <c:v>45179</c:v>
                </c:pt>
                <c:pt idx="1273">
                  <c:v>45180</c:v>
                </c:pt>
                <c:pt idx="1274">
                  <c:v>45181</c:v>
                </c:pt>
                <c:pt idx="1275">
                  <c:v>45182</c:v>
                </c:pt>
                <c:pt idx="1276">
                  <c:v>45183</c:v>
                </c:pt>
                <c:pt idx="1277">
                  <c:v>45184</c:v>
                </c:pt>
                <c:pt idx="1278">
                  <c:v>45185</c:v>
                </c:pt>
                <c:pt idx="1279">
                  <c:v>45186</c:v>
                </c:pt>
                <c:pt idx="1280">
                  <c:v>45187</c:v>
                </c:pt>
                <c:pt idx="1281">
                  <c:v>45188</c:v>
                </c:pt>
                <c:pt idx="1282">
                  <c:v>45189</c:v>
                </c:pt>
                <c:pt idx="1283">
                  <c:v>45190</c:v>
                </c:pt>
                <c:pt idx="1284">
                  <c:v>45191</c:v>
                </c:pt>
                <c:pt idx="1285">
                  <c:v>45192</c:v>
                </c:pt>
                <c:pt idx="1286">
                  <c:v>45193</c:v>
                </c:pt>
                <c:pt idx="1287">
                  <c:v>45194</c:v>
                </c:pt>
                <c:pt idx="1288">
                  <c:v>45195</c:v>
                </c:pt>
                <c:pt idx="1289">
                  <c:v>45196</c:v>
                </c:pt>
                <c:pt idx="1290">
                  <c:v>45197</c:v>
                </c:pt>
                <c:pt idx="1291">
                  <c:v>45198</c:v>
                </c:pt>
                <c:pt idx="1292">
                  <c:v>45199</c:v>
                </c:pt>
                <c:pt idx="1293">
                  <c:v>45200</c:v>
                </c:pt>
                <c:pt idx="1294">
                  <c:v>45201</c:v>
                </c:pt>
                <c:pt idx="1295">
                  <c:v>45202</c:v>
                </c:pt>
                <c:pt idx="1296">
                  <c:v>45203</c:v>
                </c:pt>
                <c:pt idx="1297">
                  <c:v>45204</c:v>
                </c:pt>
                <c:pt idx="1298">
                  <c:v>45205</c:v>
                </c:pt>
              </c:numCache>
            </c:numRef>
          </c:cat>
          <c:val>
            <c:numRef>
              <c:f>'Dados sim recup log'!$K$2:$K$1500</c:f>
              <c:numCache>
                <c:formatCode>General</c:formatCode>
                <c:ptCount val="14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  <c:pt idx="494">
                  <c:v>3372</c:v>
                </c:pt>
                <c:pt idx="495">
                  <c:v>3305.6089261919551</c:v>
                </c:pt>
                <c:pt idx="496">
                  <c:v>3239</c:v>
                </c:pt>
                <c:pt idx="497">
                  <c:v>3213.5467893849855</c:v>
                </c:pt>
                <c:pt idx="498">
                  <c:v>3188</c:v>
                </c:pt>
                <c:pt idx="499">
                  <c:v>3111</c:v>
                </c:pt>
                <c:pt idx="500">
                  <c:v>3056</c:v>
                </c:pt>
                <c:pt idx="501">
                  <c:v>2927</c:v>
                </c:pt>
                <c:pt idx="502">
                  <c:v>2883.0739222358097</c:v>
                </c:pt>
                <c:pt idx="503">
                  <c:v>2839</c:v>
                </c:pt>
                <c:pt idx="504">
                  <c:v>2811</c:v>
                </c:pt>
                <c:pt idx="505">
                  <c:v>2763</c:v>
                </c:pt>
                <c:pt idx="506">
                  <c:v>2756</c:v>
                </c:pt>
                <c:pt idx="507">
                  <c:v>2708</c:v>
                </c:pt>
                <c:pt idx="508">
                  <c:v>2657</c:v>
                </c:pt>
                <c:pt idx="509">
                  <c:v>2598.5725038374367</c:v>
                </c:pt>
                <c:pt idx="510">
                  <c:v>2540</c:v>
                </c:pt>
                <c:pt idx="511">
                  <c:v>2507</c:v>
                </c:pt>
                <c:pt idx="512">
                  <c:v>2501</c:v>
                </c:pt>
                <c:pt idx="513">
                  <c:v>2462</c:v>
                </c:pt>
                <c:pt idx="514">
                  <c:v>2432</c:v>
                </c:pt>
                <c:pt idx="515">
                  <c:v>2391</c:v>
                </c:pt>
                <c:pt idx="516">
                  <c:v>2355.0331141844072</c:v>
                </c:pt>
                <c:pt idx="517">
                  <c:v>2319</c:v>
                </c:pt>
                <c:pt idx="518">
                  <c:v>2298</c:v>
                </c:pt>
                <c:pt idx="519">
                  <c:v>2315</c:v>
                </c:pt>
                <c:pt idx="520">
                  <c:v>2275</c:v>
                </c:pt>
                <c:pt idx="521">
                  <c:v>2222</c:v>
                </c:pt>
                <c:pt idx="522">
                  <c:v>2281</c:v>
                </c:pt>
                <c:pt idx="523">
                  <c:v>2241.5348855856864</c:v>
                </c:pt>
                <c:pt idx="524">
                  <c:v>2202</c:v>
                </c:pt>
                <c:pt idx="525">
                  <c:v>2186</c:v>
                </c:pt>
                <c:pt idx="526">
                  <c:v>2188</c:v>
                </c:pt>
                <c:pt idx="527">
                  <c:v>2190.7936507936538</c:v>
                </c:pt>
                <c:pt idx="528">
                  <c:v>2195.5873015873076</c:v>
                </c:pt>
                <c:pt idx="529">
                  <c:v>2199.3809523809614</c:v>
                </c:pt>
                <c:pt idx="530">
                  <c:v>2202.1756563607923</c:v>
                </c:pt>
                <c:pt idx="531">
                  <c:v>2204.968253968269</c:v>
                </c:pt>
                <c:pt idx="532">
                  <c:v>2208.7619047619228</c:v>
                </c:pt>
                <c:pt idx="533">
                  <c:v>2210.5555555555766</c:v>
                </c:pt>
                <c:pt idx="534">
                  <c:v>2213.3492063492304</c:v>
                </c:pt>
                <c:pt idx="535">
                  <c:v>2218.1428571429133</c:v>
                </c:pt>
                <c:pt idx="536">
                  <c:v>2180.7142857143481</c:v>
                </c:pt>
                <c:pt idx="537">
                  <c:v>2143.2857142857974</c:v>
                </c:pt>
                <c:pt idx="538">
                  <c:v>2105.8571428572322</c:v>
                </c:pt>
                <c:pt idx="539">
                  <c:v>2068.4285714286816</c:v>
                </c:pt>
                <c:pt idx="540">
                  <c:v>2031</c:v>
                </c:pt>
                <c:pt idx="541">
                  <c:v>2003</c:v>
                </c:pt>
                <c:pt idx="542">
                  <c:v>1960</c:v>
                </c:pt>
                <c:pt idx="543">
                  <c:v>1925</c:v>
                </c:pt>
                <c:pt idx="544">
                  <c:v>1887.5262409978022</c:v>
                </c:pt>
                <c:pt idx="545">
                  <c:v>1849</c:v>
                </c:pt>
                <c:pt idx="546">
                  <c:v>1809</c:v>
                </c:pt>
                <c:pt idx="547">
                  <c:v>1733</c:v>
                </c:pt>
                <c:pt idx="548">
                  <c:v>1669</c:v>
                </c:pt>
                <c:pt idx="549">
                  <c:v>1910</c:v>
                </c:pt>
                <c:pt idx="550">
                  <c:v>2172.3333333333285</c:v>
                </c:pt>
                <c:pt idx="551">
                  <c:v>2434.666666666657</c:v>
                </c:pt>
                <c:pt idx="552">
                  <c:v>2697</c:v>
                </c:pt>
                <c:pt idx="553">
                  <c:v>2644</c:v>
                </c:pt>
                <c:pt idx="554">
                  <c:v>2636.4285714285652</c:v>
                </c:pt>
                <c:pt idx="555">
                  <c:v>2646.8571428571304</c:v>
                </c:pt>
                <c:pt idx="556">
                  <c:v>2015.2857142856956</c:v>
                </c:pt>
                <c:pt idx="557">
                  <c:v>1951.2142857142608</c:v>
                </c:pt>
                <c:pt idx="558">
                  <c:v>1887.142857142826</c:v>
                </c:pt>
                <c:pt idx="559">
                  <c:v>1823.0714285713912</c:v>
                </c:pt>
                <c:pt idx="560">
                  <c:v>1760</c:v>
                </c:pt>
                <c:pt idx="561">
                  <c:v>1762.8333333333285</c:v>
                </c:pt>
                <c:pt idx="562">
                  <c:v>1768.666666666657</c:v>
                </c:pt>
                <c:pt idx="563">
                  <c:v>1724</c:v>
                </c:pt>
                <c:pt idx="564">
                  <c:v>1710.6666666666715</c:v>
                </c:pt>
                <c:pt idx="565">
                  <c:v>1688.333333333343</c:v>
                </c:pt>
                <c:pt idx="566">
                  <c:v>1666</c:v>
                </c:pt>
                <c:pt idx="567">
                  <c:v>1643</c:v>
                </c:pt>
                <c:pt idx="568">
                  <c:v>1620.5</c:v>
                </c:pt>
                <c:pt idx="569">
                  <c:v>1598</c:v>
                </c:pt>
                <c:pt idx="570">
                  <c:v>1635.2857142857101</c:v>
                </c:pt>
                <c:pt idx="571">
                  <c:v>1673.5714285714203</c:v>
                </c:pt>
                <c:pt idx="572">
                  <c:v>1653.2571428571246</c:v>
                </c:pt>
                <c:pt idx="573">
                  <c:v>1632.9428571428434</c:v>
                </c:pt>
                <c:pt idx="574">
                  <c:v>1612.6285714285477</c:v>
                </c:pt>
                <c:pt idx="575">
                  <c:v>1592.3142857142666</c:v>
                </c:pt>
                <c:pt idx="576">
                  <c:v>1572</c:v>
                </c:pt>
                <c:pt idx="577">
                  <c:v>1566</c:v>
                </c:pt>
                <c:pt idx="578">
                  <c:v>1559</c:v>
                </c:pt>
                <c:pt idx="579">
                  <c:v>1568</c:v>
                </c:pt>
                <c:pt idx="580">
                  <c:v>1577</c:v>
                </c:pt>
                <c:pt idx="581">
                  <c:v>1580</c:v>
                </c:pt>
                <c:pt idx="582">
                  <c:v>1575</c:v>
                </c:pt>
                <c:pt idx="583">
                  <c:v>1571</c:v>
                </c:pt>
                <c:pt idx="584">
                  <c:v>1501</c:v>
                </c:pt>
                <c:pt idx="585">
                  <c:v>1506</c:v>
                </c:pt>
                <c:pt idx="586">
                  <c:v>1502.333333333343</c:v>
                </c:pt>
                <c:pt idx="587">
                  <c:v>1498.6666666666861</c:v>
                </c:pt>
                <c:pt idx="588">
                  <c:v>1495</c:v>
                </c:pt>
                <c:pt idx="589">
                  <c:v>1498.6666666666715</c:v>
                </c:pt>
                <c:pt idx="590">
                  <c:v>1501.333333333343</c:v>
                </c:pt>
                <c:pt idx="591">
                  <c:v>1505</c:v>
                </c:pt>
                <c:pt idx="592">
                  <c:v>1516</c:v>
                </c:pt>
                <c:pt idx="593">
                  <c:v>1500.25</c:v>
                </c:pt>
                <c:pt idx="594">
                  <c:v>1484.5</c:v>
                </c:pt>
                <c:pt idx="595">
                  <c:v>1468.75</c:v>
                </c:pt>
                <c:pt idx="596">
                  <c:v>1453</c:v>
                </c:pt>
                <c:pt idx="597">
                  <c:v>1438</c:v>
                </c:pt>
                <c:pt idx="598">
                  <c:v>1450</c:v>
                </c:pt>
                <c:pt idx="599">
                  <c:v>1451.2692307692341</c:v>
                </c:pt>
                <c:pt idx="600">
                  <c:v>1452.5384615384683</c:v>
                </c:pt>
                <c:pt idx="601">
                  <c:v>1453.8076923077024</c:v>
                </c:pt>
                <c:pt idx="602">
                  <c:v>1452.0769230769365</c:v>
                </c:pt>
                <c:pt idx="603">
                  <c:v>1453.3461538461706</c:v>
                </c:pt>
                <c:pt idx="604">
                  <c:v>1454.2820512820763</c:v>
                </c:pt>
                <c:pt idx="605">
                  <c:v>1455.2179487179674</c:v>
                </c:pt>
                <c:pt idx="606">
                  <c:v>1455.153846153873</c:v>
                </c:pt>
                <c:pt idx="607">
                  <c:v>1456.4230769231071</c:v>
                </c:pt>
                <c:pt idx="608">
                  <c:v>1457.6923076923413</c:v>
                </c:pt>
                <c:pt idx="609">
                  <c:v>1458.9615384615754</c:v>
                </c:pt>
                <c:pt idx="610">
                  <c:v>1460.2307692308095</c:v>
                </c:pt>
                <c:pt idx="611">
                  <c:v>1461.5000000000437</c:v>
                </c:pt>
                <c:pt idx="612">
                  <c:v>1462.7692307692778</c:v>
                </c:pt>
                <c:pt idx="613">
                  <c:v>1464.0384615385119</c:v>
                </c:pt>
                <c:pt idx="614">
                  <c:v>1465.307692307746</c:v>
                </c:pt>
                <c:pt idx="615">
                  <c:v>1466.5769230769802</c:v>
                </c:pt>
                <c:pt idx="616">
                  <c:v>1466.8461538462143</c:v>
                </c:pt>
                <c:pt idx="617">
                  <c:v>1468.1153846154484</c:v>
                </c:pt>
                <c:pt idx="618">
                  <c:v>1466.8846153846825</c:v>
                </c:pt>
                <c:pt idx="619">
                  <c:v>1465.6538461539167</c:v>
                </c:pt>
                <c:pt idx="620">
                  <c:v>1466.9230769231508</c:v>
                </c:pt>
                <c:pt idx="621">
                  <c:v>1467.6923076923849</c:v>
                </c:pt>
                <c:pt idx="622">
                  <c:v>1468.4615384616191</c:v>
                </c:pt>
                <c:pt idx="623">
                  <c:v>1468.7307692308532</c:v>
                </c:pt>
                <c:pt idx="624">
                  <c:v>1469</c:v>
                </c:pt>
                <c:pt idx="625">
                  <c:v>1475</c:v>
                </c:pt>
                <c:pt idx="626">
                  <c:v>1476</c:v>
                </c:pt>
                <c:pt idx="627">
                  <c:v>1456</c:v>
                </c:pt>
                <c:pt idx="628">
                  <c:v>1448.3333333333285</c:v>
                </c:pt>
                <c:pt idx="629">
                  <c:v>1440.6666666666715</c:v>
                </c:pt>
                <c:pt idx="630">
                  <c:v>1433</c:v>
                </c:pt>
                <c:pt idx="631">
                  <c:v>1422.6666666666715</c:v>
                </c:pt>
                <c:pt idx="632">
                  <c:v>1412.333333333343</c:v>
                </c:pt>
                <c:pt idx="633">
                  <c:v>1402</c:v>
                </c:pt>
                <c:pt idx="634">
                  <c:v>1429.9426730515697</c:v>
                </c:pt>
                <c:pt idx="635">
                  <c:v>1457.9198623711709</c:v>
                </c:pt>
                <c:pt idx="636">
                  <c:v>1485.9315888200654</c:v>
                </c:pt>
                <c:pt idx="637">
                  <c:v>1512.9778732721315</c:v>
                </c:pt>
                <c:pt idx="638">
                  <c:v>1539.0587366138352</c:v>
                </c:pt>
                <c:pt idx="639">
                  <c:v>1567.1741997443314</c:v>
                </c:pt>
                <c:pt idx="640">
                  <c:v>1597.4909502419614</c:v>
                </c:pt>
                <c:pt idx="641">
                  <c:v>1632.5090090311278</c:v>
                </c:pt>
                <c:pt idx="642">
                  <c:v>1667.5617303821928</c:v>
                </c:pt>
                <c:pt idx="643">
                  <c:v>1702.6491352448211</c:v>
                </c:pt>
                <c:pt idx="644">
                  <c:v>1739.1045779147098</c:v>
                </c:pt>
                <c:pt idx="645">
                  <c:v>1772.5947460335155</c:v>
                </c:pt>
                <c:pt idx="646">
                  <c:v>1818.1196605889272</c:v>
                </c:pt>
                <c:pt idx="647">
                  <c:v>1858.179342581323</c:v>
                </c:pt>
                <c:pt idx="648">
                  <c:v>1898.2738130237558</c:v>
                </c:pt>
                <c:pt idx="649">
                  <c:v>1937.4030929419969</c:v>
                </c:pt>
                <c:pt idx="650">
                  <c:v>1977.5672033745213</c:v>
                </c:pt>
                <c:pt idx="651">
                  <c:v>2022.2661653725081</c:v>
                </c:pt>
                <c:pt idx="652">
                  <c:v>2060</c:v>
                </c:pt>
                <c:pt idx="653">
                  <c:v>2346.1681598590367</c:v>
                </c:pt>
                <c:pt idx="654">
                  <c:v>2633.2648638112296</c:v>
                </c:pt>
                <c:pt idx="655">
                  <c:v>2920.2930131188041</c:v>
                </c:pt>
                <c:pt idx="656">
                  <c:v>3209.2555180950148</c:v>
                </c:pt>
                <c:pt idx="657">
                  <c:v>3499.155298132333</c:v>
                </c:pt>
                <c:pt idx="658">
                  <c:v>3790</c:v>
                </c:pt>
                <c:pt idx="659">
                  <c:v>3921</c:v>
                </c:pt>
                <c:pt idx="660">
                  <c:v>4561.8776617446856</c:v>
                </c:pt>
                <c:pt idx="661">
                  <c:v>5205</c:v>
                </c:pt>
                <c:pt idx="662">
                  <c:v>5472.9420979873103</c:v>
                </c:pt>
                <c:pt idx="663">
                  <c:v>5741.9408883968572</c:v>
                </c:pt>
                <c:pt idx="664">
                  <c:v>6012</c:v>
                </c:pt>
                <c:pt idx="665">
                  <c:v>7025.6446658955829</c:v>
                </c:pt>
                <c:pt idx="666">
                  <c:v>8049.5985359926708</c:v>
                </c:pt>
                <c:pt idx="667">
                  <c:v>9087</c:v>
                </c:pt>
                <c:pt idx="668">
                  <c:v>9826</c:v>
                </c:pt>
                <c:pt idx="669">
                  <c:v>10288.778945793965</c:v>
                </c:pt>
                <c:pt idx="670">
                  <c:v>10756.603902337461</c:v>
                </c:pt>
                <c:pt idx="671">
                  <c:v>11229.519673196221</c:v>
                </c:pt>
                <c:pt idx="672">
                  <c:v>11707.571432401935</c:v>
                </c:pt>
                <c:pt idx="673">
                  <c:v>12190.804727425013</c:v>
                </c:pt>
                <c:pt idx="674">
                  <c:v>12679.265482170929</c:v>
                </c:pt>
                <c:pt idx="675">
                  <c:v>13173</c:v>
                </c:pt>
                <c:pt idx="676">
                  <c:v>13148.932260519665</c:v>
                </c:pt>
                <c:pt idx="677">
                  <c:v>13123.604982477904</c:v>
                </c:pt>
                <c:pt idx="678">
                  <c:v>13097</c:v>
                </c:pt>
                <c:pt idx="679">
                  <c:v>13548.518323730503</c:v>
                </c:pt>
                <c:pt idx="680">
                  <c:v>14008</c:v>
                </c:pt>
                <c:pt idx="681">
                  <c:v>13612.046714209995</c:v>
                </c:pt>
                <c:pt idx="682">
                  <c:v>13207.791498333303</c:v>
                </c:pt>
                <c:pt idx="683">
                  <c:v>12795.11370610939</c:v>
                </c:pt>
                <c:pt idx="684">
                  <c:v>12373.891133579076</c:v>
                </c:pt>
                <c:pt idx="685">
                  <c:v>11944</c:v>
                </c:pt>
                <c:pt idx="686">
                  <c:v>11320</c:v>
                </c:pt>
                <c:pt idx="687">
                  <c:v>10671</c:v>
                </c:pt>
                <c:pt idx="688">
                  <c:v>9882</c:v>
                </c:pt>
                <c:pt idx="689">
                  <c:v>9093</c:v>
                </c:pt>
                <c:pt idx="690">
                  <c:v>8404.75</c:v>
                </c:pt>
                <c:pt idx="691">
                  <c:v>7716.5</c:v>
                </c:pt>
                <c:pt idx="692">
                  <c:v>7028.25</c:v>
                </c:pt>
                <c:pt idx="693">
                  <c:v>6340</c:v>
                </c:pt>
                <c:pt idx="694">
                  <c:v>6032</c:v>
                </c:pt>
                <c:pt idx="695">
                  <c:v>5885</c:v>
                </c:pt>
                <c:pt idx="696">
                  <c:v>5675</c:v>
                </c:pt>
                <c:pt idx="697">
                  <c:v>5452</c:v>
                </c:pt>
                <c:pt idx="698">
                  <c:v>5228.9999999999854</c:v>
                </c:pt>
                <c:pt idx="699">
                  <c:v>5006</c:v>
                </c:pt>
                <c:pt idx="700">
                  <c:v>5000</c:v>
                </c:pt>
                <c:pt idx="701">
                  <c:v>5033</c:v>
                </c:pt>
                <c:pt idx="702">
                  <c:v>4970</c:v>
                </c:pt>
                <c:pt idx="703">
                  <c:v>4690</c:v>
                </c:pt>
                <c:pt idx="704">
                  <c:v>4544.8000000000029</c:v>
                </c:pt>
                <c:pt idx="705">
                  <c:v>4399.6000000000058</c:v>
                </c:pt>
                <c:pt idx="706">
                  <c:v>4254.4000000000087</c:v>
                </c:pt>
                <c:pt idx="707">
                  <c:v>4109.2000000000116</c:v>
                </c:pt>
                <c:pt idx="708">
                  <c:v>3963</c:v>
                </c:pt>
                <c:pt idx="709">
                  <c:v>3897</c:v>
                </c:pt>
                <c:pt idx="710">
                  <c:v>3812</c:v>
                </c:pt>
                <c:pt idx="711">
                  <c:v>3712.6111111110949</c:v>
                </c:pt>
                <c:pt idx="712">
                  <c:v>3613.2222222222044</c:v>
                </c:pt>
                <c:pt idx="713">
                  <c:v>3513.8333333332994</c:v>
                </c:pt>
                <c:pt idx="714">
                  <c:v>3414.4444444443943</c:v>
                </c:pt>
                <c:pt idx="715">
                  <c:v>3315.0555555555038</c:v>
                </c:pt>
                <c:pt idx="716">
                  <c:v>3215.6666666665988</c:v>
                </c:pt>
                <c:pt idx="717">
                  <c:v>3111.9444444443652</c:v>
                </c:pt>
                <c:pt idx="718">
                  <c:v>3012.4722222221317</c:v>
                </c:pt>
                <c:pt idx="719">
                  <c:v>2912.9999999998981</c:v>
                </c:pt>
                <c:pt idx="720">
                  <c:v>2813.5277777776646</c:v>
                </c:pt>
                <c:pt idx="721">
                  <c:v>2714.0555555554311</c:v>
                </c:pt>
                <c:pt idx="722">
                  <c:v>2612.3333333331975</c:v>
                </c:pt>
                <c:pt idx="723">
                  <c:v>2512.611111110964</c:v>
                </c:pt>
                <c:pt idx="724">
                  <c:v>2412.8888888887304</c:v>
                </c:pt>
                <c:pt idx="725">
                  <c:v>2314.1666666664969</c:v>
                </c:pt>
                <c:pt idx="726">
                  <c:v>2215.4444444442634</c:v>
                </c:pt>
                <c:pt idx="727">
                  <c:v>2116.7222222220444</c:v>
                </c:pt>
                <c:pt idx="728">
                  <c:v>2015</c:v>
                </c:pt>
                <c:pt idx="729">
                  <c:v>1964</c:v>
                </c:pt>
                <c:pt idx="730">
                  <c:v>1896</c:v>
                </c:pt>
                <c:pt idx="731">
                  <c:v>1847</c:v>
                </c:pt>
                <c:pt idx="732">
                  <c:v>1808.6666666666715</c:v>
                </c:pt>
                <c:pt idx="733">
                  <c:v>1770.333333333343</c:v>
                </c:pt>
                <c:pt idx="734">
                  <c:v>1732</c:v>
                </c:pt>
                <c:pt idx="735">
                  <c:v>1670</c:v>
                </c:pt>
                <c:pt idx="736">
                  <c:v>1607</c:v>
                </c:pt>
                <c:pt idx="737">
                  <c:v>1604</c:v>
                </c:pt>
                <c:pt idx="738">
                  <c:v>1553.25</c:v>
                </c:pt>
                <c:pt idx="739">
                  <c:v>1539.833333333343</c:v>
                </c:pt>
                <c:pt idx="740">
                  <c:v>1526.4166666666861</c:v>
                </c:pt>
                <c:pt idx="741">
                  <c:v>1513</c:v>
                </c:pt>
                <c:pt idx="742">
                  <c:v>1493</c:v>
                </c:pt>
                <c:pt idx="743">
                  <c:v>1473</c:v>
                </c:pt>
                <c:pt idx="744">
                  <c:v>1470</c:v>
                </c:pt>
                <c:pt idx="745">
                  <c:v>1446</c:v>
                </c:pt>
                <c:pt idx="746">
                  <c:v>1439.0000000000146</c:v>
                </c:pt>
                <c:pt idx="747">
                  <c:v>1432.0000000000291</c:v>
                </c:pt>
                <c:pt idx="748">
                  <c:v>1425</c:v>
                </c:pt>
                <c:pt idx="749">
                  <c:v>1423</c:v>
                </c:pt>
                <c:pt idx="750">
                  <c:v>1432.6666666666715</c:v>
                </c:pt>
                <c:pt idx="751">
                  <c:v>1442.3333333333721</c:v>
                </c:pt>
                <c:pt idx="752">
                  <c:v>1452</c:v>
                </c:pt>
                <c:pt idx="753">
                  <c:v>1464.3999999999796</c:v>
                </c:pt>
                <c:pt idx="754">
                  <c:v>1476.7999999999884</c:v>
                </c:pt>
                <c:pt idx="755">
                  <c:v>1489.199999999968</c:v>
                </c:pt>
                <c:pt idx="756">
                  <c:v>1501.5999999999767</c:v>
                </c:pt>
                <c:pt idx="757">
                  <c:v>1514</c:v>
                </c:pt>
                <c:pt idx="758">
                  <c:v>1528.9999999999854</c:v>
                </c:pt>
                <c:pt idx="759">
                  <c:v>1544</c:v>
                </c:pt>
                <c:pt idx="760">
                  <c:v>1558.9999999999854</c:v>
                </c:pt>
                <c:pt idx="761">
                  <c:v>1574</c:v>
                </c:pt>
                <c:pt idx="762">
                  <c:v>1588.9999999999854</c:v>
                </c:pt>
                <c:pt idx="763">
                  <c:v>1604</c:v>
                </c:pt>
                <c:pt idx="764">
                  <c:v>1619</c:v>
                </c:pt>
                <c:pt idx="765">
                  <c:v>1634.2222222222044</c:v>
                </c:pt>
                <c:pt idx="766">
                  <c:v>1649.444444444438</c:v>
                </c:pt>
                <c:pt idx="767">
                  <c:v>1664.6666666666424</c:v>
                </c:pt>
                <c:pt idx="768">
                  <c:v>1679.888888888876</c:v>
                </c:pt>
                <c:pt idx="769">
                  <c:v>1695.1111111110804</c:v>
                </c:pt>
                <c:pt idx="770">
                  <c:v>1710.3333333333139</c:v>
                </c:pt>
                <c:pt idx="771">
                  <c:v>1725.5555555555184</c:v>
                </c:pt>
                <c:pt idx="772">
                  <c:v>1740.7777777777519</c:v>
                </c:pt>
                <c:pt idx="773">
                  <c:v>1756</c:v>
                </c:pt>
                <c:pt idx="774">
                  <c:v>1813.3299621220795</c:v>
                </c:pt>
                <c:pt idx="775">
                  <c:v>1870.787662611634</c:v>
                </c:pt>
                <c:pt idx="776">
                  <c:v>1928.3733228197671</c:v>
                </c:pt>
                <c:pt idx="777">
                  <c:v>1986.0871644441213</c:v>
                </c:pt>
                <c:pt idx="778">
                  <c:v>2043.9294095294317</c:v>
                </c:pt>
                <c:pt idx="779">
                  <c:v>2101.9002804679621</c:v>
                </c:pt>
                <c:pt idx="780">
                  <c:v>2160</c:v>
                </c:pt>
                <c:pt idx="781">
                  <c:v>2207.3887580956216</c:v>
                </c:pt>
                <c:pt idx="782">
                  <c:v>2254.838305196492</c:v>
                </c:pt>
                <c:pt idx="783">
                  <c:v>2302.3487019393942</c:v>
                </c:pt>
                <c:pt idx="784">
                  <c:v>2349.9200090164377</c:v>
                </c:pt>
                <c:pt idx="785">
                  <c:v>2397.5522871747671</c:v>
                </c:pt>
                <c:pt idx="786">
                  <c:v>2445.2455972167372</c:v>
                </c:pt>
                <c:pt idx="787">
                  <c:v>2493</c:v>
                </c:pt>
                <c:pt idx="788">
                  <c:v>2494.2857142857101</c:v>
                </c:pt>
                <c:pt idx="789">
                  <c:v>2495.5714285714203</c:v>
                </c:pt>
                <c:pt idx="790">
                  <c:v>2496.8571428571304</c:v>
                </c:pt>
                <c:pt idx="791">
                  <c:v>2498.1428571428405</c:v>
                </c:pt>
                <c:pt idx="792">
                  <c:v>2499.4285714285506</c:v>
                </c:pt>
                <c:pt idx="793">
                  <c:v>2500.7142857142608</c:v>
                </c:pt>
                <c:pt idx="794">
                  <c:v>2502</c:v>
                </c:pt>
                <c:pt idx="795">
                  <c:v>2639.4568550721742</c:v>
                </c:pt>
                <c:pt idx="796">
                  <c:v>2777.2366028712713</c:v>
                </c:pt>
                <c:pt idx="797">
                  <c:v>2915.339849967364</c:v>
                </c:pt>
                <c:pt idx="798">
                  <c:v>3053.7672039944737</c:v>
                </c:pt>
                <c:pt idx="799">
                  <c:v>3192.5192736524041</c:v>
                </c:pt>
                <c:pt idx="800">
                  <c:v>3331.596668708662</c:v>
                </c:pt>
                <c:pt idx="801">
                  <c:v>3471</c:v>
                </c:pt>
                <c:pt idx="802">
                  <c:v>3458.1428571428696</c:v>
                </c:pt>
                <c:pt idx="803">
                  <c:v>3445.2857142857683</c:v>
                </c:pt>
                <c:pt idx="804">
                  <c:v>3432.428571428638</c:v>
                </c:pt>
                <c:pt idx="805">
                  <c:v>3419.5714285715367</c:v>
                </c:pt>
                <c:pt idx="806">
                  <c:v>3406.7142857144063</c:v>
                </c:pt>
                <c:pt idx="807">
                  <c:v>3393.857142857305</c:v>
                </c:pt>
                <c:pt idx="808">
                  <c:v>3381</c:v>
                </c:pt>
                <c:pt idx="809">
                  <c:v>3591.5633626515919</c:v>
                </c:pt>
                <c:pt idx="810">
                  <c:v>3803.2642106216808</c:v>
                </c:pt>
                <c:pt idx="811">
                  <c:v>4016.1073615292262</c:v>
                </c:pt>
                <c:pt idx="812">
                  <c:v>4230.0976516114606</c:v>
                </c:pt>
                <c:pt idx="813">
                  <c:v>4445.2399357926624</c:v>
                </c:pt>
                <c:pt idx="814">
                  <c:v>4661.5390877535101</c:v>
                </c:pt>
                <c:pt idx="815">
                  <c:v>4879</c:v>
                </c:pt>
                <c:pt idx="816">
                  <c:v>4944.1304311513377</c:v>
                </c:pt>
                <c:pt idx="817">
                  <c:v>5009.4949722161982</c:v>
                </c:pt>
                <c:pt idx="818">
                  <c:v>5075.0942968247109</c:v>
                </c:pt>
                <c:pt idx="819">
                  <c:v>5140.9290803674667</c:v>
                </c:pt>
                <c:pt idx="820">
                  <c:v>5207</c:v>
                </c:pt>
                <c:pt idx="821">
                  <c:v>5291.9486481230415</c:v>
                </c:pt>
                <c:pt idx="822">
                  <c:v>5377.2408626599936</c:v>
                </c:pt>
                <c:pt idx="823">
                  <c:v>5462.8777550805244</c:v>
                </c:pt>
                <c:pt idx="824">
                  <c:v>5548.8604401193152</c:v>
                </c:pt>
                <c:pt idx="825">
                  <c:v>5635.1900357852574</c:v>
                </c:pt>
                <c:pt idx="826">
                  <c:v>5721.8676633702416</c:v>
                </c:pt>
                <c:pt idx="827">
                  <c:v>5808.8944474586751</c:v>
                </c:pt>
                <c:pt idx="828">
                  <c:v>5896.2715159364161</c:v>
                </c:pt>
                <c:pt idx="829">
                  <c:v>5984</c:v>
                </c:pt>
                <c:pt idx="830">
                  <c:v>6156.5714285714203</c:v>
                </c:pt>
                <c:pt idx="831">
                  <c:v>6329.1428571428405</c:v>
                </c:pt>
                <c:pt idx="832">
                  <c:v>6501.7142857142608</c:v>
                </c:pt>
                <c:pt idx="833">
                  <c:v>6674.285714285681</c:v>
                </c:pt>
                <c:pt idx="834">
                  <c:v>6846.8571428571013</c:v>
                </c:pt>
                <c:pt idx="835">
                  <c:v>7019.4285714285215</c:v>
                </c:pt>
                <c:pt idx="836">
                  <c:v>7192</c:v>
                </c:pt>
                <c:pt idx="837">
                  <c:v>7222.6689204524737</c:v>
                </c:pt>
                <c:pt idx="838">
                  <c:v>7252.641253148875</c:v>
                </c:pt>
                <c:pt idx="839">
                  <c:v>7281.9154557859874</c:v>
                </c:pt>
                <c:pt idx="840">
                  <c:v>7310.4899826457549</c:v>
                </c:pt>
                <c:pt idx="841">
                  <c:v>7338.3632845877728</c:v>
                </c:pt>
                <c:pt idx="842">
                  <c:v>7365.533809041779</c:v>
                </c:pt>
                <c:pt idx="843">
                  <c:v>7392</c:v>
                </c:pt>
                <c:pt idx="844">
                  <c:v>7266.8232461946609</c:v>
                </c:pt>
                <c:pt idx="845">
                  <c:v>7140.4256315182138</c:v>
                </c:pt>
                <c:pt idx="846">
                  <c:v>7012.8036050291848</c:v>
                </c:pt>
                <c:pt idx="847">
                  <c:v>6883.9536054578493</c:v>
                </c:pt>
                <c:pt idx="848">
                  <c:v>6753.8720611763711</c:v>
                </c:pt>
                <c:pt idx="849">
                  <c:v>6622.5553901686508</c:v>
                </c:pt>
                <c:pt idx="850">
                  <c:v>6490</c:v>
                </c:pt>
                <c:pt idx="851">
                  <c:v>6120</c:v>
                </c:pt>
                <c:pt idx="852">
                  <c:v>5749.9999999999709</c:v>
                </c:pt>
                <c:pt idx="853">
                  <c:v>5379.9999999999709</c:v>
                </c:pt>
                <c:pt idx="854">
                  <c:v>5009.9999999999418</c:v>
                </c:pt>
                <c:pt idx="855">
                  <c:v>4639.9999999999418</c:v>
                </c:pt>
                <c:pt idx="856">
                  <c:v>4269.9999999999127</c:v>
                </c:pt>
                <c:pt idx="857">
                  <c:v>3900</c:v>
                </c:pt>
                <c:pt idx="858">
                  <c:v>3613.5714285714494</c:v>
                </c:pt>
                <c:pt idx="859">
                  <c:v>3327.1428571428696</c:v>
                </c:pt>
                <c:pt idx="860">
                  <c:v>3040.714285714319</c:v>
                </c:pt>
                <c:pt idx="861">
                  <c:v>2754.2857142857683</c:v>
                </c:pt>
                <c:pt idx="862">
                  <c:v>2467.8571428572177</c:v>
                </c:pt>
                <c:pt idx="863">
                  <c:v>2181.428571428638</c:v>
                </c:pt>
                <c:pt idx="864">
                  <c:v>1895</c:v>
                </c:pt>
                <c:pt idx="865">
                  <c:v>1784</c:v>
                </c:pt>
                <c:pt idx="866">
                  <c:v>1672.9999999999709</c:v>
                </c:pt>
                <c:pt idx="867">
                  <c:v>1561.9999999999709</c:v>
                </c:pt>
                <c:pt idx="868">
                  <c:v>1450.9999999999709</c:v>
                </c:pt>
                <c:pt idx="869">
                  <c:v>1339.9999999999709</c:v>
                </c:pt>
                <c:pt idx="870">
                  <c:v>1228.9999999999418</c:v>
                </c:pt>
                <c:pt idx="871">
                  <c:v>1118</c:v>
                </c:pt>
                <c:pt idx="872">
                  <c:v>1118.0130609469779</c:v>
                </c:pt>
                <c:pt idx="873">
                  <c:v>1118.0248300172098</c:v>
                </c:pt>
                <c:pt idx="874">
                  <c:v>1118.0353049777332</c:v>
                </c:pt>
                <c:pt idx="875">
                  <c:v>1118.0444835929375</c:v>
                </c:pt>
                <c:pt idx="876">
                  <c:v>1118.0523636245925</c:v>
                </c:pt>
                <c:pt idx="877">
                  <c:v>1118.058942831849</c:v>
                </c:pt>
                <c:pt idx="878">
                  <c:v>1118.0642189710343</c:v>
                </c:pt>
                <c:pt idx="879">
                  <c:v>1117.6396183673642</c:v>
                </c:pt>
                <c:pt idx="880">
                  <c:v>1117.2137102004781</c:v>
                </c:pt>
                <c:pt idx="881">
                  <c:v>1116.7864922188164</c:v>
                </c:pt>
                <c:pt idx="882">
                  <c:v>1116.3579621680547</c:v>
                </c:pt>
                <c:pt idx="883">
                  <c:v>1115.9281177912781</c:v>
                </c:pt>
                <c:pt idx="884">
                  <c:v>1115.4969568287779</c:v>
                </c:pt>
                <c:pt idx="885">
                  <c:v>1115.0644770183135</c:v>
                </c:pt>
                <c:pt idx="886">
                  <c:v>1114.9163903805311</c:v>
                </c:pt>
                <c:pt idx="887">
                  <c:v>1114.7669803620083</c:v>
                </c:pt>
                <c:pt idx="888">
                  <c:v>1114.6162446923554</c:v>
                </c:pt>
                <c:pt idx="889">
                  <c:v>1114.4641810984467</c:v>
                </c:pt>
                <c:pt idx="890">
                  <c:v>1114.3107873045374</c:v>
                </c:pt>
                <c:pt idx="891">
                  <c:v>1114.1560610320303</c:v>
                </c:pt>
                <c:pt idx="892">
                  <c:v>1114</c:v>
                </c:pt>
                <c:pt idx="893">
                  <c:v>1168.5440692856791</c:v>
                </c:pt>
                <c:pt idx="894">
                  <c:v>1223.3808800720144</c:v>
                </c:pt>
                <c:pt idx="895">
                  <c:v>1278.511683044344</c:v>
                </c:pt>
                <c:pt idx="896">
                  <c:v>1333.9377337203769</c:v>
                </c:pt>
                <c:pt idx="897">
                  <c:v>1389.6602924674808</c:v>
                </c:pt>
                <c:pt idx="898">
                  <c:v>1445.6806245206681</c:v>
                </c:pt>
                <c:pt idx="899">
                  <c:v>1502</c:v>
                </c:pt>
                <c:pt idx="900">
                  <c:v>1472.4581012931012</c:v>
                </c:pt>
                <c:pt idx="901">
                  <c:v>1442.9063638111984</c:v>
                </c:pt>
                <c:pt idx="902">
                  <c:v>1413.3447848471405</c:v>
                </c:pt>
                <c:pt idx="903">
                  <c:v>1383.7733616929618</c:v>
                </c:pt>
                <c:pt idx="904">
                  <c:v>1354.1920916400559</c:v>
                </c:pt>
                <c:pt idx="905">
                  <c:v>1324.6009719790891</c:v>
                </c:pt>
                <c:pt idx="906">
                  <c:v>1295</c:v>
                </c:pt>
                <c:pt idx="907">
                  <c:v>1290.4321266034385</c:v>
                </c:pt>
                <c:pt idx="908">
                  <c:v>1285.8630685226817</c:v>
                </c:pt>
                <c:pt idx="909">
                  <c:v>1281.29282553331</c:v>
                </c:pt>
                <c:pt idx="910">
                  <c:v>1276.7213974108745</c:v>
                </c:pt>
                <c:pt idx="911">
                  <c:v>1272.1487839308393</c:v>
                </c:pt>
                <c:pt idx="912">
                  <c:v>1267.5749848686683</c:v>
                </c:pt>
                <c:pt idx="913">
                  <c:v>1263</c:v>
                </c:pt>
                <c:pt idx="914">
                  <c:v>1256.5742292059294</c:v>
                </c:pt>
                <c:pt idx="915">
                  <c:v>1250.1475250402291</c:v>
                </c:pt>
                <c:pt idx="916">
                  <c:v>1243.7198873989983</c:v>
                </c:pt>
                <c:pt idx="917">
                  <c:v>1237.2913161782781</c:v>
                </c:pt>
                <c:pt idx="918">
                  <c:v>1230.861811274197</c:v>
                </c:pt>
                <c:pt idx="919">
                  <c:v>1224.4313725827669</c:v>
                </c:pt>
                <c:pt idx="920">
                  <c:v>1218</c:v>
                </c:pt>
                <c:pt idx="921">
                  <c:v>1212.7142857142899</c:v>
                </c:pt>
                <c:pt idx="922">
                  <c:v>1207.4285714285797</c:v>
                </c:pt>
                <c:pt idx="923">
                  <c:v>1202.1428571428696</c:v>
                </c:pt>
                <c:pt idx="924">
                  <c:v>1196.8571428571595</c:v>
                </c:pt>
                <c:pt idx="925">
                  <c:v>1191.5714285714494</c:v>
                </c:pt>
                <c:pt idx="926">
                  <c:v>1186.2857142857392</c:v>
                </c:pt>
                <c:pt idx="927">
                  <c:v>1181</c:v>
                </c:pt>
                <c:pt idx="928">
                  <c:v>1175.4285714285797</c:v>
                </c:pt>
                <c:pt idx="929">
                  <c:v>1169.8571428571595</c:v>
                </c:pt>
                <c:pt idx="930">
                  <c:v>1164.2857142857392</c:v>
                </c:pt>
                <c:pt idx="931">
                  <c:v>1158.714285714319</c:v>
                </c:pt>
                <c:pt idx="932">
                  <c:v>1153.1428571428987</c:v>
                </c:pt>
                <c:pt idx="933">
                  <c:v>1147.5714285714785</c:v>
                </c:pt>
                <c:pt idx="934">
                  <c:v>1142</c:v>
                </c:pt>
                <c:pt idx="935">
                  <c:v>1157.3052619342634</c:v>
                </c:pt>
                <c:pt idx="936">
                  <c:v>1172.6127323445689</c:v>
                </c:pt>
                <c:pt idx="937">
                  <c:v>1187.9224115039688</c:v>
                </c:pt>
                <c:pt idx="938">
                  <c:v>1203.2342996856314</c:v>
                </c:pt>
                <c:pt idx="939">
                  <c:v>1218.5483971626381</c:v>
                </c:pt>
                <c:pt idx="940">
                  <c:v>1233.8647042082448</c:v>
                </c:pt>
                <c:pt idx="941">
                  <c:v>1249.1832210955909</c:v>
                </c:pt>
                <c:pt idx="942">
                  <c:v>1264.5039480979613</c:v>
                </c:pt>
                <c:pt idx="943">
                  <c:v>1279.8268854886701</c:v>
                </c:pt>
                <c:pt idx="944">
                  <c:v>1295.1520335410314</c:v>
                </c:pt>
                <c:pt idx="945">
                  <c:v>1310.4793925283593</c:v>
                </c:pt>
                <c:pt idx="946">
                  <c:v>1325.8089627240261</c:v>
                </c:pt>
                <c:pt idx="947">
                  <c:v>1341.1407444014912</c:v>
                </c:pt>
                <c:pt idx="948">
                  <c:v>1356.4747378341563</c:v>
                </c:pt>
                <c:pt idx="949">
                  <c:v>1371.8109432955389</c:v>
                </c:pt>
                <c:pt idx="950">
                  <c:v>1387.1493610591278</c:v>
                </c:pt>
                <c:pt idx="951">
                  <c:v>1402.4899913984991</c:v>
                </c:pt>
                <c:pt idx="952">
                  <c:v>1417.8328345871996</c:v>
                </c:pt>
                <c:pt idx="953">
                  <c:v>1433.1778908988344</c:v>
                </c:pt>
                <c:pt idx="954">
                  <c:v>1448.5251606070669</c:v>
                </c:pt>
                <c:pt idx="955">
                  <c:v>1463.8746439855313</c:v>
                </c:pt>
                <c:pt idx="956">
                  <c:v>1479.2263413080364</c:v>
                </c:pt>
                <c:pt idx="957">
                  <c:v>1494.5802528482454</c:v>
                </c:pt>
                <c:pt idx="958">
                  <c:v>1509.9363788799092</c:v>
                </c:pt>
                <c:pt idx="959">
                  <c:v>1525.2947196768946</c:v>
                </c:pt>
                <c:pt idx="960">
                  <c:v>1540.6552755130397</c:v>
                </c:pt>
                <c:pt idx="961">
                  <c:v>1556.0180466622114</c:v>
                </c:pt>
                <c:pt idx="962">
                  <c:v>1571.3830333982769</c:v>
                </c:pt>
                <c:pt idx="963">
                  <c:v>1586.7502359952487</c:v>
                </c:pt>
                <c:pt idx="964">
                  <c:v>1602.119654727052</c:v>
                </c:pt>
                <c:pt idx="965">
                  <c:v>1617.4912898676994</c:v>
                </c:pt>
                <c:pt idx="966">
                  <c:v>1632.8651416912326</c:v>
                </c:pt>
                <c:pt idx="967">
                  <c:v>1648.2412104717223</c:v>
                </c:pt>
                <c:pt idx="968">
                  <c:v>1663.6194964832684</c:v>
                </c:pt>
                <c:pt idx="969">
                  <c:v>1679</c:v>
                </c:pt>
                <c:pt idx="970">
                  <c:v>1838.7735642944172</c:v>
                </c:pt>
                <c:pt idx="971">
                  <c:v>1998.7377161121694</c:v>
                </c:pt>
                <c:pt idx="972">
                  <c:v>2158.892664242303</c:v>
                </c:pt>
                <c:pt idx="973">
                  <c:v>2319.238617700641</c:v>
                </c:pt>
                <c:pt idx="974">
                  <c:v>2479.7757857302495</c:v>
                </c:pt>
                <c:pt idx="975">
                  <c:v>2640.5043778015825</c:v>
                </c:pt>
                <c:pt idx="976">
                  <c:v>2801.4246036127734</c:v>
                </c:pt>
                <c:pt idx="977">
                  <c:v>2994.2189117647067</c:v>
                </c:pt>
                <c:pt idx="978">
                  <c:v>3187.2805754792935</c:v>
                </c:pt>
                <c:pt idx="979">
                  <c:v>3380.6099389432347</c:v>
                </c:pt>
                <c:pt idx="980">
                  <c:v>3574.2073467837763</c:v>
                </c:pt>
                <c:pt idx="981">
                  <c:v>3768.0731440692325</c:v>
                </c:pt>
                <c:pt idx="982">
                  <c:v>3962.2076763096265</c:v>
                </c:pt>
                <c:pt idx="983">
                  <c:v>4156.6112894570979</c:v>
                </c:pt>
                <c:pt idx="984">
                  <c:v>4350.4293663651042</c:v>
                </c:pt>
                <c:pt idx="985">
                  <c:v>4544.5164916593058</c:v>
                </c:pt>
                <c:pt idx="986">
                  <c:v>4738.8730122116103</c:v>
                </c:pt>
                <c:pt idx="987">
                  <c:v>4933.4992753381375</c:v>
                </c:pt>
                <c:pt idx="988">
                  <c:v>5128.395628799859</c:v>
                </c:pt>
                <c:pt idx="989">
                  <c:v>5323.5624208030931</c:v>
                </c:pt>
                <c:pt idx="990">
                  <c:v>5519</c:v>
                </c:pt>
                <c:pt idx="991">
                  <c:v>5655.6948963442701</c:v>
                </c:pt>
                <c:pt idx="992">
                  <c:v>5792.8702348248626</c:v>
                </c:pt>
                <c:pt idx="993">
                  <c:v>5930.5273390022921</c:v>
                </c:pt>
                <c:pt idx="994">
                  <c:v>6068.6675357497588</c:v>
                </c:pt>
                <c:pt idx="995">
                  <c:v>6207.292155261006</c:v>
                </c:pt>
                <c:pt idx="996">
                  <c:v>6346.4025310582365</c:v>
                </c:pt>
                <c:pt idx="997">
                  <c:v>6486</c:v>
                </c:pt>
                <c:pt idx="998">
                  <c:v>6393.0000000000291</c:v>
                </c:pt>
                <c:pt idx="999">
                  <c:v>6300.0000000000291</c:v>
                </c:pt>
                <c:pt idx="1000">
                  <c:v>6207.0000000000582</c:v>
                </c:pt>
                <c:pt idx="1001">
                  <c:v>6114.0000000000873</c:v>
                </c:pt>
                <c:pt idx="1002">
                  <c:v>6021.0000000001164</c:v>
                </c:pt>
                <c:pt idx="1003">
                  <c:v>5928.0000000001164</c:v>
                </c:pt>
                <c:pt idx="1004">
                  <c:v>5835</c:v>
                </c:pt>
                <c:pt idx="1005">
                  <c:v>5709.666666666657</c:v>
                </c:pt>
                <c:pt idx="1006">
                  <c:v>5584.3333333333139</c:v>
                </c:pt>
                <c:pt idx="1007">
                  <c:v>5458.9999999999709</c:v>
                </c:pt>
                <c:pt idx="1008">
                  <c:v>5333.6666666666279</c:v>
                </c:pt>
                <c:pt idx="1009">
                  <c:v>5208.3333333332848</c:v>
                </c:pt>
                <c:pt idx="1010">
                  <c:v>5083</c:v>
                </c:pt>
                <c:pt idx="1011">
                  <c:v>4989.5714285714203</c:v>
                </c:pt>
                <c:pt idx="1012">
                  <c:v>4896.1428571428696</c:v>
                </c:pt>
                <c:pt idx="1013">
                  <c:v>4802.7142857142899</c:v>
                </c:pt>
                <c:pt idx="1014">
                  <c:v>4709.2857142857101</c:v>
                </c:pt>
                <c:pt idx="1015">
                  <c:v>4615.8571428571304</c:v>
                </c:pt>
                <c:pt idx="1016">
                  <c:v>4522.4285714285797</c:v>
                </c:pt>
                <c:pt idx="1017">
                  <c:v>4429</c:v>
                </c:pt>
                <c:pt idx="1018">
                  <c:v>4316</c:v>
                </c:pt>
                <c:pt idx="1019">
                  <c:v>4203</c:v>
                </c:pt>
                <c:pt idx="1020">
                  <c:v>4090</c:v>
                </c:pt>
                <c:pt idx="1021">
                  <c:v>3977</c:v>
                </c:pt>
                <c:pt idx="1022">
                  <c:v>3864</c:v>
                </c:pt>
                <c:pt idx="1023">
                  <c:v>3751</c:v>
                </c:pt>
                <c:pt idx="1024">
                  <c:v>3638</c:v>
                </c:pt>
                <c:pt idx="1025">
                  <c:v>3525</c:v>
                </c:pt>
                <c:pt idx="1026">
                  <c:v>3396.6428571428696</c:v>
                </c:pt>
                <c:pt idx="1027">
                  <c:v>3268.2857142857101</c:v>
                </c:pt>
                <c:pt idx="1028">
                  <c:v>3139.9285714285797</c:v>
                </c:pt>
                <c:pt idx="1029">
                  <c:v>3011.5714285714203</c:v>
                </c:pt>
                <c:pt idx="1030">
                  <c:v>2883.2142857142899</c:v>
                </c:pt>
                <c:pt idx="1031">
                  <c:v>2754.8571428571304</c:v>
                </c:pt>
                <c:pt idx="1032">
                  <c:v>2626.5</c:v>
                </c:pt>
                <c:pt idx="1033">
                  <c:v>2498.1428571428696</c:v>
                </c:pt>
                <c:pt idx="1034">
                  <c:v>2369.7857142857101</c:v>
                </c:pt>
                <c:pt idx="1035">
                  <c:v>2241.4285714285797</c:v>
                </c:pt>
                <c:pt idx="1036">
                  <c:v>2113.0714285714203</c:v>
                </c:pt>
                <c:pt idx="1037">
                  <c:v>1984.7142857142899</c:v>
                </c:pt>
                <c:pt idx="1038">
                  <c:v>1856.3571428571595</c:v>
                </c:pt>
                <c:pt idx="1039">
                  <c:v>1728</c:v>
                </c:pt>
                <c:pt idx="1040">
                  <c:v>1699.5714285714203</c:v>
                </c:pt>
                <c:pt idx="1041">
                  <c:v>1671.1428571428405</c:v>
                </c:pt>
                <c:pt idx="1042">
                  <c:v>1642.7142857142608</c:v>
                </c:pt>
                <c:pt idx="1043">
                  <c:v>1614.2857142857101</c:v>
                </c:pt>
                <c:pt idx="1044">
                  <c:v>1585.8571428571304</c:v>
                </c:pt>
                <c:pt idx="1045">
                  <c:v>1557.4285714285506</c:v>
                </c:pt>
                <c:pt idx="1046">
                  <c:v>1529</c:v>
                </c:pt>
                <c:pt idx="1047">
                  <c:v>1524</c:v>
                </c:pt>
                <c:pt idx="1048">
                  <c:v>1519</c:v>
                </c:pt>
                <c:pt idx="1049">
                  <c:v>1514</c:v>
                </c:pt>
                <c:pt idx="1050">
                  <c:v>1509</c:v>
                </c:pt>
                <c:pt idx="1051">
                  <c:v>1504</c:v>
                </c:pt>
                <c:pt idx="1052">
                  <c:v>1499</c:v>
                </c:pt>
                <c:pt idx="1053">
                  <c:v>1494</c:v>
                </c:pt>
                <c:pt idx="1054">
                  <c:v>1490.1428571428405</c:v>
                </c:pt>
                <c:pt idx="1055">
                  <c:v>1486.285714285681</c:v>
                </c:pt>
                <c:pt idx="1056">
                  <c:v>1482.4285714285215</c:v>
                </c:pt>
                <c:pt idx="1057">
                  <c:v>1478.571428571362</c:v>
                </c:pt>
                <c:pt idx="1058">
                  <c:v>1474.7142857142026</c:v>
                </c:pt>
                <c:pt idx="1059">
                  <c:v>1470.8571428570431</c:v>
                </c:pt>
                <c:pt idx="1060">
                  <c:v>1467</c:v>
                </c:pt>
                <c:pt idx="1061">
                  <c:v>1488.9798556756286</c:v>
                </c:pt>
                <c:pt idx="1062">
                  <c:v>1510.9664234115626</c:v>
                </c:pt>
                <c:pt idx="1063">
                  <c:v>1532.9597048361029</c:v>
                </c:pt>
                <c:pt idx="1064">
                  <c:v>1554.9597015779291</c:v>
                </c:pt>
                <c:pt idx="1065">
                  <c:v>1576.9664152661862</c:v>
                </c:pt>
                <c:pt idx="1066">
                  <c:v>1598.9798475302814</c:v>
                </c:pt>
                <c:pt idx="1067">
                  <c:v>1621</c:v>
                </c:pt>
                <c:pt idx="1068">
                  <c:v>1675.0016587669088</c:v>
                </c:pt>
                <c:pt idx="1069">
                  <c:v>1729.0220254091255</c:v>
                </c:pt>
                <c:pt idx="1070">
                  <c:v>1783.061106056819</c:v>
                </c:pt>
                <c:pt idx="1071">
                  <c:v>1837.1189068421372</c:v>
                </c:pt>
                <c:pt idx="1072">
                  <c:v>1891.1954338991491</c:v>
                </c:pt>
                <c:pt idx="1073">
                  <c:v>1945.2906933640479</c:v>
                </c:pt>
                <c:pt idx="1074">
                  <c:v>1999.4046913748607</c:v>
                </c:pt>
                <c:pt idx="1075">
                  <c:v>2024.6157372933812</c:v>
                </c:pt>
                <c:pt idx="1076">
                  <c:v>2049.823318191513</c:v>
                </c:pt>
                <c:pt idx="1077">
                  <c:v>2075.0274335783615</c:v>
                </c:pt>
                <c:pt idx="1078">
                  <c:v>2100.2280829629162</c:v>
                </c:pt>
                <c:pt idx="1079">
                  <c:v>2125.4252658541081</c:v>
                </c:pt>
                <c:pt idx="1080">
                  <c:v>2150.6189817608101</c:v>
                </c:pt>
                <c:pt idx="1081">
                  <c:v>2175.8092301916913</c:v>
                </c:pt>
                <c:pt idx="1082">
                  <c:v>2199.9625665734347</c:v>
                </c:pt>
                <c:pt idx="1083">
                  <c:v>2224.131653127959</c:v>
                </c:pt>
                <c:pt idx="1084">
                  <c:v>2248.3164977922279</c:v>
                </c:pt>
                <c:pt idx="1085">
                  <c:v>2272.517108506785</c:v>
                </c:pt>
                <c:pt idx="1086">
                  <c:v>2296.7334932157246</c:v>
                </c:pt>
                <c:pt idx="1087">
                  <c:v>2320.9656598668662</c:v>
                </c:pt>
                <c:pt idx="1088">
                  <c:v>2345.2136164113763</c:v>
                </c:pt>
                <c:pt idx="1089">
                  <c:v>2359.6689430993865</c:v>
                </c:pt>
                <c:pt idx="1090">
                  <c:v>2374.1345910074597</c:v>
                </c:pt>
                <c:pt idx="1091">
                  <c:v>2388.6105658797896</c:v>
                </c:pt>
                <c:pt idx="1092">
                  <c:v>2403.0968734633352</c:v>
                </c:pt>
                <c:pt idx="1093">
                  <c:v>2417.5935195080237</c:v>
                </c:pt>
                <c:pt idx="1094">
                  <c:v>2432.100509766693</c:v>
                </c:pt>
                <c:pt idx="1095">
                  <c:v>2446.6178499947709</c:v>
                </c:pt>
                <c:pt idx="1096">
                  <c:v>2461.8684158125834</c:v>
                </c:pt>
                <c:pt idx="1097">
                  <c:v>2477.1499182216066</c:v>
                </c:pt>
                <c:pt idx="1098">
                  <c:v>2492.4623701240926</c:v>
                </c:pt>
                <c:pt idx="1099">
                  <c:v>2507.8057844277355</c:v>
                </c:pt>
                <c:pt idx="1100">
                  <c:v>2523.1801740455849</c:v>
                </c:pt>
                <c:pt idx="1101">
                  <c:v>2538.5855518960452</c:v>
                </c:pt>
                <c:pt idx="1102">
                  <c:v>2554.021930902818</c:v>
                </c:pt>
                <c:pt idx="1103">
                  <c:v>2542.5049648058484</c:v>
                </c:pt>
                <c:pt idx="1104">
                  <c:v>2530.9604846808652</c:v>
                </c:pt>
                <c:pt idx="1105">
                  <c:v>2519.3884795745544</c:v>
                </c:pt>
                <c:pt idx="1106">
                  <c:v>2507.7889385292947</c:v>
                </c:pt>
                <c:pt idx="1107">
                  <c:v>2496.1618505829538</c:v>
                </c:pt>
                <c:pt idx="1108">
                  <c:v>2484.507204769121</c:v>
                </c:pt>
                <c:pt idx="1109">
                  <c:v>2472.8249901170493</c:v>
                </c:pt>
                <c:pt idx="1110">
                  <c:v>2461.115195651626</c:v>
                </c:pt>
                <c:pt idx="1111">
                  <c:v>2449.3778103932855</c:v>
                </c:pt>
                <c:pt idx="1112">
                  <c:v>2437.6128233581549</c:v>
                </c:pt>
                <c:pt idx="1113">
                  <c:v>2425.8202235579374</c:v>
                </c:pt>
                <c:pt idx="1114">
                  <c:v>2414</c:v>
                </c:pt>
                <c:pt idx="1115">
                  <c:v>2372.9999999999709</c:v>
                </c:pt>
                <c:pt idx="1116">
                  <c:v>2331.9999999999709</c:v>
                </c:pt>
                <c:pt idx="1117">
                  <c:v>2290.9999999999418</c:v>
                </c:pt>
                <c:pt idx="1118">
                  <c:v>2249.9999999999418</c:v>
                </c:pt>
                <c:pt idx="1119">
                  <c:v>2208.9999999999127</c:v>
                </c:pt>
                <c:pt idx="1120">
                  <c:v>2167.9999999999127</c:v>
                </c:pt>
                <c:pt idx="1121">
                  <c:v>2126.9999999998836</c:v>
                </c:pt>
                <c:pt idx="1122">
                  <c:v>2085.9999999998836</c:v>
                </c:pt>
                <c:pt idx="1123">
                  <c:v>2045</c:v>
                </c:pt>
                <c:pt idx="1124">
                  <c:v>2020.5</c:v>
                </c:pt>
                <c:pt idx="1125">
                  <c:v>1996</c:v>
                </c:pt>
                <c:pt idx="1126">
                  <c:v>1971.5</c:v>
                </c:pt>
                <c:pt idx="1127">
                  <c:v>1947</c:v>
                </c:pt>
                <c:pt idx="1128">
                  <c:v>1922.5</c:v>
                </c:pt>
                <c:pt idx="1129">
                  <c:v>1898</c:v>
                </c:pt>
                <c:pt idx="1130">
                  <c:v>1875.125</c:v>
                </c:pt>
                <c:pt idx="1131">
                  <c:v>1852.25</c:v>
                </c:pt>
                <c:pt idx="1132">
                  <c:v>1829.375</c:v>
                </c:pt>
                <c:pt idx="1133">
                  <c:v>1806.5</c:v>
                </c:pt>
                <c:pt idx="1134">
                  <c:v>1783.625</c:v>
                </c:pt>
                <c:pt idx="1135">
                  <c:v>1760.75</c:v>
                </c:pt>
                <c:pt idx="1136">
                  <c:v>1737.875</c:v>
                </c:pt>
                <c:pt idx="1137">
                  <c:v>1715</c:v>
                </c:pt>
                <c:pt idx="1138">
                  <c:v>1689.5714285714203</c:v>
                </c:pt>
                <c:pt idx="1139">
                  <c:v>1664.1428571428696</c:v>
                </c:pt>
                <c:pt idx="1140">
                  <c:v>1638.7142857142899</c:v>
                </c:pt>
                <c:pt idx="1141">
                  <c:v>1613.2857142857101</c:v>
                </c:pt>
                <c:pt idx="1142">
                  <c:v>1587.8571428571304</c:v>
                </c:pt>
                <c:pt idx="1143">
                  <c:v>1562.4285714285797</c:v>
                </c:pt>
                <c:pt idx="1144">
                  <c:v>1537</c:v>
                </c:pt>
                <c:pt idx="1145">
                  <c:v>1524.8549191133061</c:v>
                </c:pt>
                <c:pt idx="1146">
                  <c:v>1512.7105794688105</c:v>
                </c:pt>
                <c:pt idx="1147">
                  <c:v>1500.5669810699474</c:v>
                </c:pt>
                <c:pt idx="1148">
                  <c:v>1488.4241239202092</c:v>
                </c:pt>
                <c:pt idx="1149">
                  <c:v>1476.2820080230013</c:v>
                </c:pt>
                <c:pt idx="1150">
                  <c:v>1464.1406333818159</c:v>
                </c:pt>
                <c:pt idx="1151">
                  <c:v>1452</c:v>
                </c:pt>
                <c:pt idx="1152">
                  <c:v>1448.2380952380772</c:v>
                </c:pt>
                <c:pt idx="1153">
                  <c:v>1444.4761904761544</c:v>
                </c:pt>
                <c:pt idx="1154">
                  <c:v>1440.7142857142317</c:v>
                </c:pt>
                <c:pt idx="1155">
                  <c:v>1436.9523809523089</c:v>
                </c:pt>
                <c:pt idx="1156">
                  <c:v>1433.1904761903861</c:v>
                </c:pt>
                <c:pt idx="1157">
                  <c:v>1429.4285714284342</c:v>
                </c:pt>
                <c:pt idx="1158">
                  <c:v>1425.6666666665114</c:v>
                </c:pt>
                <c:pt idx="1159">
                  <c:v>1421.9047619045887</c:v>
                </c:pt>
                <c:pt idx="1160">
                  <c:v>1418.1428571426659</c:v>
                </c:pt>
                <c:pt idx="1161">
                  <c:v>1414.3809523807431</c:v>
                </c:pt>
                <c:pt idx="1162">
                  <c:v>1410.6190476188203</c:v>
                </c:pt>
                <c:pt idx="1163">
                  <c:v>1406.8571428568976</c:v>
                </c:pt>
                <c:pt idx="1164">
                  <c:v>1403.0952380949748</c:v>
                </c:pt>
                <c:pt idx="1165">
                  <c:v>1399.333333333052</c:v>
                </c:pt>
                <c:pt idx="1166">
                  <c:v>1395.5714285711292</c:v>
                </c:pt>
                <c:pt idx="1167">
                  <c:v>1391.8095238091773</c:v>
                </c:pt>
                <c:pt idx="1168">
                  <c:v>1388.0476190472546</c:v>
                </c:pt>
                <c:pt idx="1169">
                  <c:v>1384.2857142853318</c:v>
                </c:pt>
                <c:pt idx="1170">
                  <c:v>1380.523809523409</c:v>
                </c:pt>
                <c:pt idx="1171">
                  <c:v>1376.7619047614862</c:v>
                </c:pt>
                <c:pt idx="1172">
                  <c:v>1373</c:v>
                </c:pt>
                <c:pt idx="1173">
                  <c:v>1370.6190476190241</c:v>
                </c:pt>
                <c:pt idx="1174">
                  <c:v>1368.2380952380772</c:v>
                </c:pt>
                <c:pt idx="1175">
                  <c:v>1365.8571428571013</c:v>
                </c:pt>
                <c:pt idx="1176">
                  <c:v>1363.4761904761544</c:v>
                </c:pt>
                <c:pt idx="1177">
                  <c:v>1361.0952380951785</c:v>
                </c:pt>
                <c:pt idx="1178">
                  <c:v>1358.7142857142317</c:v>
                </c:pt>
                <c:pt idx="1179">
                  <c:v>1356.3333333332557</c:v>
                </c:pt>
                <c:pt idx="1180">
                  <c:v>1353.9523809523089</c:v>
                </c:pt>
                <c:pt idx="1181">
                  <c:v>1351.5714285713329</c:v>
                </c:pt>
                <c:pt idx="1182">
                  <c:v>1349.1904761903861</c:v>
                </c:pt>
                <c:pt idx="1183">
                  <c:v>1346.8095238094102</c:v>
                </c:pt>
                <c:pt idx="1184">
                  <c:v>1344.4285714284633</c:v>
                </c:pt>
                <c:pt idx="1185">
                  <c:v>1342.0476190474874</c:v>
                </c:pt>
                <c:pt idx="1186">
                  <c:v>1339.6666666665406</c:v>
                </c:pt>
                <c:pt idx="1187">
                  <c:v>1337.2857142855646</c:v>
                </c:pt>
                <c:pt idx="1188">
                  <c:v>1334.9047619046178</c:v>
                </c:pt>
                <c:pt idx="1189">
                  <c:v>1332.5238095236418</c:v>
                </c:pt>
                <c:pt idx="1190">
                  <c:v>1330.142857142695</c:v>
                </c:pt>
                <c:pt idx="1191">
                  <c:v>1327.7619047617191</c:v>
                </c:pt>
                <c:pt idx="1192">
                  <c:v>1325.3809523807722</c:v>
                </c:pt>
                <c:pt idx="1193">
                  <c:v>1322.9999999997963</c:v>
                </c:pt>
                <c:pt idx="1194">
                  <c:v>1320.6190476188494</c:v>
                </c:pt>
                <c:pt idx="1195">
                  <c:v>1318.2380952378735</c:v>
                </c:pt>
                <c:pt idx="1196">
                  <c:v>1315.8571428569267</c:v>
                </c:pt>
                <c:pt idx="1197">
                  <c:v>1313.4761904759507</c:v>
                </c:pt>
                <c:pt idx="1198">
                  <c:v>1311.0952380950039</c:v>
                </c:pt>
                <c:pt idx="1199">
                  <c:v>1308.7142857140279</c:v>
                </c:pt>
                <c:pt idx="1200">
                  <c:v>1306.3333333330811</c:v>
                </c:pt>
                <c:pt idx="1201">
                  <c:v>1303.9523809521052</c:v>
                </c:pt>
                <c:pt idx="1202">
                  <c:v>1301.5714285711583</c:v>
                </c:pt>
                <c:pt idx="1203">
                  <c:v>1299.1904761901824</c:v>
                </c:pt>
                <c:pt idx="1204">
                  <c:v>1296.8095238092355</c:v>
                </c:pt>
                <c:pt idx="1205">
                  <c:v>1294.4285714282596</c:v>
                </c:pt>
                <c:pt idx="1206">
                  <c:v>1292.0476190472837</c:v>
                </c:pt>
                <c:pt idx="1207">
                  <c:v>1289.6666666663368</c:v>
                </c:pt>
                <c:pt idx="1208">
                  <c:v>1287.2857142853609</c:v>
                </c:pt>
                <c:pt idx="1209">
                  <c:v>1284.904761904414</c:v>
                </c:pt>
                <c:pt idx="1210">
                  <c:v>1282.5238095234381</c:v>
                </c:pt>
                <c:pt idx="1211">
                  <c:v>1280.1428571424913</c:v>
                </c:pt>
                <c:pt idx="1212">
                  <c:v>1277.7619047615153</c:v>
                </c:pt>
                <c:pt idx="1213">
                  <c:v>1275.3809523805685</c:v>
                </c:pt>
                <c:pt idx="1214">
                  <c:v>1272.9999999995925</c:v>
                </c:pt>
                <c:pt idx="1215">
                  <c:v>1270.6190476186457</c:v>
                </c:pt>
                <c:pt idx="1216">
                  <c:v>1268.2380952376698</c:v>
                </c:pt>
                <c:pt idx="1217">
                  <c:v>1265.8571428567229</c:v>
                </c:pt>
                <c:pt idx="1218">
                  <c:v>1263.476190475747</c:v>
                </c:pt>
                <c:pt idx="1219">
                  <c:v>1261.0952380948002</c:v>
                </c:pt>
                <c:pt idx="1220">
                  <c:v>1258.7142857138242</c:v>
                </c:pt>
                <c:pt idx="1221">
                  <c:v>1256.3333333328774</c:v>
                </c:pt>
                <c:pt idx="1222">
                  <c:v>1253.9523809519014</c:v>
                </c:pt>
                <c:pt idx="1223">
                  <c:v>1251.5714285709546</c:v>
                </c:pt>
                <c:pt idx="1224">
                  <c:v>1249.1904761899787</c:v>
                </c:pt>
                <c:pt idx="1225">
                  <c:v>1246.8095238090318</c:v>
                </c:pt>
                <c:pt idx="1226">
                  <c:v>1244.4285714280559</c:v>
                </c:pt>
                <c:pt idx="1227">
                  <c:v>1242.047619047109</c:v>
                </c:pt>
                <c:pt idx="1228">
                  <c:v>1239.6666666661331</c:v>
                </c:pt>
                <c:pt idx="1229">
                  <c:v>1237.2857142851863</c:v>
                </c:pt>
                <c:pt idx="1230">
                  <c:v>1234.9047619042103</c:v>
                </c:pt>
                <c:pt idx="1231">
                  <c:v>1232.5238095232635</c:v>
                </c:pt>
                <c:pt idx="1232">
                  <c:v>1230.1428571422875</c:v>
                </c:pt>
                <c:pt idx="1233">
                  <c:v>1227.7619047613407</c:v>
                </c:pt>
                <c:pt idx="1234">
                  <c:v>1225.3809523803648</c:v>
                </c:pt>
                <c:pt idx="1235">
                  <c:v>1223</c:v>
                </c:pt>
                <c:pt idx="1236">
                  <c:v>1225.8928571428696</c:v>
                </c:pt>
                <c:pt idx="1237">
                  <c:v>1228.7857142857392</c:v>
                </c:pt>
                <c:pt idx="1238">
                  <c:v>1231.6785714286088</c:v>
                </c:pt>
                <c:pt idx="1239">
                  <c:v>1234.5714285714785</c:v>
                </c:pt>
                <c:pt idx="1240">
                  <c:v>1237.4642857143481</c:v>
                </c:pt>
                <c:pt idx="1241">
                  <c:v>1240.3571428572177</c:v>
                </c:pt>
                <c:pt idx="1242">
                  <c:v>1243.2500000000873</c:v>
                </c:pt>
                <c:pt idx="1243">
                  <c:v>1246.1428571429569</c:v>
                </c:pt>
                <c:pt idx="1244">
                  <c:v>1249.0357142858265</c:v>
                </c:pt>
                <c:pt idx="1245">
                  <c:v>1251.9285714286962</c:v>
                </c:pt>
                <c:pt idx="1246">
                  <c:v>1254.8214285715658</c:v>
                </c:pt>
                <c:pt idx="1247">
                  <c:v>1257.7142857144354</c:v>
                </c:pt>
                <c:pt idx="1248">
                  <c:v>1260.607142857305</c:v>
                </c:pt>
                <c:pt idx="1249">
                  <c:v>1263.5000000001746</c:v>
                </c:pt>
                <c:pt idx="1250">
                  <c:v>1266.3928571430442</c:v>
                </c:pt>
                <c:pt idx="1251">
                  <c:v>1269.2857142859139</c:v>
                </c:pt>
                <c:pt idx="1252">
                  <c:v>1272.1785714287835</c:v>
                </c:pt>
                <c:pt idx="1253">
                  <c:v>1275.0714285716531</c:v>
                </c:pt>
                <c:pt idx="1254">
                  <c:v>1277.9642857145227</c:v>
                </c:pt>
                <c:pt idx="1255">
                  <c:v>1280.8571428573923</c:v>
                </c:pt>
                <c:pt idx="1256">
                  <c:v>1283.7500000002619</c:v>
                </c:pt>
                <c:pt idx="1257">
                  <c:v>1286.6428571431316</c:v>
                </c:pt>
                <c:pt idx="1258">
                  <c:v>1289.5357142860012</c:v>
                </c:pt>
                <c:pt idx="1259">
                  <c:v>1292.4285714288708</c:v>
                </c:pt>
                <c:pt idx="1260">
                  <c:v>1295.3214285717404</c:v>
                </c:pt>
                <c:pt idx="1261">
                  <c:v>1298.21428571461</c:v>
                </c:pt>
                <c:pt idx="1262">
                  <c:v>1301.1071428574796</c:v>
                </c:pt>
                <c:pt idx="1263">
                  <c:v>1304</c:v>
                </c:pt>
                <c:pt idx="1264">
                  <c:v>1326.1811900302419</c:v>
                </c:pt>
                <c:pt idx="1265">
                  <c:v>1348.3668395353598</c:v>
                </c:pt>
                <c:pt idx="1266">
                  <c:v>1370.5569492724026</c:v>
                </c:pt>
                <c:pt idx="1267">
                  <c:v>1392.7515199985646</c:v>
                </c:pt>
                <c:pt idx="1268">
                  <c:v>1414.9505524711567</c:v>
                </c:pt>
                <c:pt idx="1269">
                  <c:v>1437.1540474475478</c:v>
                </c:pt>
                <c:pt idx="1270">
                  <c:v>1459.3620056852815</c:v>
                </c:pt>
                <c:pt idx="1271">
                  <c:v>1481.574427942076</c:v>
                </c:pt>
                <c:pt idx="1272">
                  <c:v>1503.7913149756787</c:v>
                </c:pt>
                <c:pt idx="1273">
                  <c:v>1526.0126675440406</c:v>
                </c:pt>
                <c:pt idx="1274">
                  <c:v>1548.2384864052292</c:v>
                </c:pt>
                <c:pt idx="1275">
                  <c:v>1570.4687723173702</c:v>
                </c:pt>
                <c:pt idx="1276">
                  <c:v>1592.7035260387347</c:v>
                </c:pt>
                <c:pt idx="1277">
                  <c:v>1614.9427483277686</c:v>
                </c:pt>
                <c:pt idx="1278">
                  <c:v>1637.1864399430051</c:v>
                </c:pt>
                <c:pt idx="1279">
                  <c:v>1659.4346016430936</c:v>
                </c:pt>
                <c:pt idx="1280">
                  <c:v>1681.6872341868584</c:v>
                </c:pt>
                <c:pt idx="1281">
                  <c:v>1703.9443383331236</c:v>
                </c:pt>
                <c:pt idx="1282">
                  <c:v>1726.2059148410335</c:v>
                </c:pt>
                <c:pt idx="1283">
                  <c:v>1748.4719644696743</c:v>
                </c:pt>
                <c:pt idx="1284">
                  <c:v>1770.7424879783648</c:v>
                </c:pt>
                <c:pt idx="1285">
                  <c:v>1793.0174861265114</c:v>
                </c:pt>
                <c:pt idx="1286">
                  <c:v>1815.2969596736366</c:v>
                </c:pt>
                <c:pt idx="1287">
                  <c:v>1837.5809093794087</c:v>
                </c:pt>
                <c:pt idx="1288">
                  <c:v>1859.8693360035832</c:v>
                </c:pt>
                <c:pt idx="1289">
                  <c:v>1882.1622403060901</c:v>
                </c:pt>
                <c:pt idx="1290">
                  <c:v>1904.459623046976</c:v>
                </c:pt>
                <c:pt idx="1291">
                  <c:v>1926.7614849863749</c:v>
                </c:pt>
                <c:pt idx="1292">
                  <c:v>1949.0678268845659</c:v>
                </c:pt>
                <c:pt idx="1293">
                  <c:v>1971.3786495019449</c:v>
                </c:pt>
                <c:pt idx="1294">
                  <c:v>1993.6939535991114</c:v>
                </c:pt>
                <c:pt idx="1295">
                  <c:v>2016.0137399366358</c:v>
                </c:pt>
                <c:pt idx="1296">
                  <c:v>2038.3380092753505</c:v>
                </c:pt>
                <c:pt idx="1297">
                  <c:v>2060.6667623761459</c:v>
                </c:pt>
                <c:pt idx="1298">
                  <c:v>2083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9DE-481E-8471-A43052688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7296"/>
        <c:axId val="21066253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'Dados sim recup log'!$G$1</c15:sqref>
                        </c15:formulaRef>
                      </c:ext>
                    </c:extLst>
                    <c:strCache>
                      <c:ptCount val="1"/>
                      <c:pt idx="0">
                        <c:v>Óbitos diários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log'!$A$2:$A$1500</c15:sqref>
                        </c15:formulaRef>
                      </c:ext>
                    </c:extLst>
                    <c:numCache>
                      <c:formatCode>d\-mmm</c:formatCode>
                      <c:ptCount val="14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  <c:pt idx="788">
                        <c:v>44695</c:v>
                      </c:pt>
                      <c:pt idx="789">
                        <c:v>44696</c:v>
                      </c:pt>
                      <c:pt idx="790">
                        <c:v>44697</c:v>
                      </c:pt>
                      <c:pt idx="791">
                        <c:v>44698</c:v>
                      </c:pt>
                      <c:pt idx="792">
                        <c:v>44699</c:v>
                      </c:pt>
                      <c:pt idx="793">
                        <c:v>44700</c:v>
                      </c:pt>
                      <c:pt idx="794">
                        <c:v>44701</c:v>
                      </c:pt>
                      <c:pt idx="795">
                        <c:v>44702</c:v>
                      </c:pt>
                      <c:pt idx="796">
                        <c:v>44703</c:v>
                      </c:pt>
                      <c:pt idx="797">
                        <c:v>44704</c:v>
                      </c:pt>
                      <c:pt idx="798">
                        <c:v>44705</c:v>
                      </c:pt>
                      <c:pt idx="799">
                        <c:v>44706</c:v>
                      </c:pt>
                      <c:pt idx="800">
                        <c:v>44707</c:v>
                      </c:pt>
                      <c:pt idx="801">
                        <c:v>44708</c:v>
                      </c:pt>
                      <c:pt idx="802">
                        <c:v>44709</c:v>
                      </c:pt>
                      <c:pt idx="803">
                        <c:v>44710</c:v>
                      </c:pt>
                      <c:pt idx="804">
                        <c:v>44711</c:v>
                      </c:pt>
                      <c:pt idx="805">
                        <c:v>44712</c:v>
                      </c:pt>
                      <c:pt idx="806">
                        <c:v>44713</c:v>
                      </c:pt>
                      <c:pt idx="807">
                        <c:v>44714</c:v>
                      </c:pt>
                      <c:pt idx="808">
                        <c:v>44715</c:v>
                      </c:pt>
                      <c:pt idx="809">
                        <c:v>44716</c:v>
                      </c:pt>
                      <c:pt idx="810">
                        <c:v>44717</c:v>
                      </c:pt>
                      <c:pt idx="811">
                        <c:v>44718</c:v>
                      </c:pt>
                      <c:pt idx="812">
                        <c:v>44719</c:v>
                      </c:pt>
                      <c:pt idx="813">
                        <c:v>44720</c:v>
                      </c:pt>
                      <c:pt idx="814">
                        <c:v>44721</c:v>
                      </c:pt>
                      <c:pt idx="815">
                        <c:v>44722</c:v>
                      </c:pt>
                      <c:pt idx="816">
                        <c:v>44723</c:v>
                      </c:pt>
                      <c:pt idx="817">
                        <c:v>44724</c:v>
                      </c:pt>
                      <c:pt idx="818">
                        <c:v>44725</c:v>
                      </c:pt>
                      <c:pt idx="819">
                        <c:v>44726</c:v>
                      </c:pt>
                      <c:pt idx="820">
                        <c:v>44727</c:v>
                      </c:pt>
                      <c:pt idx="821">
                        <c:v>44728</c:v>
                      </c:pt>
                      <c:pt idx="822">
                        <c:v>44729</c:v>
                      </c:pt>
                      <c:pt idx="823">
                        <c:v>44730</c:v>
                      </c:pt>
                      <c:pt idx="824">
                        <c:v>44731</c:v>
                      </c:pt>
                      <c:pt idx="825">
                        <c:v>44732</c:v>
                      </c:pt>
                      <c:pt idx="826">
                        <c:v>44733</c:v>
                      </c:pt>
                      <c:pt idx="827">
                        <c:v>44734</c:v>
                      </c:pt>
                      <c:pt idx="828">
                        <c:v>44735</c:v>
                      </c:pt>
                      <c:pt idx="829">
                        <c:v>44736</c:v>
                      </c:pt>
                      <c:pt idx="830">
                        <c:v>44737</c:v>
                      </c:pt>
                      <c:pt idx="831">
                        <c:v>44738</c:v>
                      </c:pt>
                      <c:pt idx="832">
                        <c:v>44739</c:v>
                      </c:pt>
                      <c:pt idx="833">
                        <c:v>44740</c:v>
                      </c:pt>
                      <c:pt idx="834">
                        <c:v>44741</c:v>
                      </c:pt>
                      <c:pt idx="835">
                        <c:v>44742</c:v>
                      </c:pt>
                      <c:pt idx="836">
                        <c:v>44743</c:v>
                      </c:pt>
                      <c:pt idx="837">
                        <c:v>44744</c:v>
                      </c:pt>
                      <c:pt idx="838">
                        <c:v>44745</c:v>
                      </c:pt>
                      <c:pt idx="839">
                        <c:v>44746</c:v>
                      </c:pt>
                      <c:pt idx="840">
                        <c:v>44747</c:v>
                      </c:pt>
                      <c:pt idx="841">
                        <c:v>44748</c:v>
                      </c:pt>
                      <c:pt idx="842">
                        <c:v>44749</c:v>
                      </c:pt>
                      <c:pt idx="843">
                        <c:v>44750</c:v>
                      </c:pt>
                      <c:pt idx="844">
                        <c:v>44751</c:v>
                      </c:pt>
                      <c:pt idx="845">
                        <c:v>44752</c:v>
                      </c:pt>
                      <c:pt idx="846">
                        <c:v>44753</c:v>
                      </c:pt>
                      <c:pt idx="847">
                        <c:v>44754</c:v>
                      </c:pt>
                      <c:pt idx="848">
                        <c:v>44755</c:v>
                      </c:pt>
                      <c:pt idx="849">
                        <c:v>44756</c:v>
                      </c:pt>
                      <c:pt idx="850">
                        <c:v>44757</c:v>
                      </c:pt>
                      <c:pt idx="851">
                        <c:v>44758</c:v>
                      </c:pt>
                      <c:pt idx="852">
                        <c:v>44759</c:v>
                      </c:pt>
                      <c:pt idx="853">
                        <c:v>44760</c:v>
                      </c:pt>
                      <c:pt idx="854">
                        <c:v>44761</c:v>
                      </c:pt>
                      <c:pt idx="855">
                        <c:v>44762</c:v>
                      </c:pt>
                      <c:pt idx="856">
                        <c:v>44763</c:v>
                      </c:pt>
                      <c:pt idx="857">
                        <c:v>44764</c:v>
                      </c:pt>
                      <c:pt idx="858">
                        <c:v>44765</c:v>
                      </c:pt>
                      <c:pt idx="859">
                        <c:v>44766</c:v>
                      </c:pt>
                      <c:pt idx="860">
                        <c:v>44767</c:v>
                      </c:pt>
                      <c:pt idx="861">
                        <c:v>44768</c:v>
                      </c:pt>
                      <c:pt idx="862">
                        <c:v>44769</c:v>
                      </c:pt>
                      <c:pt idx="863">
                        <c:v>44770</c:v>
                      </c:pt>
                      <c:pt idx="864">
                        <c:v>44771</c:v>
                      </c:pt>
                      <c:pt idx="865">
                        <c:v>44772</c:v>
                      </c:pt>
                      <c:pt idx="866">
                        <c:v>44773</c:v>
                      </c:pt>
                      <c:pt idx="867">
                        <c:v>44774</c:v>
                      </c:pt>
                      <c:pt idx="868">
                        <c:v>44775</c:v>
                      </c:pt>
                      <c:pt idx="869">
                        <c:v>44776</c:v>
                      </c:pt>
                      <c:pt idx="870">
                        <c:v>44777</c:v>
                      </c:pt>
                      <c:pt idx="871">
                        <c:v>44778</c:v>
                      </c:pt>
                      <c:pt idx="872">
                        <c:v>44779</c:v>
                      </c:pt>
                      <c:pt idx="873">
                        <c:v>44780</c:v>
                      </c:pt>
                      <c:pt idx="874">
                        <c:v>44781</c:v>
                      </c:pt>
                      <c:pt idx="875">
                        <c:v>44782</c:v>
                      </c:pt>
                      <c:pt idx="876">
                        <c:v>44783</c:v>
                      </c:pt>
                      <c:pt idx="877">
                        <c:v>44784</c:v>
                      </c:pt>
                      <c:pt idx="878">
                        <c:v>44785</c:v>
                      </c:pt>
                      <c:pt idx="879">
                        <c:v>44786</c:v>
                      </c:pt>
                      <c:pt idx="880">
                        <c:v>44787</c:v>
                      </c:pt>
                      <c:pt idx="881">
                        <c:v>44788</c:v>
                      </c:pt>
                      <c:pt idx="882">
                        <c:v>44789</c:v>
                      </c:pt>
                      <c:pt idx="883">
                        <c:v>44790</c:v>
                      </c:pt>
                      <c:pt idx="884">
                        <c:v>44791</c:v>
                      </c:pt>
                      <c:pt idx="885">
                        <c:v>44792</c:v>
                      </c:pt>
                      <c:pt idx="886">
                        <c:v>44793</c:v>
                      </c:pt>
                      <c:pt idx="887">
                        <c:v>44794</c:v>
                      </c:pt>
                      <c:pt idx="888">
                        <c:v>44795</c:v>
                      </c:pt>
                      <c:pt idx="889">
                        <c:v>44796</c:v>
                      </c:pt>
                      <c:pt idx="890">
                        <c:v>44797</c:v>
                      </c:pt>
                      <c:pt idx="891">
                        <c:v>44798</c:v>
                      </c:pt>
                      <c:pt idx="892">
                        <c:v>44799</c:v>
                      </c:pt>
                      <c:pt idx="893">
                        <c:v>44800</c:v>
                      </c:pt>
                      <c:pt idx="894">
                        <c:v>44801</c:v>
                      </c:pt>
                      <c:pt idx="895">
                        <c:v>44802</c:v>
                      </c:pt>
                      <c:pt idx="896">
                        <c:v>44803</c:v>
                      </c:pt>
                      <c:pt idx="897">
                        <c:v>44804</c:v>
                      </c:pt>
                      <c:pt idx="898">
                        <c:v>44805</c:v>
                      </c:pt>
                      <c:pt idx="899">
                        <c:v>44806</c:v>
                      </c:pt>
                      <c:pt idx="900">
                        <c:v>44807</c:v>
                      </c:pt>
                      <c:pt idx="901">
                        <c:v>44808</c:v>
                      </c:pt>
                      <c:pt idx="902">
                        <c:v>44809</c:v>
                      </c:pt>
                      <c:pt idx="903">
                        <c:v>44810</c:v>
                      </c:pt>
                      <c:pt idx="904">
                        <c:v>44811</c:v>
                      </c:pt>
                      <c:pt idx="905">
                        <c:v>44812</c:v>
                      </c:pt>
                      <c:pt idx="906">
                        <c:v>44813</c:v>
                      </c:pt>
                      <c:pt idx="907">
                        <c:v>44814</c:v>
                      </c:pt>
                      <c:pt idx="908">
                        <c:v>44815</c:v>
                      </c:pt>
                      <c:pt idx="909">
                        <c:v>44816</c:v>
                      </c:pt>
                      <c:pt idx="910">
                        <c:v>44817</c:v>
                      </c:pt>
                      <c:pt idx="911">
                        <c:v>44818</c:v>
                      </c:pt>
                      <c:pt idx="912">
                        <c:v>44819</c:v>
                      </c:pt>
                      <c:pt idx="913">
                        <c:v>44820</c:v>
                      </c:pt>
                      <c:pt idx="914">
                        <c:v>44821</c:v>
                      </c:pt>
                      <c:pt idx="915">
                        <c:v>44822</c:v>
                      </c:pt>
                      <c:pt idx="916">
                        <c:v>44823</c:v>
                      </c:pt>
                      <c:pt idx="917">
                        <c:v>44824</c:v>
                      </c:pt>
                      <c:pt idx="918">
                        <c:v>44825</c:v>
                      </c:pt>
                      <c:pt idx="919">
                        <c:v>44826</c:v>
                      </c:pt>
                      <c:pt idx="920">
                        <c:v>44827</c:v>
                      </c:pt>
                      <c:pt idx="921">
                        <c:v>44828</c:v>
                      </c:pt>
                      <c:pt idx="922">
                        <c:v>44829</c:v>
                      </c:pt>
                      <c:pt idx="923">
                        <c:v>44830</c:v>
                      </c:pt>
                      <c:pt idx="924">
                        <c:v>44831</c:v>
                      </c:pt>
                      <c:pt idx="925">
                        <c:v>44832</c:v>
                      </c:pt>
                      <c:pt idx="926">
                        <c:v>44833</c:v>
                      </c:pt>
                      <c:pt idx="927">
                        <c:v>44834</c:v>
                      </c:pt>
                      <c:pt idx="928">
                        <c:v>44835</c:v>
                      </c:pt>
                      <c:pt idx="929">
                        <c:v>44836</c:v>
                      </c:pt>
                      <c:pt idx="930">
                        <c:v>44837</c:v>
                      </c:pt>
                      <c:pt idx="931">
                        <c:v>44838</c:v>
                      </c:pt>
                      <c:pt idx="932">
                        <c:v>44839</c:v>
                      </c:pt>
                      <c:pt idx="933">
                        <c:v>44840</c:v>
                      </c:pt>
                      <c:pt idx="934">
                        <c:v>44841</c:v>
                      </c:pt>
                      <c:pt idx="935">
                        <c:v>44842</c:v>
                      </c:pt>
                      <c:pt idx="936">
                        <c:v>44843</c:v>
                      </c:pt>
                      <c:pt idx="937">
                        <c:v>44844</c:v>
                      </c:pt>
                      <c:pt idx="938">
                        <c:v>44845</c:v>
                      </c:pt>
                      <c:pt idx="939">
                        <c:v>44846</c:v>
                      </c:pt>
                      <c:pt idx="940">
                        <c:v>44847</c:v>
                      </c:pt>
                      <c:pt idx="941">
                        <c:v>44848</c:v>
                      </c:pt>
                      <c:pt idx="942">
                        <c:v>44849</c:v>
                      </c:pt>
                      <c:pt idx="943">
                        <c:v>44850</c:v>
                      </c:pt>
                      <c:pt idx="944">
                        <c:v>44851</c:v>
                      </c:pt>
                      <c:pt idx="945">
                        <c:v>44852</c:v>
                      </c:pt>
                      <c:pt idx="946">
                        <c:v>44853</c:v>
                      </c:pt>
                      <c:pt idx="947">
                        <c:v>44854</c:v>
                      </c:pt>
                      <c:pt idx="948">
                        <c:v>44855</c:v>
                      </c:pt>
                      <c:pt idx="949">
                        <c:v>44856</c:v>
                      </c:pt>
                      <c:pt idx="950">
                        <c:v>44857</c:v>
                      </c:pt>
                      <c:pt idx="951">
                        <c:v>44858</c:v>
                      </c:pt>
                      <c:pt idx="952">
                        <c:v>44859</c:v>
                      </c:pt>
                      <c:pt idx="953">
                        <c:v>44860</c:v>
                      </c:pt>
                      <c:pt idx="954">
                        <c:v>44861</c:v>
                      </c:pt>
                      <c:pt idx="955">
                        <c:v>44862</c:v>
                      </c:pt>
                      <c:pt idx="956">
                        <c:v>44863</c:v>
                      </c:pt>
                      <c:pt idx="957">
                        <c:v>44864</c:v>
                      </c:pt>
                      <c:pt idx="958">
                        <c:v>44865</c:v>
                      </c:pt>
                      <c:pt idx="959">
                        <c:v>44866</c:v>
                      </c:pt>
                      <c:pt idx="960">
                        <c:v>44867</c:v>
                      </c:pt>
                      <c:pt idx="961">
                        <c:v>44868</c:v>
                      </c:pt>
                      <c:pt idx="962">
                        <c:v>44869</c:v>
                      </c:pt>
                      <c:pt idx="963">
                        <c:v>44870</c:v>
                      </c:pt>
                      <c:pt idx="964">
                        <c:v>44871</c:v>
                      </c:pt>
                      <c:pt idx="965">
                        <c:v>44872</c:v>
                      </c:pt>
                      <c:pt idx="966">
                        <c:v>44873</c:v>
                      </c:pt>
                      <c:pt idx="967">
                        <c:v>44874</c:v>
                      </c:pt>
                      <c:pt idx="968">
                        <c:v>44875</c:v>
                      </c:pt>
                      <c:pt idx="969">
                        <c:v>44876</c:v>
                      </c:pt>
                      <c:pt idx="970">
                        <c:v>44877</c:v>
                      </c:pt>
                      <c:pt idx="971">
                        <c:v>44878</c:v>
                      </c:pt>
                      <c:pt idx="972">
                        <c:v>44879</c:v>
                      </c:pt>
                      <c:pt idx="973">
                        <c:v>44880</c:v>
                      </c:pt>
                      <c:pt idx="974">
                        <c:v>44881</c:v>
                      </c:pt>
                      <c:pt idx="975">
                        <c:v>44882</c:v>
                      </c:pt>
                      <c:pt idx="976">
                        <c:v>44883</c:v>
                      </c:pt>
                      <c:pt idx="977">
                        <c:v>44884</c:v>
                      </c:pt>
                      <c:pt idx="978">
                        <c:v>44885</c:v>
                      </c:pt>
                      <c:pt idx="979">
                        <c:v>44886</c:v>
                      </c:pt>
                      <c:pt idx="980">
                        <c:v>44887</c:v>
                      </c:pt>
                      <c:pt idx="981">
                        <c:v>44888</c:v>
                      </c:pt>
                      <c:pt idx="982">
                        <c:v>44889</c:v>
                      </c:pt>
                      <c:pt idx="983">
                        <c:v>44890</c:v>
                      </c:pt>
                      <c:pt idx="984">
                        <c:v>44891</c:v>
                      </c:pt>
                      <c:pt idx="985">
                        <c:v>44892</c:v>
                      </c:pt>
                      <c:pt idx="986">
                        <c:v>44893</c:v>
                      </c:pt>
                      <c:pt idx="987">
                        <c:v>44894</c:v>
                      </c:pt>
                      <c:pt idx="988">
                        <c:v>44895</c:v>
                      </c:pt>
                      <c:pt idx="989">
                        <c:v>44896</c:v>
                      </c:pt>
                      <c:pt idx="990">
                        <c:v>44897</c:v>
                      </c:pt>
                      <c:pt idx="991">
                        <c:v>44898</c:v>
                      </c:pt>
                      <c:pt idx="992">
                        <c:v>44899</c:v>
                      </c:pt>
                      <c:pt idx="993">
                        <c:v>44900</c:v>
                      </c:pt>
                      <c:pt idx="994">
                        <c:v>44901</c:v>
                      </c:pt>
                      <c:pt idx="995">
                        <c:v>44902</c:v>
                      </c:pt>
                      <c:pt idx="996">
                        <c:v>44903</c:v>
                      </c:pt>
                      <c:pt idx="997">
                        <c:v>44904</c:v>
                      </c:pt>
                      <c:pt idx="998">
                        <c:v>44905</c:v>
                      </c:pt>
                      <c:pt idx="999">
                        <c:v>44906</c:v>
                      </c:pt>
                      <c:pt idx="1000">
                        <c:v>44907</c:v>
                      </c:pt>
                      <c:pt idx="1001">
                        <c:v>44908</c:v>
                      </c:pt>
                      <c:pt idx="1002">
                        <c:v>44909</c:v>
                      </c:pt>
                      <c:pt idx="1003">
                        <c:v>44910</c:v>
                      </c:pt>
                      <c:pt idx="1004">
                        <c:v>44911</c:v>
                      </c:pt>
                      <c:pt idx="1005">
                        <c:v>44912</c:v>
                      </c:pt>
                      <c:pt idx="1006">
                        <c:v>44913</c:v>
                      </c:pt>
                      <c:pt idx="1007">
                        <c:v>44914</c:v>
                      </c:pt>
                      <c:pt idx="1008">
                        <c:v>44915</c:v>
                      </c:pt>
                      <c:pt idx="1009">
                        <c:v>44916</c:v>
                      </c:pt>
                      <c:pt idx="1010">
                        <c:v>44917</c:v>
                      </c:pt>
                      <c:pt idx="1011">
                        <c:v>44918</c:v>
                      </c:pt>
                      <c:pt idx="1012">
                        <c:v>44919</c:v>
                      </c:pt>
                      <c:pt idx="1013">
                        <c:v>44920</c:v>
                      </c:pt>
                      <c:pt idx="1014">
                        <c:v>44921</c:v>
                      </c:pt>
                      <c:pt idx="1015">
                        <c:v>44922</c:v>
                      </c:pt>
                      <c:pt idx="1016">
                        <c:v>44923</c:v>
                      </c:pt>
                      <c:pt idx="1017">
                        <c:v>44924</c:v>
                      </c:pt>
                      <c:pt idx="1018">
                        <c:v>44925</c:v>
                      </c:pt>
                      <c:pt idx="1019">
                        <c:v>44926</c:v>
                      </c:pt>
                      <c:pt idx="1020">
                        <c:v>44927</c:v>
                      </c:pt>
                      <c:pt idx="1021">
                        <c:v>44928</c:v>
                      </c:pt>
                      <c:pt idx="1022">
                        <c:v>44929</c:v>
                      </c:pt>
                      <c:pt idx="1023">
                        <c:v>44930</c:v>
                      </c:pt>
                      <c:pt idx="1024">
                        <c:v>44931</c:v>
                      </c:pt>
                      <c:pt idx="1025">
                        <c:v>44932</c:v>
                      </c:pt>
                      <c:pt idx="1026">
                        <c:v>44933</c:v>
                      </c:pt>
                      <c:pt idx="1027">
                        <c:v>44934</c:v>
                      </c:pt>
                      <c:pt idx="1028">
                        <c:v>44935</c:v>
                      </c:pt>
                      <c:pt idx="1029">
                        <c:v>44936</c:v>
                      </c:pt>
                      <c:pt idx="1030">
                        <c:v>44937</c:v>
                      </c:pt>
                      <c:pt idx="1031">
                        <c:v>44938</c:v>
                      </c:pt>
                      <c:pt idx="1032">
                        <c:v>44939</c:v>
                      </c:pt>
                      <c:pt idx="1033">
                        <c:v>44940</c:v>
                      </c:pt>
                      <c:pt idx="1034">
                        <c:v>44941</c:v>
                      </c:pt>
                      <c:pt idx="1035">
                        <c:v>44942</c:v>
                      </c:pt>
                      <c:pt idx="1036">
                        <c:v>44943</c:v>
                      </c:pt>
                      <c:pt idx="1037">
                        <c:v>44944</c:v>
                      </c:pt>
                      <c:pt idx="1038">
                        <c:v>44945</c:v>
                      </c:pt>
                      <c:pt idx="1039">
                        <c:v>44946</c:v>
                      </c:pt>
                      <c:pt idx="1040">
                        <c:v>44947</c:v>
                      </c:pt>
                      <c:pt idx="1041">
                        <c:v>44948</c:v>
                      </c:pt>
                      <c:pt idx="1042">
                        <c:v>44949</c:v>
                      </c:pt>
                      <c:pt idx="1043">
                        <c:v>44950</c:v>
                      </c:pt>
                      <c:pt idx="1044">
                        <c:v>44951</c:v>
                      </c:pt>
                      <c:pt idx="1045">
                        <c:v>44952</c:v>
                      </c:pt>
                      <c:pt idx="1046">
                        <c:v>44953</c:v>
                      </c:pt>
                      <c:pt idx="1047">
                        <c:v>44954</c:v>
                      </c:pt>
                      <c:pt idx="1048">
                        <c:v>44955</c:v>
                      </c:pt>
                      <c:pt idx="1049">
                        <c:v>44956</c:v>
                      </c:pt>
                      <c:pt idx="1050">
                        <c:v>44957</c:v>
                      </c:pt>
                      <c:pt idx="1051">
                        <c:v>44958</c:v>
                      </c:pt>
                      <c:pt idx="1052">
                        <c:v>44959</c:v>
                      </c:pt>
                      <c:pt idx="1053">
                        <c:v>44960</c:v>
                      </c:pt>
                      <c:pt idx="1054">
                        <c:v>44961</c:v>
                      </c:pt>
                      <c:pt idx="1055">
                        <c:v>44962</c:v>
                      </c:pt>
                      <c:pt idx="1056">
                        <c:v>44963</c:v>
                      </c:pt>
                      <c:pt idx="1057">
                        <c:v>44964</c:v>
                      </c:pt>
                      <c:pt idx="1058">
                        <c:v>44965</c:v>
                      </c:pt>
                      <c:pt idx="1059">
                        <c:v>44966</c:v>
                      </c:pt>
                      <c:pt idx="1060">
                        <c:v>44967</c:v>
                      </c:pt>
                      <c:pt idx="1061">
                        <c:v>44968</c:v>
                      </c:pt>
                      <c:pt idx="1062">
                        <c:v>44969</c:v>
                      </c:pt>
                      <c:pt idx="1063">
                        <c:v>44970</c:v>
                      </c:pt>
                      <c:pt idx="1064">
                        <c:v>44971</c:v>
                      </c:pt>
                      <c:pt idx="1065">
                        <c:v>44972</c:v>
                      </c:pt>
                      <c:pt idx="1066">
                        <c:v>44973</c:v>
                      </c:pt>
                      <c:pt idx="1067">
                        <c:v>44974</c:v>
                      </c:pt>
                      <c:pt idx="1068">
                        <c:v>44975</c:v>
                      </c:pt>
                      <c:pt idx="1069">
                        <c:v>44976</c:v>
                      </c:pt>
                      <c:pt idx="1070">
                        <c:v>44977</c:v>
                      </c:pt>
                      <c:pt idx="1071">
                        <c:v>44978</c:v>
                      </c:pt>
                      <c:pt idx="1072">
                        <c:v>44979</c:v>
                      </c:pt>
                      <c:pt idx="1073">
                        <c:v>44980</c:v>
                      </c:pt>
                      <c:pt idx="1074">
                        <c:v>44981</c:v>
                      </c:pt>
                      <c:pt idx="1075">
                        <c:v>44982</c:v>
                      </c:pt>
                      <c:pt idx="1076">
                        <c:v>44983</c:v>
                      </c:pt>
                      <c:pt idx="1077">
                        <c:v>44984</c:v>
                      </c:pt>
                      <c:pt idx="1078">
                        <c:v>44985</c:v>
                      </c:pt>
                      <c:pt idx="1079">
                        <c:v>44986</c:v>
                      </c:pt>
                      <c:pt idx="1080">
                        <c:v>44987</c:v>
                      </c:pt>
                      <c:pt idx="1081">
                        <c:v>44988</c:v>
                      </c:pt>
                      <c:pt idx="1082">
                        <c:v>44989</c:v>
                      </c:pt>
                      <c:pt idx="1083">
                        <c:v>44990</c:v>
                      </c:pt>
                      <c:pt idx="1084">
                        <c:v>44991</c:v>
                      </c:pt>
                      <c:pt idx="1085">
                        <c:v>44992</c:v>
                      </c:pt>
                      <c:pt idx="1086">
                        <c:v>44993</c:v>
                      </c:pt>
                      <c:pt idx="1087">
                        <c:v>44994</c:v>
                      </c:pt>
                      <c:pt idx="1088">
                        <c:v>44995</c:v>
                      </c:pt>
                      <c:pt idx="1089">
                        <c:v>44996</c:v>
                      </c:pt>
                      <c:pt idx="1090">
                        <c:v>44997</c:v>
                      </c:pt>
                      <c:pt idx="1091">
                        <c:v>44998</c:v>
                      </c:pt>
                      <c:pt idx="1092">
                        <c:v>44999</c:v>
                      </c:pt>
                      <c:pt idx="1093">
                        <c:v>45000</c:v>
                      </c:pt>
                      <c:pt idx="1094">
                        <c:v>45001</c:v>
                      </c:pt>
                      <c:pt idx="1095">
                        <c:v>45002</c:v>
                      </c:pt>
                      <c:pt idx="1096">
                        <c:v>45003</c:v>
                      </c:pt>
                      <c:pt idx="1097">
                        <c:v>45004</c:v>
                      </c:pt>
                      <c:pt idx="1098">
                        <c:v>45005</c:v>
                      </c:pt>
                      <c:pt idx="1099">
                        <c:v>45006</c:v>
                      </c:pt>
                      <c:pt idx="1100">
                        <c:v>45007</c:v>
                      </c:pt>
                      <c:pt idx="1101">
                        <c:v>45008</c:v>
                      </c:pt>
                      <c:pt idx="1102">
                        <c:v>45009</c:v>
                      </c:pt>
                      <c:pt idx="1103">
                        <c:v>45010</c:v>
                      </c:pt>
                      <c:pt idx="1104">
                        <c:v>45011</c:v>
                      </c:pt>
                      <c:pt idx="1105">
                        <c:v>45012</c:v>
                      </c:pt>
                      <c:pt idx="1106">
                        <c:v>45013</c:v>
                      </c:pt>
                      <c:pt idx="1107">
                        <c:v>45014</c:v>
                      </c:pt>
                      <c:pt idx="1108">
                        <c:v>45015</c:v>
                      </c:pt>
                      <c:pt idx="1109">
                        <c:v>45016</c:v>
                      </c:pt>
                      <c:pt idx="1110">
                        <c:v>45017</c:v>
                      </c:pt>
                      <c:pt idx="1111">
                        <c:v>45018</c:v>
                      </c:pt>
                      <c:pt idx="1112">
                        <c:v>45019</c:v>
                      </c:pt>
                      <c:pt idx="1113">
                        <c:v>45020</c:v>
                      </c:pt>
                      <c:pt idx="1114">
                        <c:v>45021</c:v>
                      </c:pt>
                      <c:pt idx="1115">
                        <c:v>45022</c:v>
                      </c:pt>
                      <c:pt idx="1116">
                        <c:v>45023</c:v>
                      </c:pt>
                      <c:pt idx="1117">
                        <c:v>45024</c:v>
                      </c:pt>
                      <c:pt idx="1118">
                        <c:v>45025</c:v>
                      </c:pt>
                      <c:pt idx="1119">
                        <c:v>45026</c:v>
                      </c:pt>
                      <c:pt idx="1120">
                        <c:v>45027</c:v>
                      </c:pt>
                      <c:pt idx="1121">
                        <c:v>45028</c:v>
                      </c:pt>
                      <c:pt idx="1122">
                        <c:v>45029</c:v>
                      </c:pt>
                      <c:pt idx="1123">
                        <c:v>45030</c:v>
                      </c:pt>
                      <c:pt idx="1124">
                        <c:v>45031</c:v>
                      </c:pt>
                      <c:pt idx="1125">
                        <c:v>45032</c:v>
                      </c:pt>
                      <c:pt idx="1126">
                        <c:v>45033</c:v>
                      </c:pt>
                      <c:pt idx="1127">
                        <c:v>45034</c:v>
                      </c:pt>
                      <c:pt idx="1128">
                        <c:v>45035</c:v>
                      </c:pt>
                      <c:pt idx="1129">
                        <c:v>45036</c:v>
                      </c:pt>
                      <c:pt idx="1130">
                        <c:v>45037</c:v>
                      </c:pt>
                      <c:pt idx="1131">
                        <c:v>45038</c:v>
                      </c:pt>
                      <c:pt idx="1132">
                        <c:v>45039</c:v>
                      </c:pt>
                      <c:pt idx="1133">
                        <c:v>45040</c:v>
                      </c:pt>
                      <c:pt idx="1134">
                        <c:v>45041</c:v>
                      </c:pt>
                      <c:pt idx="1135">
                        <c:v>45042</c:v>
                      </c:pt>
                      <c:pt idx="1136">
                        <c:v>45043</c:v>
                      </c:pt>
                      <c:pt idx="1137">
                        <c:v>45044</c:v>
                      </c:pt>
                      <c:pt idx="1138">
                        <c:v>45045</c:v>
                      </c:pt>
                      <c:pt idx="1139">
                        <c:v>45046</c:v>
                      </c:pt>
                      <c:pt idx="1140">
                        <c:v>45047</c:v>
                      </c:pt>
                      <c:pt idx="1141">
                        <c:v>45048</c:v>
                      </c:pt>
                      <c:pt idx="1142">
                        <c:v>45049</c:v>
                      </c:pt>
                      <c:pt idx="1143">
                        <c:v>45050</c:v>
                      </c:pt>
                      <c:pt idx="1144">
                        <c:v>45051</c:v>
                      </c:pt>
                      <c:pt idx="1145">
                        <c:v>45052</c:v>
                      </c:pt>
                      <c:pt idx="1146">
                        <c:v>45053</c:v>
                      </c:pt>
                      <c:pt idx="1147">
                        <c:v>45054</c:v>
                      </c:pt>
                      <c:pt idx="1148">
                        <c:v>45055</c:v>
                      </c:pt>
                      <c:pt idx="1149">
                        <c:v>45056</c:v>
                      </c:pt>
                      <c:pt idx="1150">
                        <c:v>45057</c:v>
                      </c:pt>
                      <c:pt idx="1151">
                        <c:v>45058</c:v>
                      </c:pt>
                      <c:pt idx="1152">
                        <c:v>45059</c:v>
                      </c:pt>
                      <c:pt idx="1153">
                        <c:v>45060</c:v>
                      </c:pt>
                      <c:pt idx="1154">
                        <c:v>45061</c:v>
                      </c:pt>
                      <c:pt idx="1155">
                        <c:v>45062</c:v>
                      </c:pt>
                      <c:pt idx="1156">
                        <c:v>45063</c:v>
                      </c:pt>
                      <c:pt idx="1157">
                        <c:v>45064</c:v>
                      </c:pt>
                      <c:pt idx="1158">
                        <c:v>45065</c:v>
                      </c:pt>
                      <c:pt idx="1159">
                        <c:v>45066</c:v>
                      </c:pt>
                      <c:pt idx="1160">
                        <c:v>45067</c:v>
                      </c:pt>
                      <c:pt idx="1161">
                        <c:v>45068</c:v>
                      </c:pt>
                      <c:pt idx="1162">
                        <c:v>45069</c:v>
                      </c:pt>
                      <c:pt idx="1163">
                        <c:v>45070</c:v>
                      </c:pt>
                      <c:pt idx="1164">
                        <c:v>45071</c:v>
                      </c:pt>
                      <c:pt idx="1165">
                        <c:v>45072</c:v>
                      </c:pt>
                      <c:pt idx="1166">
                        <c:v>45073</c:v>
                      </c:pt>
                      <c:pt idx="1167">
                        <c:v>45074</c:v>
                      </c:pt>
                      <c:pt idx="1168">
                        <c:v>45075</c:v>
                      </c:pt>
                      <c:pt idx="1169">
                        <c:v>45076</c:v>
                      </c:pt>
                      <c:pt idx="1170">
                        <c:v>45077</c:v>
                      </c:pt>
                      <c:pt idx="1171">
                        <c:v>45078</c:v>
                      </c:pt>
                      <c:pt idx="1172">
                        <c:v>45079</c:v>
                      </c:pt>
                      <c:pt idx="1173">
                        <c:v>45080</c:v>
                      </c:pt>
                      <c:pt idx="1174">
                        <c:v>45081</c:v>
                      </c:pt>
                      <c:pt idx="1175">
                        <c:v>45082</c:v>
                      </c:pt>
                      <c:pt idx="1176">
                        <c:v>45083</c:v>
                      </c:pt>
                      <c:pt idx="1177">
                        <c:v>45084</c:v>
                      </c:pt>
                      <c:pt idx="1178">
                        <c:v>45085</c:v>
                      </c:pt>
                      <c:pt idx="1179">
                        <c:v>45086</c:v>
                      </c:pt>
                      <c:pt idx="1180">
                        <c:v>45087</c:v>
                      </c:pt>
                      <c:pt idx="1181">
                        <c:v>45088</c:v>
                      </c:pt>
                      <c:pt idx="1182">
                        <c:v>45089</c:v>
                      </c:pt>
                      <c:pt idx="1183">
                        <c:v>45090</c:v>
                      </c:pt>
                      <c:pt idx="1184">
                        <c:v>45091</c:v>
                      </c:pt>
                      <c:pt idx="1185">
                        <c:v>45092</c:v>
                      </c:pt>
                      <c:pt idx="1186">
                        <c:v>45093</c:v>
                      </c:pt>
                      <c:pt idx="1187">
                        <c:v>45094</c:v>
                      </c:pt>
                      <c:pt idx="1188">
                        <c:v>45095</c:v>
                      </c:pt>
                      <c:pt idx="1189">
                        <c:v>45096</c:v>
                      </c:pt>
                      <c:pt idx="1190">
                        <c:v>45097</c:v>
                      </c:pt>
                      <c:pt idx="1191">
                        <c:v>45098</c:v>
                      </c:pt>
                      <c:pt idx="1192">
                        <c:v>45099</c:v>
                      </c:pt>
                      <c:pt idx="1193">
                        <c:v>45100</c:v>
                      </c:pt>
                      <c:pt idx="1194">
                        <c:v>45101</c:v>
                      </c:pt>
                      <c:pt idx="1195">
                        <c:v>45102</c:v>
                      </c:pt>
                      <c:pt idx="1196">
                        <c:v>45103</c:v>
                      </c:pt>
                      <c:pt idx="1197">
                        <c:v>45104</c:v>
                      </c:pt>
                      <c:pt idx="1198">
                        <c:v>45105</c:v>
                      </c:pt>
                      <c:pt idx="1199">
                        <c:v>45106</c:v>
                      </c:pt>
                      <c:pt idx="1200">
                        <c:v>45107</c:v>
                      </c:pt>
                      <c:pt idx="1201">
                        <c:v>45108</c:v>
                      </c:pt>
                      <c:pt idx="1202">
                        <c:v>45109</c:v>
                      </c:pt>
                      <c:pt idx="1203">
                        <c:v>45110</c:v>
                      </c:pt>
                      <c:pt idx="1204">
                        <c:v>45111</c:v>
                      </c:pt>
                      <c:pt idx="1205">
                        <c:v>45112</c:v>
                      </c:pt>
                      <c:pt idx="1206">
                        <c:v>45113</c:v>
                      </c:pt>
                      <c:pt idx="1207">
                        <c:v>45114</c:v>
                      </c:pt>
                      <c:pt idx="1208">
                        <c:v>45115</c:v>
                      </c:pt>
                      <c:pt idx="1209">
                        <c:v>45116</c:v>
                      </c:pt>
                      <c:pt idx="1210">
                        <c:v>45117</c:v>
                      </c:pt>
                      <c:pt idx="1211">
                        <c:v>45118</c:v>
                      </c:pt>
                      <c:pt idx="1212">
                        <c:v>45119</c:v>
                      </c:pt>
                      <c:pt idx="1213">
                        <c:v>45120</c:v>
                      </c:pt>
                      <c:pt idx="1214">
                        <c:v>45121</c:v>
                      </c:pt>
                      <c:pt idx="1215">
                        <c:v>45122</c:v>
                      </c:pt>
                      <c:pt idx="1216">
                        <c:v>45123</c:v>
                      </c:pt>
                      <c:pt idx="1217">
                        <c:v>45124</c:v>
                      </c:pt>
                      <c:pt idx="1218">
                        <c:v>45125</c:v>
                      </c:pt>
                      <c:pt idx="1219">
                        <c:v>45126</c:v>
                      </c:pt>
                      <c:pt idx="1220">
                        <c:v>45127</c:v>
                      </c:pt>
                      <c:pt idx="1221">
                        <c:v>45128</c:v>
                      </c:pt>
                      <c:pt idx="1222">
                        <c:v>45129</c:v>
                      </c:pt>
                      <c:pt idx="1223">
                        <c:v>45130</c:v>
                      </c:pt>
                      <c:pt idx="1224">
                        <c:v>45131</c:v>
                      </c:pt>
                      <c:pt idx="1225">
                        <c:v>45132</c:v>
                      </c:pt>
                      <c:pt idx="1226">
                        <c:v>45133</c:v>
                      </c:pt>
                      <c:pt idx="1227">
                        <c:v>45134</c:v>
                      </c:pt>
                      <c:pt idx="1228">
                        <c:v>45135</c:v>
                      </c:pt>
                      <c:pt idx="1229">
                        <c:v>45136</c:v>
                      </c:pt>
                      <c:pt idx="1230">
                        <c:v>45137</c:v>
                      </c:pt>
                      <c:pt idx="1231">
                        <c:v>45138</c:v>
                      </c:pt>
                      <c:pt idx="1232">
                        <c:v>45139</c:v>
                      </c:pt>
                      <c:pt idx="1233">
                        <c:v>45140</c:v>
                      </c:pt>
                      <c:pt idx="1234">
                        <c:v>45141</c:v>
                      </c:pt>
                      <c:pt idx="1235">
                        <c:v>45142</c:v>
                      </c:pt>
                      <c:pt idx="1236">
                        <c:v>45143</c:v>
                      </c:pt>
                      <c:pt idx="1237">
                        <c:v>45144</c:v>
                      </c:pt>
                      <c:pt idx="1238">
                        <c:v>45145</c:v>
                      </c:pt>
                      <c:pt idx="1239">
                        <c:v>45146</c:v>
                      </c:pt>
                      <c:pt idx="1240">
                        <c:v>45147</c:v>
                      </c:pt>
                      <c:pt idx="1241">
                        <c:v>45148</c:v>
                      </c:pt>
                      <c:pt idx="1242">
                        <c:v>45149</c:v>
                      </c:pt>
                      <c:pt idx="1243">
                        <c:v>45150</c:v>
                      </c:pt>
                      <c:pt idx="1244">
                        <c:v>45151</c:v>
                      </c:pt>
                      <c:pt idx="1245">
                        <c:v>45152</c:v>
                      </c:pt>
                      <c:pt idx="1246">
                        <c:v>45153</c:v>
                      </c:pt>
                      <c:pt idx="1247">
                        <c:v>45154</c:v>
                      </c:pt>
                      <c:pt idx="1248">
                        <c:v>45155</c:v>
                      </c:pt>
                      <c:pt idx="1249">
                        <c:v>45156</c:v>
                      </c:pt>
                      <c:pt idx="1250">
                        <c:v>45157</c:v>
                      </c:pt>
                      <c:pt idx="1251">
                        <c:v>45158</c:v>
                      </c:pt>
                      <c:pt idx="1252">
                        <c:v>45159</c:v>
                      </c:pt>
                      <c:pt idx="1253">
                        <c:v>45160</c:v>
                      </c:pt>
                      <c:pt idx="1254">
                        <c:v>45161</c:v>
                      </c:pt>
                      <c:pt idx="1255">
                        <c:v>45162</c:v>
                      </c:pt>
                      <c:pt idx="1256">
                        <c:v>45163</c:v>
                      </c:pt>
                      <c:pt idx="1257">
                        <c:v>45164</c:v>
                      </c:pt>
                      <c:pt idx="1258">
                        <c:v>45165</c:v>
                      </c:pt>
                      <c:pt idx="1259">
                        <c:v>45166</c:v>
                      </c:pt>
                      <c:pt idx="1260">
                        <c:v>45167</c:v>
                      </c:pt>
                      <c:pt idx="1261">
                        <c:v>45168</c:v>
                      </c:pt>
                      <c:pt idx="1262">
                        <c:v>45169</c:v>
                      </c:pt>
                      <c:pt idx="1263">
                        <c:v>45170</c:v>
                      </c:pt>
                      <c:pt idx="1264">
                        <c:v>45171</c:v>
                      </c:pt>
                      <c:pt idx="1265">
                        <c:v>45172</c:v>
                      </c:pt>
                      <c:pt idx="1266">
                        <c:v>45173</c:v>
                      </c:pt>
                      <c:pt idx="1267">
                        <c:v>45174</c:v>
                      </c:pt>
                      <c:pt idx="1268">
                        <c:v>45175</c:v>
                      </c:pt>
                      <c:pt idx="1269">
                        <c:v>45176</c:v>
                      </c:pt>
                      <c:pt idx="1270">
                        <c:v>45177</c:v>
                      </c:pt>
                      <c:pt idx="1271">
                        <c:v>45178</c:v>
                      </c:pt>
                      <c:pt idx="1272">
                        <c:v>45179</c:v>
                      </c:pt>
                      <c:pt idx="1273">
                        <c:v>45180</c:v>
                      </c:pt>
                      <c:pt idx="1274">
                        <c:v>45181</c:v>
                      </c:pt>
                      <c:pt idx="1275">
                        <c:v>45182</c:v>
                      </c:pt>
                      <c:pt idx="1276">
                        <c:v>45183</c:v>
                      </c:pt>
                      <c:pt idx="1277">
                        <c:v>45184</c:v>
                      </c:pt>
                      <c:pt idx="1278">
                        <c:v>45185</c:v>
                      </c:pt>
                      <c:pt idx="1279">
                        <c:v>45186</c:v>
                      </c:pt>
                      <c:pt idx="1280">
                        <c:v>45187</c:v>
                      </c:pt>
                      <c:pt idx="1281">
                        <c:v>45188</c:v>
                      </c:pt>
                      <c:pt idx="1282">
                        <c:v>45189</c:v>
                      </c:pt>
                      <c:pt idx="1283">
                        <c:v>45190</c:v>
                      </c:pt>
                      <c:pt idx="1284">
                        <c:v>45191</c:v>
                      </c:pt>
                      <c:pt idx="1285">
                        <c:v>45192</c:v>
                      </c:pt>
                      <c:pt idx="1286">
                        <c:v>45193</c:v>
                      </c:pt>
                      <c:pt idx="1287">
                        <c:v>45194</c:v>
                      </c:pt>
                      <c:pt idx="1288">
                        <c:v>45195</c:v>
                      </c:pt>
                      <c:pt idx="1289">
                        <c:v>45196</c:v>
                      </c:pt>
                      <c:pt idx="1290">
                        <c:v>45197</c:v>
                      </c:pt>
                      <c:pt idx="1291">
                        <c:v>45198</c:v>
                      </c:pt>
                      <c:pt idx="1292">
                        <c:v>45199</c:v>
                      </c:pt>
                      <c:pt idx="1293">
                        <c:v>45200</c:v>
                      </c:pt>
                      <c:pt idx="1294">
                        <c:v>45201</c:v>
                      </c:pt>
                      <c:pt idx="1295">
                        <c:v>45202</c:v>
                      </c:pt>
                      <c:pt idx="1296">
                        <c:v>45203</c:v>
                      </c:pt>
                      <c:pt idx="1297">
                        <c:v>45204</c:v>
                      </c:pt>
                      <c:pt idx="1298">
                        <c:v>45205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log'!$G$22:$G$600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1.3666002653407556</c:v>
                      </c:pt>
                      <c:pt idx="21">
                        <c:v>1.6333997346592444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1.409673645990857</c:v>
                      </c:pt>
                      <c:pt idx="28">
                        <c:v>1.590326354009143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2.366642891095843</c:v>
                      </c:pt>
                      <c:pt idx="42">
                        <c:v>2.633357108904157</c:v>
                      </c:pt>
                      <c:pt idx="43">
                        <c:v>2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1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2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1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3</c:v>
                      </c:pt>
                      <c:pt idx="58">
                        <c:v>2</c:v>
                      </c:pt>
                      <c:pt idx="59">
                        <c:v>3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2.4355241532493395</c:v>
                      </c:pt>
                      <c:pt idx="63">
                        <c:v>2.5644758467506605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1.4800849857717537</c:v>
                      </c:pt>
                      <c:pt idx="67">
                        <c:v>1.5199150142282463</c:v>
                      </c:pt>
                      <c:pt idx="68">
                        <c:v>1</c:v>
                      </c:pt>
                      <c:pt idx="69">
                        <c:v>0.99166608788257093</c:v>
                      </c:pt>
                      <c:pt idx="70">
                        <c:v>1.0083339121174291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0</c:v>
                      </c:pt>
                      <c:pt idx="74">
                        <c:v>5</c:v>
                      </c:pt>
                      <c:pt idx="75">
                        <c:v>2</c:v>
                      </c:pt>
                      <c:pt idx="76">
                        <c:v>3.4209274033836437</c:v>
                      </c:pt>
                      <c:pt idx="77">
                        <c:v>3.5790725966163563</c:v>
                      </c:pt>
                      <c:pt idx="78">
                        <c:v>1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2.4650769853801648</c:v>
                      </c:pt>
                      <c:pt idx="84">
                        <c:v>2.5349230146198352</c:v>
                      </c:pt>
                      <c:pt idx="85">
                        <c:v>1</c:v>
                      </c:pt>
                      <c:pt idx="86">
                        <c:v>2</c:v>
                      </c:pt>
                      <c:pt idx="87">
                        <c:v>4</c:v>
                      </c:pt>
                      <c:pt idx="88">
                        <c:v>2</c:v>
                      </c:pt>
                      <c:pt idx="89">
                        <c:v>4</c:v>
                      </c:pt>
                      <c:pt idx="90">
                        <c:v>3.9265807780635384</c:v>
                      </c:pt>
                      <c:pt idx="91">
                        <c:v>4.0734192219364616</c:v>
                      </c:pt>
                      <c:pt idx="92">
                        <c:v>0</c:v>
                      </c:pt>
                      <c:pt idx="93">
                        <c:v>1.965610385077099</c:v>
                      </c:pt>
                      <c:pt idx="94">
                        <c:v>1.9998017495542939</c:v>
                      </c:pt>
                      <c:pt idx="95">
                        <c:v>2.0345878653686071</c:v>
                      </c:pt>
                      <c:pt idx="96">
                        <c:v>3</c:v>
                      </c:pt>
                      <c:pt idx="97">
                        <c:v>1.9838699186309441</c:v>
                      </c:pt>
                      <c:pt idx="98">
                        <c:v>2.0161300813690559</c:v>
                      </c:pt>
                      <c:pt idx="99">
                        <c:v>4</c:v>
                      </c:pt>
                      <c:pt idx="100">
                        <c:v>2</c:v>
                      </c:pt>
                      <c:pt idx="101">
                        <c:v>5</c:v>
                      </c:pt>
                      <c:pt idx="102">
                        <c:v>6</c:v>
                      </c:pt>
                      <c:pt idx="103">
                        <c:v>1</c:v>
                      </c:pt>
                      <c:pt idx="104">
                        <c:v>5.398795175864791</c:v>
                      </c:pt>
                      <c:pt idx="105">
                        <c:v>5.601204824135209</c:v>
                      </c:pt>
                      <c:pt idx="106">
                        <c:v>3</c:v>
                      </c:pt>
                      <c:pt idx="107">
                        <c:v>9</c:v>
                      </c:pt>
                      <c:pt idx="108">
                        <c:v>6</c:v>
                      </c:pt>
                      <c:pt idx="109">
                        <c:v>8</c:v>
                      </c:pt>
                      <c:pt idx="110">
                        <c:v>4</c:v>
                      </c:pt>
                      <c:pt idx="111">
                        <c:v>2.3045073559552804</c:v>
                      </c:pt>
                      <c:pt idx="112">
                        <c:v>2.3332141351642122</c:v>
                      </c:pt>
                      <c:pt idx="113">
                        <c:v>2.3622785088805074</c:v>
                      </c:pt>
                      <c:pt idx="114">
                        <c:v>2</c:v>
                      </c:pt>
                      <c:pt idx="115">
                        <c:v>6</c:v>
                      </c:pt>
                      <c:pt idx="116">
                        <c:v>4</c:v>
                      </c:pt>
                      <c:pt idx="117">
                        <c:v>1</c:v>
                      </c:pt>
                      <c:pt idx="118">
                        <c:v>3.96171898220976</c:v>
                      </c:pt>
                      <c:pt idx="119">
                        <c:v>4.03828101779024</c:v>
                      </c:pt>
                      <c:pt idx="120">
                        <c:v>7</c:v>
                      </c:pt>
                      <c:pt idx="121">
                        <c:v>6</c:v>
                      </c:pt>
                      <c:pt idx="122">
                        <c:v>3</c:v>
                      </c:pt>
                      <c:pt idx="123">
                        <c:v>3</c:v>
                      </c:pt>
                      <c:pt idx="124">
                        <c:v>1</c:v>
                      </c:pt>
                      <c:pt idx="125">
                        <c:v>10.751923069337039</c:v>
                      </c:pt>
                      <c:pt idx="126">
                        <c:v>11.248076930662961</c:v>
                      </c:pt>
                      <c:pt idx="127">
                        <c:v>7</c:v>
                      </c:pt>
                      <c:pt idx="128">
                        <c:v>9</c:v>
                      </c:pt>
                      <c:pt idx="129">
                        <c:v>3</c:v>
                      </c:pt>
                      <c:pt idx="130">
                        <c:v>2</c:v>
                      </c:pt>
                      <c:pt idx="131">
                        <c:v>4</c:v>
                      </c:pt>
                      <c:pt idx="132">
                        <c:v>5.4470178509490097</c:v>
                      </c:pt>
                      <c:pt idx="133">
                        <c:v>5.5529821490509903</c:v>
                      </c:pt>
                      <c:pt idx="134">
                        <c:v>2</c:v>
                      </c:pt>
                      <c:pt idx="135">
                        <c:v>5</c:v>
                      </c:pt>
                      <c:pt idx="136">
                        <c:v>7</c:v>
                      </c:pt>
                      <c:pt idx="137">
                        <c:v>4</c:v>
                      </c:pt>
                      <c:pt idx="138">
                        <c:v>1</c:v>
                      </c:pt>
                      <c:pt idx="139">
                        <c:v>4.9603149604724308</c:v>
                      </c:pt>
                      <c:pt idx="140">
                        <c:v>5.0396850395275692</c:v>
                      </c:pt>
                      <c:pt idx="141">
                        <c:v>4</c:v>
                      </c:pt>
                      <c:pt idx="142">
                        <c:v>6</c:v>
                      </c:pt>
                      <c:pt idx="143">
                        <c:v>3</c:v>
                      </c:pt>
                      <c:pt idx="144">
                        <c:v>7</c:v>
                      </c:pt>
                      <c:pt idx="145">
                        <c:v>1</c:v>
                      </c:pt>
                      <c:pt idx="146">
                        <c:v>5.9481229232981718</c:v>
                      </c:pt>
                      <c:pt idx="147">
                        <c:v>6.0518770767018282</c:v>
                      </c:pt>
                      <c:pt idx="148">
                        <c:v>7</c:v>
                      </c:pt>
                      <c:pt idx="149">
                        <c:v>2</c:v>
                      </c:pt>
                      <c:pt idx="150">
                        <c:v>1</c:v>
                      </c:pt>
                      <c:pt idx="151">
                        <c:v>0</c:v>
                      </c:pt>
                      <c:pt idx="152">
                        <c:v>6</c:v>
                      </c:pt>
                      <c:pt idx="153">
                        <c:v>1.9892567658910707</c:v>
                      </c:pt>
                      <c:pt idx="154">
                        <c:v>1.9999807292532523</c:v>
                      </c:pt>
                      <c:pt idx="155">
                        <c:v>2.010762504855677</c:v>
                      </c:pt>
                      <c:pt idx="156">
                        <c:v>1</c:v>
                      </c:pt>
                      <c:pt idx="157">
                        <c:v>3</c:v>
                      </c:pt>
                      <c:pt idx="158">
                        <c:v>1</c:v>
                      </c:pt>
                      <c:pt idx="159">
                        <c:v>2</c:v>
                      </c:pt>
                      <c:pt idx="160">
                        <c:v>2.988311510882113</c:v>
                      </c:pt>
                      <c:pt idx="161">
                        <c:v>3.011688489117887</c:v>
                      </c:pt>
                      <c:pt idx="162">
                        <c:v>3</c:v>
                      </c:pt>
                      <c:pt idx="163">
                        <c:v>4</c:v>
                      </c:pt>
                      <c:pt idx="164">
                        <c:v>3</c:v>
                      </c:pt>
                      <c:pt idx="165">
                        <c:v>1</c:v>
                      </c:pt>
                      <c:pt idx="166">
                        <c:v>4</c:v>
                      </c:pt>
                      <c:pt idx="167">
                        <c:v>5.4629726180820057</c:v>
                      </c:pt>
                      <c:pt idx="168">
                        <c:v>5.5370273819179943</c:v>
                      </c:pt>
                      <c:pt idx="169">
                        <c:v>5</c:v>
                      </c:pt>
                      <c:pt idx="170">
                        <c:v>2</c:v>
                      </c:pt>
                      <c:pt idx="171">
                        <c:v>6</c:v>
                      </c:pt>
                      <c:pt idx="172">
                        <c:v>0</c:v>
                      </c:pt>
                      <c:pt idx="173">
                        <c:v>1</c:v>
                      </c:pt>
                      <c:pt idx="174">
                        <c:v>1.4973806672166461</c:v>
                      </c:pt>
                      <c:pt idx="175">
                        <c:v>1.5026193327833539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1</c:v>
                      </c:pt>
                      <c:pt idx="180">
                        <c:v>2</c:v>
                      </c:pt>
                      <c:pt idx="181">
                        <c:v>1.9954750899606211</c:v>
                      </c:pt>
                      <c:pt idx="182">
                        <c:v>2.0045249100393789</c:v>
                      </c:pt>
                      <c:pt idx="183">
                        <c:v>3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3</c:v>
                      </c:pt>
                      <c:pt idx="187">
                        <c:v>1</c:v>
                      </c:pt>
                      <c:pt idx="188">
                        <c:v>0.66568795250213952</c:v>
                      </c:pt>
                      <c:pt idx="189">
                        <c:v>0.66666618749133022</c:v>
                      </c:pt>
                      <c:pt idx="190">
                        <c:v>0.66764586000653026</c:v>
                      </c:pt>
                      <c:pt idx="191">
                        <c:v>0</c:v>
                      </c:pt>
                      <c:pt idx="192">
                        <c:v>1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1.4975409769980388</c:v>
                      </c:pt>
                      <c:pt idx="196">
                        <c:v>1.5024590230019612</c:v>
                      </c:pt>
                      <c:pt idx="197">
                        <c:v>1</c:v>
                      </c:pt>
                      <c:pt idx="198">
                        <c:v>0</c:v>
                      </c:pt>
                      <c:pt idx="199">
                        <c:v>1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1</c:v>
                      </c:pt>
                      <c:pt idx="205">
                        <c:v>0</c:v>
                      </c:pt>
                      <c:pt idx="206">
                        <c:v>2</c:v>
                      </c:pt>
                      <c:pt idx="207">
                        <c:v>1</c:v>
                      </c:pt>
                      <c:pt idx="208">
                        <c:v>0</c:v>
                      </c:pt>
                      <c:pt idx="209">
                        <c:v>1.6666666666666856</c:v>
                      </c:pt>
                      <c:pt idx="210">
                        <c:v>1.6666666666666288</c:v>
                      </c:pt>
                      <c:pt idx="211">
                        <c:v>1.6666666666666856</c:v>
                      </c:pt>
                      <c:pt idx="212">
                        <c:v>2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2</c:v>
                      </c:pt>
                      <c:pt idx="221">
                        <c:v>3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3</c:v>
                      </c:pt>
                      <c:pt idx="226">
                        <c:v>1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1</c:v>
                      </c:pt>
                      <c:pt idx="234">
                        <c:v>0</c:v>
                      </c:pt>
                      <c:pt idx="235">
                        <c:v>1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2</c:v>
                      </c:pt>
                      <c:pt idx="244">
                        <c:v>1.4977611890425351</c:v>
                      </c:pt>
                      <c:pt idx="245">
                        <c:v>1.5022388109574649</c:v>
                      </c:pt>
                      <c:pt idx="246">
                        <c:v>1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4</c:v>
                      </c:pt>
                      <c:pt idx="250">
                        <c:v>1</c:v>
                      </c:pt>
                      <c:pt idx="251">
                        <c:v>1.9961389817495956</c:v>
                      </c:pt>
                      <c:pt idx="252">
                        <c:v>2.0038610182504044</c:v>
                      </c:pt>
                      <c:pt idx="253">
                        <c:v>2</c:v>
                      </c:pt>
                      <c:pt idx="254">
                        <c:v>6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1.4978833447975148</c:v>
                      </c:pt>
                      <c:pt idx="259">
                        <c:v>1.5021166552024852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3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1.4979224336876769</c:v>
                      </c:pt>
                      <c:pt idx="266">
                        <c:v>1.5020775663123231</c:v>
                      </c:pt>
                      <c:pt idx="267">
                        <c:v>4</c:v>
                      </c:pt>
                      <c:pt idx="268">
                        <c:v>3</c:v>
                      </c:pt>
                      <c:pt idx="269">
                        <c:v>1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3.9855853983957559</c:v>
                      </c:pt>
                      <c:pt idx="273">
                        <c:v>4.0144146016042441</c:v>
                      </c:pt>
                      <c:pt idx="274">
                        <c:v>10</c:v>
                      </c:pt>
                      <c:pt idx="275">
                        <c:v>4</c:v>
                      </c:pt>
                      <c:pt idx="276">
                        <c:v>3</c:v>
                      </c:pt>
                      <c:pt idx="277">
                        <c:v>12</c:v>
                      </c:pt>
                      <c:pt idx="278">
                        <c:v>1</c:v>
                      </c:pt>
                      <c:pt idx="279">
                        <c:v>3.4896623570743941</c:v>
                      </c:pt>
                      <c:pt idx="280">
                        <c:v>3.5103376429256059</c:v>
                      </c:pt>
                      <c:pt idx="281">
                        <c:v>7</c:v>
                      </c:pt>
                      <c:pt idx="282">
                        <c:v>10</c:v>
                      </c:pt>
                      <c:pt idx="283">
                        <c:v>5</c:v>
                      </c:pt>
                      <c:pt idx="284">
                        <c:v>6</c:v>
                      </c:pt>
                      <c:pt idx="285">
                        <c:v>3</c:v>
                      </c:pt>
                      <c:pt idx="286">
                        <c:v>3.9873215841979572</c:v>
                      </c:pt>
                      <c:pt idx="287">
                        <c:v>4.0126784158020428</c:v>
                      </c:pt>
                      <c:pt idx="288">
                        <c:v>7</c:v>
                      </c:pt>
                      <c:pt idx="289">
                        <c:v>4</c:v>
                      </c:pt>
                      <c:pt idx="290">
                        <c:v>9</c:v>
                      </c:pt>
                      <c:pt idx="291">
                        <c:v>7</c:v>
                      </c:pt>
                      <c:pt idx="292">
                        <c:v>1</c:v>
                      </c:pt>
                      <c:pt idx="293">
                        <c:v>11.401957292533325</c:v>
                      </c:pt>
                      <c:pt idx="294">
                        <c:v>4.598042707466675</c:v>
                      </c:pt>
                      <c:pt idx="295">
                        <c:v>7</c:v>
                      </c:pt>
                      <c:pt idx="296">
                        <c:v>10</c:v>
                      </c:pt>
                      <c:pt idx="297">
                        <c:v>11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4.9824927825611667</c:v>
                      </c:pt>
                      <c:pt idx="301">
                        <c:v>5.0175072174388333</c:v>
                      </c:pt>
                      <c:pt idx="302">
                        <c:v>11</c:v>
                      </c:pt>
                      <c:pt idx="303">
                        <c:v>4</c:v>
                      </c:pt>
                      <c:pt idx="304">
                        <c:v>7</c:v>
                      </c:pt>
                      <c:pt idx="305">
                        <c:v>6</c:v>
                      </c:pt>
                      <c:pt idx="306">
                        <c:v>1</c:v>
                      </c:pt>
                      <c:pt idx="307">
                        <c:v>2.9940079654430747</c:v>
                      </c:pt>
                      <c:pt idx="308">
                        <c:v>3.0059920345569253</c:v>
                      </c:pt>
                      <c:pt idx="309">
                        <c:v>8</c:v>
                      </c:pt>
                      <c:pt idx="310">
                        <c:v>3</c:v>
                      </c:pt>
                      <c:pt idx="311">
                        <c:v>10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1.9974391763394124</c:v>
                      </c:pt>
                      <c:pt idx="315">
                        <c:v>2.0025608236605876</c:v>
                      </c:pt>
                      <c:pt idx="316">
                        <c:v>3</c:v>
                      </c:pt>
                      <c:pt idx="317">
                        <c:v>4</c:v>
                      </c:pt>
                      <c:pt idx="318">
                        <c:v>11</c:v>
                      </c:pt>
                      <c:pt idx="319">
                        <c:v>1</c:v>
                      </c:pt>
                      <c:pt idx="320">
                        <c:v>3</c:v>
                      </c:pt>
                      <c:pt idx="321">
                        <c:v>2.4961300216862128</c:v>
                      </c:pt>
                      <c:pt idx="322">
                        <c:v>2.5038699783137872</c:v>
                      </c:pt>
                      <c:pt idx="323">
                        <c:v>3</c:v>
                      </c:pt>
                      <c:pt idx="324">
                        <c:v>6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2</c:v>
                      </c:pt>
                      <c:pt idx="328">
                        <c:v>0.99939903824451903</c:v>
                      </c:pt>
                      <c:pt idx="329">
                        <c:v>1.000600961755481</c:v>
                      </c:pt>
                      <c:pt idx="330">
                        <c:v>4</c:v>
                      </c:pt>
                      <c:pt idx="331">
                        <c:v>3</c:v>
                      </c:pt>
                      <c:pt idx="332">
                        <c:v>5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3.4927983234190378</c:v>
                      </c:pt>
                      <c:pt idx="336">
                        <c:v>3.5072016765809622</c:v>
                      </c:pt>
                      <c:pt idx="337">
                        <c:v>4</c:v>
                      </c:pt>
                      <c:pt idx="338">
                        <c:v>1</c:v>
                      </c:pt>
                      <c:pt idx="339">
                        <c:v>5</c:v>
                      </c:pt>
                      <c:pt idx="340">
                        <c:v>4</c:v>
                      </c:pt>
                      <c:pt idx="341">
                        <c:v>4</c:v>
                      </c:pt>
                      <c:pt idx="342">
                        <c:v>4.9857467484862354</c:v>
                      </c:pt>
                      <c:pt idx="343">
                        <c:v>5.0142532515137646</c:v>
                      </c:pt>
                      <c:pt idx="344">
                        <c:v>2</c:v>
                      </c:pt>
                      <c:pt idx="345">
                        <c:v>10</c:v>
                      </c:pt>
                      <c:pt idx="346">
                        <c:v>1.9977678543624506</c:v>
                      </c:pt>
                      <c:pt idx="347">
                        <c:v>2.0022321456375494</c:v>
                      </c:pt>
                      <c:pt idx="348">
                        <c:v>4</c:v>
                      </c:pt>
                      <c:pt idx="349">
                        <c:v>0.99944628997423024</c:v>
                      </c:pt>
                      <c:pt idx="350">
                        <c:v>1.0005537100257698</c:v>
                      </c:pt>
                      <c:pt idx="351">
                        <c:v>15</c:v>
                      </c:pt>
                      <c:pt idx="352">
                        <c:v>19</c:v>
                      </c:pt>
                      <c:pt idx="353">
                        <c:v>9</c:v>
                      </c:pt>
                      <c:pt idx="354">
                        <c:v>6</c:v>
                      </c:pt>
                      <c:pt idx="355">
                        <c:v>3</c:v>
                      </c:pt>
                      <c:pt idx="356">
                        <c:v>7.9668044077036484</c:v>
                      </c:pt>
                      <c:pt idx="357">
                        <c:v>8.0331955922963516</c:v>
                      </c:pt>
                      <c:pt idx="358">
                        <c:v>9</c:v>
                      </c:pt>
                      <c:pt idx="359">
                        <c:v>12</c:v>
                      </c:pt>
                      <c:pt idx="360">
                        <c:v>3</c:v>
                      </c:pt>
                      <c:pt idx="361">
                        <c:v>6.975572982712265</c:v>
                      </c:pt>
                      <c:pt idx="362">
                        <c:v>7.024427017287735</c:v>
                      </c:pt>
                      <c:pt idx="363">
                        <c:v>3.992110422955875</c:v>
                      </c:pt>
                      <c:pt idx="364">
                        <c:v>4.007889577044125</c:v>
                      </c:pt>
                      <c:pt idx="365">
                        <c:v>11</c:v>
                      </c:pt>
                      <c:pt idx="366">
                        <c:v>13</c:v>
                      </c:pt>
                      <c:pt idx="367">
                        <c:v>4</c:v>
                      </c:pt>
                      <c:pt idx="368">
                        <c:v>7</c:v>
                      </c:pt>
                      <c:pt idx="369">
                        <c:v>4</c:v>
                      </c:pt>
                      <c:pt idx="370">
                        <c:v>5.9830666572256632</c:v>
                      </c:pt>
                      <c:pt idx="371">
                        <c:v>6.0169333427743368</c:v>
                      </c:pt>
                      <c:pt idx="372">
                        <c:v>17</c:v>
                      </c:pt>
                      <c:pt idx="373">
                        <c:v>10</c:v>
                      </c:pt>
                      <c:pt idx="374">
                        <c:v>6</c:v>
                      </c:pt>
                      <c:pt idx="375">
                        <c:v>7</c:v>
                      </c:pt>
                      <c:pt idx="376">
                        <c:v>10</c:v>
                      </c:pt>
                      <c:pt idx="377">
                        <c:v>9.4600125835208928</c:v>
                      </c:pt>
                      <c:pt idx="378">
                        <c:v>9.5399874164791072</c:v>
                      </c:pt>
                      <c:pt idx="379">
                        <c:v>7</c:v>
                      </c:pt>
                      <c:pt idx="380">
                        <c:v>6.4816542177300107</c:v>
                      </c:pt>
                      <c:pt idx="381">
                        <c:v>6.5183457822699893</c:v>
                      </c:pt>
                      <c:pt idx="382">
                        <c:v>9</c:v>
                      </c:pt>
                      <c:pt idx="383">
                        <c:v>7</c:v>
                      </c:pt>
                      <c:pt idx="384">
                        <c:v>3.4947982899966519</c:v>
                      </c:pt>
                      <c:pt idx="385">
                        <c:v>3.5052017100033481</c:v>
                      </c:pt>
                      <c:pt idx="386">
                        <c:v>12</c:v>
                      </c:pt>
                      <c:pt idx="387">
                        <c:v>12</c:v>
                      </c:pt>
                      <c:pt idx="388">
                        <c:v>3</c:v>
                      </c:pt>
                      <c:pt idx="389">
                        <c:v>8</c:v>
                      </c:pt>
                      <c:pt idx="390">
                        <c:v>8.2768678932620787</c:v>
                      </c:pt>
                      <c:pt idx="391">
                        <c:v>8.3332055101393507</c:v>
                      </c:pt>
                      <c:pt idx="392">
                        <c:v>8.3899265965985705</c:v>
                      </c:pt>
                      <c:pt idx="393">
                        <c:v>11</c:v>
                      </c:pt>
                      <c:pt idx="394">
                        <c:v>6</c:v>
                      </c:pt>
                      <c:pt idx="395">
                        <c:v>10</c:v>
                      </c:pt>
                      <c:pt idx="396">
                        <c:v>10</c:v>
                      </c:pt>
                      <c:pt idx="397">
                        <c:v>7</c:v>
                      </c:pt>
                      <c:pt idx="398">
                        <c:v>8.472071596445403</c:v>
                      </c:pt>
                      <c:pt idx="399">
                        <c:v>8.527928403554597</c:v>
                      </c:pt>
                      <c:pt idx="400">
                        <c:v>14</c:v>
                      </c:pt>
                      <c:pt idx="401">
                        <c:v>9</c:v>
                      </c:pt>
                      <c:pt idx="402">
                        <c:v>5</c:v>
                      </c:pt>
                      <c:pt idx="403">
                        <c:v>12</c:v>
                      </c:pt>
                      <c:pt idx="404">
                        <c:v>4</c:v>
                      </c:pt>
                      <c:pt idx="405">
                        <c:v>7.9763661157458046</c:v>
                      </c:pt>
                      <c:pt idx="406">
                        <c:v>8.0236338842541954</c:v>
                      </c:pt>
                      <c:pt idx="407">
                        <c:v>11</c:v>
                      </c:pt>
                      <c:pt idx="408">
                        <c:v>6</c:v>
                      </c:pt>
                      <c:pt idx="409">
                        <c:v>6</c:v>
                      </c:pt>
                      <c:pt idx="410">
                        <c:v>16</c:v>
                      </c:pt>
                      <c:pt idx="411">
                        <c:v>3</c:v>
                      </c:pt>
                      <c:pt idx="412">
                        <c:v>7.9773369286067464</c:v>
                      </c:pt>
                      <c:pt idx="413">
                        <c:v>8.0226630713932536</c:v>
                      </c:pt>
                      <c:pt idx="414">
                        <c:v>11</c:v>
                      </c:pt>
                      <c:pt idx="415">
                        <c:v>13</c:v>
                      </c:pt>
                      <c:pt idx="416">
                        <c:v>9</c:v>
                      </c:pt>
                      <c:pt idx="417">
                        <c:v>9</c:v>
                      </c:pt>
                      <c:pt idx="418">
                        <c:v>8</c:v>
                      </c:pt>
                      <c:pt idx="419">
                        <c:v>12.943019808920326</c:v>
                      </c:pt>
                      <c:pt idx="420">
                        <c:v>13.056980191079674</c:v>
                      </c:pt>
                      <c:pt idx="421">
                        <c:v>16</c:v>
                      </c:pt>
                      <c:pt idx="422">
                        <c:v>13</c:v>
                      </c:pt>
                      <c:pt idx="423">
                        <c:v>6.4862062715419597</c:v>
                      </c:pt>
                      <c:pt idx="424">
                        <c:v>6.5137937284580403</c:v>
                      </c:pt>
                      <c:pt idx="425">
                        <c:v>10</c:v>
                      </c:pt>
                      <c:pt idx="426">
                        <c:v>3.9948453522647469</c:v>
                      </c:pt>
                      <c:pt idx="427">
                        <c:v>4.0051546477352531</c:v>
                      </c:pt>
                      <c:pt idx="428">
                        <c:v>14</c:v>
                      </c:pt>
                      <c:pt idx="429">
                        <c:v>9</c:v>
                      </c:pt>
                      <c:pt idx="430">
                        <c:v>9</c:v>
                      </c:pt>
                      <c:pt idx="431">
                        <c:v>10</c:v>
                      </c:pt>
                      <c:pt idx="432">
                        <c:v>6</c:v>
                      </c:pt>
                      <c:pt idx="433">
                        <c:v>7.980148761143937</c:v>
                      </c:pt>
                      <c:pt idx="434">
                        <c:v>8.019851238856063</c:v>
                      </c:pt>
                      <c:pt idx="435">
                        <c:v>5</c:v>
                      </c:pt>
                      <c:pt idx="436">
                        <c:v>3</c:v>
                      </c:pt>
                      <c:pt idx="437">
                        <c:v>5</c:v>
                      </c:pt>
                      <c:pt idx="438">
                        <c:v>10</c:v>
                      </c:pt>
                      <c:pt idx="439">
                        <c:v>7</c:v>
                      </c:pt>
                      <c:pt idx="440">
                        <c:v>8.4782181264847623</c:v>
                      </c:pt>
                      <c:pt idx="441">
                        <c:v>8.5217818735152377</c:v>
                      </c:pt>
                      <c:pt idx="442">
                        <c:v>12</c:v>
                      </c:pt>
                      <c:pt idx="443">
                        <c:v>5</c:v>
                      </c:pt>
                      <c:pt idx="444">
                        <c:v>9</c:v>
                      </c:pt>
                      <c:pt idx="445">
                        <c:v>7</c:v>
                      </c:pt>
                      <c:pt idx="446">
                        <c:v>5</c:v>
                      </c:pt>
                      <c:pt idx="447">
                        <c:v>7.4835765635828011</c:v>
                      </c:pt>
                      <c:pt idx="448">
                        <c:v>7.5164234364171989</c:v>
                      </c:pt>
                      <c:pt idx="449">
                        <c:v>7</c:v>
                      </c:pt>
                      <c:pt idx="450">
                        <c:v>6</c:v>
                      </c:pt>
                      <c:pt idx="451">
                        <c:v>5</c:v>
                      </c:pt>
                      <c:pt idx="452">
                        <c:v>3</c:v>
                      </c:pt>
                      <c:pt idx="453">
                        <c:v>6</c:v>
                      </c:pt>
                      <c:pt idx="454">
                        <c:v>5.4913694509311881</c:v>
                      </c:pt>
                      <c:pt idx="455">
                        <c:v>5.5086305490688119</c:v>
                      </c:pt>
                      <c:pt idx="456">
                        <c:v>10</c:v>
                      </c:pt>
                      <c:pt idx="457">
                        <c:v>8</c:v>
                      </c:pt>
                      <c:pt idx="458">
                        <c:v>5</c:v>
                      </c:pt>
                      <c:pt idx="459">
                        <c:v>2.9974775766920629</c:v>
                      </c:pt>
                      <c:pt idx="460">
                        <c:v>3.0025224233079371</c:v>
                      </c:pt>
                      <c:pt idx="461">
                        <c:v>3.4965791645624904</c:v>
                      </c:pt>
                      <c:pt idx="462">
                        <c:v>3.5034208354375096</c:v>
                      </c:pt>
                      <c:pt idx="463">
                        <c:v>4</c:v>
                      </c:pt>
                      <c:pt idx="464">
                        <c:v>6</c:v>
                      </c:pt>
                      <c:pt idx="465">
                        <c:v>5</c:v>
                      </c:pt>
                      <c:pt idx="466">
                        <c:v>6</c:v>
                      </c:pt>
                      <c:pt idx="467">
                        <c:v>4</c:v>
                      </c:pt>
                      <c:pt idx="468">
                        <c:v>1.4993820377967495</c:v>
                      </c:pt>
                      <c:pt idx="469">
                        <c:v>1.5006179622032505</c:v>
                      </c:pt>
                      <c:pt idx="470">
                        <c:v>4</c:v>
                      </c:pt>
                      <c:pt idx="471">
                        <c:v>4</c:v>
                      </c:pt>
                      <c:pt idx="472">
                        <c:v>2</c:v>
                      </c:pt>
                      <c:pt idx="473">
                        <c:v>3</c:v>
                      </c:pt>
                      <c:pt idx="474">
                        <c:v>3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2.4983020910397045</c:v>
                      </c:pt>
                      <c:pt idx="478">
                        <c:v>2.5016979089602955</c:v>
                      </c:pt>
                      <c:pt idx="479">
                        <c:v>1</c:v>
                      </c:pt>
                      <c:pt idx="480">
                        <c:v>1</c:v>
                      </c:pt>
                      <c:pt idx="481">
                        <c:v>1</c:v>
                      </c:pt>
                      <c:pt idx="482">
                        <c:v>1.4993910689117911</c:v>
                      </c:pt>
                      <c:pt idx="483">
                        <c:v>1.5006089310882089</c:v>
                      </c:pt>
                      <c:pt idx="484">
                        <c:v>3</c:v>
                      </c:pt>
                      <c:pt idx="485">
                        <c:v>7</c:v>
                      </c:pt>
                      <c:pt idx="486">
                        <c:v>1</c:v>
                      </c:pt>
                      <c:pt idx="487">
                        <c:v>4</c:v>
                      </c:pt>
                      <c:pt idx="488">
                        <c:v>0</c:v>
                      </c:pt>
                      <c:pt idx="489">
                        <c:v>1.4993969444215054</c:v>
                      </c:pt>
                      <c:pt idx="490">
                        <c:v>1.5006030555784946</c:v>
                      </c:pt>
                      <c:pt idx="491">
                        <c:v>2</c:v>
                      </c:pt>
                      <c:pt idx="492">
                        <c:v>5</c:v>
                      </c:pt>
                      <c:pt idx="493">
                        <c:v>1</c:v>
                      </c:pt>
                      <c:pt idx="494">
                        <c:v>3</c:v>
                      </c:pt>
                      <c:pt idx="495">
                        <c:v>2</c:v>
                      </c:pt>
                      <c:pt idx="496">
                        <c:v>2.498339972707754</c:v>
                      </c:pt>
                      <c:pt idx="497">
                        <c:v>2.501660027292246</c:v>
                      </c:pt>
                      <c:pt idx="498">
                        <c:v>0</c:v>
                      </c:pt>
                      <c:pt idx="499">
                        <c:v>3</c:v>
                      </c:pt>
                      <c:pt idx="500">
                        <c:v>1</c:v>
                      </c:pt>
                      <c:pt idx="501">
                        <c:v>0</c:v>
                      </c:pt>
                      <c:pt idx="502">
                        <c:v>1</c:v>
                      </c:pt>
                      <c:pt idx="503">
                        <c:v>0.99973558961664821</c:v>
                      </c:pt>
                      <c:pt idx="504">
                        <c:v>1.0002644103833518</c:v>
                      </c:pt>
                      <c:pt idx="505">
                        <c:v>1</c:v>
                      </c:pt>
                      <c:pt idx="506">
                        <c:v>1</c:v>
                      </c:pt>
                      <c:pt idx="507">
                        <c:v>2</c:v>
                      </c:pt>
                      <c:pt idx="508">
                        <c:v>0</c:v>
                      </c:pt>
                      <c:pt idx="509">
                        <c:v>1</c:v>
                      </c:pt>
                      <c:pt idx="510">
                        <c:v>1.9989468138205666</c:v>
                      </c:pt>
                      <c:pt idx="511">
                        <c:v>2.0010531861794334</c:v>
                      </c:pt>
                      <c:pt idx="512">
                        <c:v>1</c:v>
                      </c:pt>
                      <c:pt idx="513">
                        <c:v>3</c:v>
                      </c:pt>
                      <c:pt idx="514">
                        <c:v>2</c:v>
                      </c:pt>
                      <c:pt idx="515">
                        <c:v>0</c:v>
                      </c:pt>
                      <c:pt idx="516">
                        <c:v>0.59999999999990905</c:v>
                      </c:pt>
                      <c:pt idx="517">
                        <c:v>0.59999999999990905</c:v>
                      </c:pt>
                      <c:pt idx="518">
                        <c:v>0.59999999999990905</c:v>
                      </c:pt>
                      <c:pt idx="519">
                        <c:v>0.59999999999990905</c:v>
                      </c:pt>
                      <c:pt idx="520">
                        <c:v>0.6000000000003638</c:v>
                      </c:pt>
                      <c:pt idx="521">
                        <c:v>0</c:v>
                      </c:pt>
                      <c:pt idx="522">
                        <c:v>1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1</c:v>
                      </c:pt>
                      <c:pt idx="526">
                        <c:v>1</c:v>
                      </c:pt>
                      <c:pt idx="527">
                        <c:v>0</c:v>
                      </c:pt>
                      <c:pt idx="528">
                        <c:v>1</c:v>
                      </c:pt>
                      <c:pt idx="529">
                        <c:v>1</c:v>
                      </c:pt>
                      <c:pt idx="530">
                        <c:v>1</c:v>
                      </c:pt>
                      <c:pt idx="531">
                        <c:v>1</c:v>
                      </c:pt>
                      <c:pt idx="532">
                        <c:v>1</c:v>
                      </c:pt>
                      <c:pt idx="533">
                        <c:v>3</c:v>
                      </c:pt>
                      <c:pt idx="534">
                        <c:v>0</c:v>
                      </c:pt>
                      <c:pt idx="535">
                        <c:v>1</c:v>
                      </c:pt>
                      <c:pt idx="536">
                        <c:v>0</c:v>
                      </c:pt>
                      <c:pt idx="537">
                        <c:v>3</c:v>
                      </c:pt>
                      <c:pt idx="538">
                        <c:v>3</c:v>
                      </c:pt>
                      <c:pt idx="539">
                        <c:v>3</c:v>
                      </c:pt>
                      <c:pt idx="540">
                        <c:v>2</c:v>
                      </c:pt>
                      <c:pt idx="541">
                        <c:v>3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1.5</c:v>
                      </c:pt>
                      <c:pt idx="546">
                        <c:v>1.5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2</c:v>
                      </c:pt>
                      <c:pt idx="551">
                        <c:v>1</c:v>
                      </c:pt>
                      <c:pt idx="552">
                        <c:v>0.59999999999990905</c:v>
                      </c:pt>
                      <c:pt idx="553">
                        <c:v>0.59999999999990905</c:v>
                      </c:pt>
                      <c:pt idx="554">
                        <c:v>0.59999999999990905</c:v>
                      </c:pt>
                      <c:pt idx="555">
                        <c:v>0.59999999999990905</c:v>
                      </c:pt>
                      <c:pt idx="556">
                        <c:v>0.6000000000003638</c:v>
                      </c:pt>
                      <c:pt idx="557">
                        <c:v>1</c:v>
                      </c:pt>
                      <c:pt idx="558">
                        <c:v>0</c:v>
                      </c:pt>
                      <c:pt idx="559">
                        <c:v>1</c:v>
                      </c:pt>
                      <c:pt idx="560">
                        <c:v>1</c:v>
                      </c:pt>
                      <c:pt idx="561">
                        <c:v>0</c:v>
                      </c:pt>
                      <c:pt idx="562">
                        <c:v>2</c:v>
                      </c:pt>
                      <c:pt idx="563">
                        <c:v>1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1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1</c:v>
                      </c:pt>
                      <c:pt idx="578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49DE-481E-8471-A430526885A7}"/>
                  </c:ext>
                </c:extLst>
              </c15:ser>
            </c15:filteredLineSeries>
          </c:ext>
        </c:extLst>
      </c:lineChart>
      <c:dateAx>
        <c:axId val="1927472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2536"/>
        <c:crosses val="autoZero"/>
        <c:auto val="1"/>
        <c:lblOffset val="100"/>
        <c:baseTimeUnit val="days"/>
      </c:dateAx>
      <c:valAx>
        <c:axId val="2106625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 Novos Casos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1217523086819529E-2"/>
          <c:y val="0.11860352111169789"/>
          <c:w val="0.90914173042587387"/>
          <c:h val="0.666194501942031"/>
        </c:manualLayout>
      </c:layout>
      <c:lineChart>
        <c:grouping val="standard"/>
        <c:varyColors val="0"/>
        <c:ser>
          <c:idx val="0"/>
          <c:order val="0"/>
          <c:tx>
            <c:strRef>
              <c:f>'Dados sim recup log'!$C$1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log'!$A$2:$A$1500</c:f>
              <c:numCache>
                <c:formatCode>d\-mmm</c:formatCode>
                <c:ptCount val="14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  <c:pt idx="998">
                  <c:v>44905</c:v>
                </c:pt>
                <c:pt idx="999">
                  <c:v>44906</c:v>
                </c:pt>
                <c:pt idx="1000">
                  <c:v>44907</c:v>
                </c:pt>
                <c:pt idx="1001">
                  <c:v>44908</c:v>
                </c:pt>
                <c:pt idx="1002">
                  <c:v>44909</c:v>
                </c:pt>
                <c:pt idx="1003">
                  <c:v>44910</c:v>
                </c:pt>
                <c:pt idx="1004">
                  <c:v>44911</c:v>
                </c:pt>
                <c:pt idx="1005">
                  <c:v>44912</c:v>
                </c:pt>
                <c:pt idx="1006">
                  <c:v>44913</c:v>
                </c:pt>
                <c:pt idx="1007">
                  <c:v>44914</c:v>
                </c:pt>
                <c:pt idx="1008">
                  <c:v>44915</c:v>
                </c:pt>
                <c:pt idx="1009">
                  <c:v>44916</c:v>
                </c:pt>
                <c:pt idx="1010">
                  <c:v>44917</c:v>
                </c:pt>
                <c:pt idx="1011">
                  <c:v>44918</c:v>
                </c:pt>
                <c:pt idx="1012">
                  <c:v>44919</c:v>
                </c:pt>
                <c:pt idx="1013">
                  <c:v>44920</c:v>
                </c:pt>
                <c:pt idx="1014">
                  <c:v>44921</c:v>
                </c:pt>
                <c:pt idx="1015">
                  <c:v>44922</c:v>
                </c:pt>
                <c:pt idx="1016">
                  <c:v>44923</c:v>
                </c:pt>
                <c:pt idx="1017">
                  <c:v>44924</c:v>
                </c:pt>
                <c:pt idx="1018">
                  <c:v>44925</c:v>
                </c:pt>
                <c:pt idx="1019">
                  <c:v>44926</c:v>
                </c:pt>
                <c:pt idx="1020">
                  <c:v>44927</c:v>
                </c:pt>
                <c:pt idx="1021">
                  <c:v>44928</c:v>
                </c:pt>
                <c:pt idx="1022">
                  <c:v>44929</c:v>
                </c:pt>
                <c:pt idx="1023">
                  <c:v>44930</c:v>
                </c:pt>
                <c:pt idx="1024">
                  <c:v>44931</c:v>
                </c:pt>
                <c:pt idx="1025">
                  <c:v>44932</c:v>
                </c:pt>
                <c:pt idx="1026">
                  <c:v>44933</c:v>
                </c:pt>
                <c:pt idx="1027">
                  <c:v>44934</c:v>
                </c:pt>
                <c:pt idx="1028">
                  <c:v>44935</c:v>
                </c:pt>
                <c:pt idx="1029">
                  <c:v>44936</c:v>
                </c:pt>
                <c:pt idx="1030">
                  <c:v>44937</c:v>
                </c:pt>
                <c:pt idx="1031">
                  <c:v>44938</c:v>
                </c:pt>
                <c:pt idx="1032">
                  <c:v>44939</c:v>
                </c:pt>
                <c:pt idx="1033">
                  <c:v>44940</c:v>
                </c:pt>
                <c:pt idx="1034">
                  <c:v>44941</c:v>
                </c:pt>
                <c:pt idx="1035">
                  <c:v>44942</c:v>
                </c:pt>
                <c:pt idx="1036">
                  <c:v>44943</c:v>
                </c:pt>
                <c:pt idx="1037">
                  <c:v>44944</c:v>
                </c:pt>
                <c:pt idx="1038">
                  <c:v>44945</c:v>
                </c:pt>
                <c:pt idx="1039">
                  <c:v>44946</c:v>
                </c:pt>
                <c:pt idx="1040">
                  <c:v>44947</c:v>
                </c:pt>
                <c:pt idx="1041">
                  <c:v>44948</c:v>
                </c:pt>
                <c:pt idx="1042">
                  <c:v>44949</c:v>
                </c:pt>
                <c:pt idx="1043">
                  <c:v>44950</c:v>
                </c:pt>
                <c:pt idx="1044">
                  <c:v>44951</c:v>
                </c:pt>
                <c:pt idx="1045">
                  <c:v>44952</c:v>
                </c:pt>
                <c:pt idx="1046">
                  <c:v>44953</c:v>
                </c:pt>
                <c:pt idx="1047">
                  <c:v>44954</c:v>
                </c:pt>
                <c:pt idx="1048">
                  <c:v>44955</c:v>
                </c:pt>
                <c:pt idx="1049">
                  <c:v>44956</c:v>
                </c:pt>
                <c:pt idx="1050">
                  <c:v>44957</c:v>
                </c:pt>
                <c:pt idx="1051">
                  <c:v>44958</c:v>
                </c:pt>
                <c:pt idx="1052">
                  <c:v>44959</c:v>
                </c:pt>
                <c:pt idx="1053">
                  <c:v>44960</c:v>
                </c:pt>
                <c:pt idx="1054">
                  <c:v>44961</c:v>
                </c:pt>
                <c:pt idx="1055">
                  <c:v>44962</c:v>
                </c:pt>
                <c:pt idx="1056">
                  <c:v>44963</c:v>
                </c:pt>
                <c:pt idx="1057">
                  <c:v>44964</c:v>
                </c:pt>
                <c:pt idx="1058">
                  <c:v>44965</c:v>
                </c:pt>
                <c:pt idx="1059">
                  <c:v>44966</c:v>
                </c:pt>
                <c:pt idx="1060">
                  <c:v>44967</c:v>
                </c:pt>
                <c:pt idx="1061">
                  <c:v>44968</c:v>
                </c:pt>
                <c:pt idx="1062">
                  <c:v>44969</c:v>
                </c:pt>
                <c:pt idx="1063">
                  <c:v>44970</c:v>
                </c:pt>
                <c:pt idx="1064">
                  <c:v>44971</c:v>
                </c:pt>
                <c:pt idx="1065">
                  <c:v>44972</c:v>
                </c:pt>
                <c:pt idx="1066">
                  <c:v>44973</c:v>
                </c:pt>
                <c:pt idx="1067">
                  <c:v>44974</c:v>
                </c:pt>
                <c:pt idx="1068">
                  <c:v>44975</c:v>
                </c:pt>
                <c:pt idx="1069">
                  <c:v>44976</c:v>
                </c:pt>
                <c:pt idx="1070">
                  <c:v>44977</c:v>
                </c:pt>
                <c:pt idx="1071">
                  <c:v>44978</c:v>
                </c:pt>
                <c:pt idx="1072">
                  <c:v>44979</c:v>
                </c:pt>
                <c:pt idx="1073">
                  <c:v>44980</c:v>
                </c:pt>
                <c:pt idx="1074">
                  <c:v>44981</c:v>
                </c:pt>
                <c:pt idx="1075">
                  <c:v>44982</c:v>
                </c:pt>
                <c:pt idx="1076">
                  <c:v>44983</c:v>
                </c:pt>
                <c:pt idx="1077">
                  <c:v>44984</c:v>
                </c:pt>
                <c:pt idx="1078">
                  <c:v>44985</c:v>
                </c:pt>
                <c:pt idx="1079">
                  <c:v>44986</c:v>
                </c:pt>
                <c:pt idx="1080">
                  <c:v>44987</c:v>
                </c:pt>
                <c:pt idx="1081">
                  <c:v>44988</c:v>
                </c:pt>
                <c:pt idx="1082">
                  <c:v>44989</c:v>
                </c:pt>
                <c:pt idx="1083">
                  <c:v>44990</c:v>
                </c:pt>
                <c:pt idx="1084">
                  <c:v>44991</c:v>
                </c:pt>
                <c:pt idx="1085">
                  <c:v>44992</c:v>
                </c:pt>
                <c:pt idx="1086">
                  <c:v>44993</c:v>
                </c:pt>
                <c:pt idx="1087">
                  <c:v>44994</c:v>
                </c:pt>
                <c:pt idx="1088">
                  <c:v>44995</c:v>
                </c:pt>
                <c:pt idx="1089">
                  <c:v>44996</c:v>
                </c:pt>
                <c:pt idx="1090">
                  <c:v>44997</c:v>
                </c:pt>
                <c:pt idx="1091">
                  <c:v>44998</c:v>
                </c:pt>
                <c:pt idx="1092">
                  <c:v>44999</c:v>
                </c:pt>
                <c:pt idx="1093">
                  <c:v>45000</c:v>
                </c:pt>
                <c:pt idx="1094">
                  <c:v>45001</c:v>
                </c:pt>
                <c:pt idx="1095">
                  <c:v>45002</c:v>
                </c:pt>
                <c:pt idx="1096">
                  <c:v>45003</c:v>
                </c:pt>
                <c:pt idx="1097">
                  <c:v>45004</c:v>
                </c:pt>
                <c:pt idx="1098">
                  <c:v>45005</c:v>
                </c:pt>
                <c:pt idx="1099">
                  <c:v>45006</c:v>
                </c:pt>
                <c:pt idx="1100">
                  <c:v>45007</c:v>
                </c:pt>
                <c:pt idx="1101">
                  <c:v>45008</c:v>
                </c:pt>
                <c:pt idx="1102">
                  <c:v>45009</c:v>
                </c:pt>
                <c:pt idx="1103">
                  <c:v>45010</c:v>
                </c:pt>
                <c:pt idx="1104">
                  <c:v>45011</c:v>
                </c:pt>
                <c:pt idx="1105">
                  <c:v>45012</c:v>
                </c:pt>
                <c:pt idx="1106">
                  <c:v>45013</c:v>
                </c:pt>
                <c:pt idx="1107">
                  <c:v>45014</c:v>
                </c:pt>
                <c:pt idx="1108">
                  <c:v>45015</c:v>
                </c:pt>
                <c:pt idx="1109">
                  <c:v>45016</c:v>
                </c:pt>
                <c:pt idx="1110">
                  <c:v>45017</c:v>
                </c:pt>
                <c:pt idx="1111">
                  <c:v>45018</c:v>
                </c:pt>
                <c:pt idx="1112">
                  <c:v>45019</c:v>
                </c:pt>
                <c:pt idx="1113">
                  <c:v>45020</c:v>
                </c:pt>
                <c:pt idx="1114">
                  <c:v>45021</c:v>
                </c:pt>
                <c:pt idx="1115">
                  <c:v>45022</c:v>
                </c:pt>
                <c:pt idx="1116">
                  <c:v>45023</c:v>
                </c:pt>
                <c:pt idx="1117">
                  <c:v>45024</c:v>
                </c:pt>
                <c:pt idx="1118">
                  <c:v>45025</c:v>
                </c:pt>
                <c:pt idx="1119">
                  <c:v>45026</c:v>
                </c:pt>
                <c:pt idx="1120">
                  <c:v>45027</c:v>
                </c:pt>
                <c:pt idx="1121">
                  <c:v>45028</c:v>
                </c:pt>
                <c:pt idx="1122">
                  <c:v>45029</c:v>
                </c:pt>
                <c:pt idx="1123">
                  <c:v>45030</c:v>
                </c:pt>
                <c:pt idx="1124">
                  <c:v>45031</c:v>
                </c:pt>
                <c:pt idx="1125">
                  <c:v>45032</c:v>
                </c:pt>
                <c:pt idx="1126">
                  <c:v>45033</c:v>
                </c:pt>
                <c:pt idx="1127">
                  <c:v>45034</c:v>
                </c:pt>
                <c:pt idx="1128">
                  <c:v>45035</c:v>
                </c:pt>
                <c:pt idx="1129">
                  <c:v>45036</c:v>
                </c:pt>
                <c:pt idx="1130">
                  <c:v>45037</c:v>
                </c:pt>
                <c:pt idx="1131">
                  <c:v>45038</c:v>
                </c:pt>
                <c:pt idx="1132">
                  <c:v>45039</c:v>
                </c:pt>
                <c:pt idx="1133">
                  <c:v>45040</c:v>
                </c:pt>
                <c:pt idx="1134">
                  <c:v>45041</c:v>
                </c:pt>
                <c:pt idx="1135">
                  <c:v>45042</c:v>
                </c:pt>
                <c:pt idx="1136">
                  <c:v>45043</c:v>
                </c:pt>
                <c:pt idx="1137">
                  <c:v>45044</c:v>
                </c:pt>
                <c:pt idx="1138">
                  <c:v>45045</c:v>
                </c:pt>
                <c:pt idx="1139">
                  <c:v>45046</c:v>
                </c:pt>
                <c:pt idx="1140">
                  <c:v>45047</c:v>
                </c:pt>
                <c:pt idx="1141">
                  <c:v>45048</c:v>
                </c:pt>
                <c:pt idx="1142">
                  <c:v>45049</c:v>
                </c:pt>
                <c:pt idx="1143">
                  <c:v>45050</c:v>
                </c:pt>
                <c:pt idx="1144">
                  <c:v>45051</c:v>
                </c:pt>
                <c:pt idx="1145">
                  <c:v>45052</c:v>
                </c:pt>
                <c:pt idx="1146">
                  <c:v>45053</c:v>
                </c:pt>
                <c:pt idx="1147">
                  <c:v>45054</c:v>
                </c:pt>
                <c:pt idx="1148">
                  <c:v>45055</c:v>
                </c:pt>
                <c:pt idx="1149">
                  <c:v>45056</c:v>
                </c:pt>
                <c:pt idx="1150">
                  <c:v>45057</c:v>
                </c:pt>
                <c:pt idx="1151">
                  <c:v>45058</c:v>
                </c:pt>
                <c:pt idx="1152">
                  <c:v>45059</c:v>
                </c:pt>
                <c:pt idx="1153">
                  <c:v>45060</c:v>
                </c:pt>
                <c:pt idx="1154">
                  <c:v>45061</c:v>
                </c:pt>
                <c:pt idx="1155">
                  <c:v>45062</c:v>
                </c:pt>
                <c:pt idx="1156">
                  <c:v>45063</c:v>
                </c:pt>
                <c:pt idx="1157">
                  <c:v>45064</c:v>
                </c:pt>
                <c:pt idx="1158">
                  <c:v>45065</c:v>
                </c:pt>
                <c:pt idx="1159">
                  <c:v>45066</c:v>
                </c:pt>
                <c:pt idx="1160">
                  <c:v>45067</c:v>
                </c:pt>
                <c:pt idx="1161">
                  <c:v>45068</c:v>
                </c:pt>
                <c:pt idx="1162">
                  <c:v>45069</c:v>
                </c:pt>
                <c:pt idx="1163">
                  <c:v>45070</c:v>
                </c:pt>
                <c:pt idx="1164">
                  <c:v>45071</c:v>
                </c:pt>
                <c:pt idx="1165">
                  <c:v>45072</c:v>
                </c:pt>
                <c:pt idx="1166">
                  <c:v>45073</c:v>
                </c:pt>
                <c:pt idx="1167">
                  <c:v>45074</c:v>
                </c:pt>
                <c:pt idx="1168">
                  <c:v>45075</c:v>
                </c:pt>
                <c:pt idx="1169">
                  <c:v>45076</c:v>
                </c:pt>
                <c:pt idx="1170">
                  <c:v>45077</c:v>
                </c:pt>
                <c:pt idx="1171">
                  <c:v>45078</c:v>
                </c:pt>
                <c:pt idx="1172">
                  <c:v>45079</c:v>
                </c:pt>
                <c:pt idx="1173">
                  <c:v>45080</c:v>
                </c:pt>
                <c:pt idx="1174">
                  <c:v>45081</c:v>
                </c:pt>
                <c:pt idx="1175">
                  <c:v>45082</c:v>
                </c:pt>
                <c:pt idx="1176">
                  <c:v>45083</c:v>
                </c:pt>
                <c:pt idx="1177">
                  <c:v>45084</c:v>
                </c:pt>
                <c:pt idx="1178">
                  <c:v>45085</c:v>
                </c:pt>
                <c:pt idx="1179">
                  <c:v>45086</c:v>
                </c:pt>
                <c:pt idx="1180">
                  <c:v>45087</c:v>
                </c:pt>
                <c:pt idx="1181">
                  <c:v>45088</c:v>
                </c:pt>
                <c:pt idx="1182">
                  <c:v>45089</c:v>
                </c:pt>
                <c:pt idx="1183">
                  <c:v>45090</c:v>
                </c:pt>
                <c:pt idx="1184">
                  <c:v>45091</c:v>
                </c:pt>
                <c:pt idx="1185">
                  <c:v>45092</c:v>
                </c:pt>
                <c:pt idx="1186">
                  <c:v>45093</c:v>
                </c:pt>
                <c:pt idx="1187">
                  <c:v>45094</c:v>
                </c:pt>
                <c:pt idx="1188">
                  <c:v>45095</c:v>
                </c:pt>
                <c:pt idx="1189">
                  <c:v>45096</c:v>
                </c:pt>
                <c:pt idx="1190">
                  <c:v>45097</c:v>
                </c:pt>
                <c:pt idx="1191">
                  <c:v>45098</c:v>
                </c:pt>
                <c:pt idx="1192">
                  <c:v>45099</c:v>
                </c:pt>
                <c:pt idx="1193">
                  <c:v>45100</c:v>
                </c:pt>
                <c:pt idx="1194">
                  <c:v>45101</c:v>
                </c:pt>
                <c:pt idx="1195">
                  <c:v>45102</c:v>
                </c:pt>
                <c:pt idx="1196">
                  <c:v>45103</c:v>
                </c:pt>
                <c:pt idx="1197">
                  <c:v>45104</c:v>
                </c:pt>
                <c:pt idx="1198">
                  <c:v>45105</c:v>
                </c:pt>
                <c:pt idx="1199">
                  <c:v>45106</c:v>
                </c:pt>
                <c:pt idx="1200">
                  <c:v>45107</c:v>
                </c:pt>
                <c:pt idx="1201">
                  <c:v>45108</c:v>
                </c:pt>
                <c:pt idx="1202">
                  <c:v>45109</c:v>
                </c:pt>
                <c:pt idx="1203">
                  <c:v>45110</c:v>
                </c:pt>
                <c:pt idx="1204">
                  <c:v>45111</c:v>
                </c:pt>
                <c:pt idx="1205">
                  <c:v>45112</c:v>
                </c:pt>
                <c:pt idx="1206">
                  <c:v>45113</c:v>
                </c:pt>
                <c:pt idx="1207">
                  <c:v>45114</c:v>
                </c:pt>
                <c:pt idx="1208">
                  <c:v>45115</c:v>
                </c:pt>
                <c:pt idx="1209">
                  <c:v>45116</c:v>
                </c:pt>
                <c:pt idx="1210">
                  <c:v>45117</c:v>
                </c:pt>
                <c:pt idx="1211">
                  <c:v>45118</c:v>
                </c:pt>
                <c:pt idx="1212">
                  <c:v>45119</c:v>
                </c:pt>
                <c:pt idx="1213">
                  <c:v>45120</c:v>
                </c:pt>
                <c:pt idx="1214">
                  <c:v>45121</c:v>
                </c:pt>
                <c:pt idx="1215">
                  <c:v>45122</c:v>
                </c:pt>
                <c:pt idx="1216">
                  <c:v>45123</c:v>
                </c:pt>
                <c:pt idx="1217">
                  <c:v>45124</c:v>
                </c:pt>
                <c:pt idx="1218">
                  <c:v>45125</c:v>
                </c:pt>
                <c:pt idx="1219">
                  <c:v>45126</c:v>
                </c:pt>
                <c:pt idx="1220">
                  <c:v>45127</c:v>
                </c:pt>
                <c:pt idx="1221">
                  <c:v>45128</c:v>
                </c:pt>
                <c:pt idx="1222">
                  <c:v>45129</c:v>
                </c:pt>
                <c:pt idx="1223">
                  <c:v>45130</c:v>
                </c:pt>
                <c:pt idx="1224">
                  <c:v>45131</c:v>
                </c:pt>
                <c:pt idx="1225">
                  <c:v>45132</c:v>
                </c:pt>
                <c:pt idx="1226">
                  <c:v>45133</c:v>
                </c:pt>
                <c:pt idx="1227">
                  <c:v>45134</c:v>
                </c:pt>
                <c:pt idx="1228">
                  <c:v>45135</c:v>
                </c:pt>
                <c:pt idx="1229">
                  <c:v>45136</c:v>
                </c:pt>
                <c:pt idx="1230">
                  <c:v>45137</c:v>
                </c:pt>
                <c:pt idx="1231">
                  <c:v>45138</c:v>
                </c:pt>
                <c:pt idx="1232">
                  <c:v>45139</c:v>
                </c:pt>
                <c:pt idx="1233">
                  <c:v>45140</c:v>
                </c:pt>
                <c:pt idx="1234">
                  <c:v>45141</c:v>
                </c:pt>
                <c:pt idx="1235">
                  <c:v>45142</c:v>
                </c:pt>
                <c:pt idx="1236">
                  <c:v>45143</c:v>
                </c:pt>
                <c:pt idx="1237">
                  <c:v>45144</c:v>
                </c:pt>
                <c:pt idx="1238">
                  <c:v>45145</c:v>
                </c:pt>
                <c:pt idx="1239">
                  <c:v>45146</c:v>
                </c:pt>
                <c:pt idx="1240">
                  <c:v>45147</c:v>
                </c:pt>
                <c:pt idx="1241">
                  <c:v>45148</c:v>
                </c:pt>
                <c:pt idx="1242">
                  <c:v>45149</c:v>
                </c:pt>
                <c:pt idx="1243">
                  <c:v>45150</c:v>
                </c:pt>
                <c:pt idx="1244">
                  <c:v>45151</c:v>
                </c:pt>
                <c:pt idx="1245">
                  <c:v>45152</c:v>
                </c:pt>
                <c:pt idx="1246">
                  <c:v>45153</c:v>
                </c:pt>
                <c:pt idx="1247">
                  <c:v>45154</c:v>
                </c:pt>
                <c:pt idx="1248">
                  <c:v>45155</c:v>
                </c:pt>
                <c:pt idx="1249">
                  <c:v>45156</c:v>
                </c:pt>
                <c:pt idx="1250">
                  <c:v>45157</c:v>
                </c:pt>
                <c:pt idx="1251">
                  <c:v>45158</c:v>
                </c:pt>
                <c:pt idx="1252">
                  <c:v>45159</c:v>
                </c:pt>
                <c:pt idx="1253">
                  <c:v>45160</c:v>
                </c:pt>
                <c:pt idx="1254">
                  <c:v>45161</c:v>
                </c:pt>
                <c:pt idx="1255">
                  <c:v>45162</c:v>
                </c:pt>
                <c:pt idx="1256">
                  <c:v>45163</c:v>
                </c:pt>
                <c:pt idx="1257">
                  <c:v>45164</c:v>
                </c:pt>
                <c:pt idx="1258">
                  <c:v>45165</c:v>
                </c:pt>
                <c:pt idx="1259">
                  <c:v>45166</c:v>
                </c:pt>
                <c:pt idx="1260">
                  <c:v>45167</c:v>
                </c:pt>
                <c:pt idx="1261">
                  <c:v>45168</c:v>
                </c:pt>
                <c:pt idx="1262">
                  <c:v>45169</c:v>
                </c:pt>
                <c:pt idx="1263">
                  <c:v>45170</c:v>
                </c:pt>
                <c:pt idx="1264">
                  <c:v>45171</c:v>
                </c:pt>
                <c:pt idx="1265">
                  <c:v>45172</c:v>
                </c:pt>
                <c:pt idx="1266">
                  <c:v>45173</c:v>
                </c:pt>
                <c:pt idx="1267">
                  <c:v>45174</c:v>
                </c:pt>
                <c:pt idx="1268">
                  <c:v>45175</c:v>
                </c:pt>
                <c:pt idx="1269">
                  <c:v>45176</c:v>
                </c:pt>
                <c:pt idx="1270">
                  <c:v>45177</c:v>
                </c:pt>
                <c:pt idx="1271">
                  <c:v>45178</c:v>
                </c:pt>
                <c:pt idx="1272">
                  <c:v>45179</c:v>
                </c:pt>
                <c:pt idx="1273">
                  <c:v>45180</c:v>
                </c:pt>
                <c:pt idx="1274">
                  <c:v>45181</c:v>
                </c:pt>
                <c:pt idx="1275">
                  <c:v>45182</c:v>
                </c:pt>
                <c:pt idx="1276">
                  <c:v>45183</c:v>
                </c:pt>
                <c:pt idx="1277">
                  <c:v>45184</c:v>
                </c:pt>
                <c:pt idx="1278">
                  <c:v>45185</c:v>
                </c:pt>
                <c:pt idx="1279">
                  <c:v>45186</c:v>
                </c:pt>
                <c:pt idx="1280">
                  <c:v>45187</c:v>
                </c:pt>
                <c:pt idx="1281">
                  <c:v>45188</c:v>
                </c:pt>
                <c:pt idx="1282">
                  <c:v>45189</c:v>
                </c:pt>
                <c:pt idx="1283">
                  <c:v>45190</c:v>
                </c:pt>
                <c:pt idx="1284">
                  <c:v>45191</c:v>
                </c:pt>
                <c:pt idx="1285">
                  <c:v>45192</c:v>
                </c:pt>
                <c:pt idx="1286">
                  <c:v>45193</c:v>
                </c:pt>
                <c:pt idx="1287">
                  <c:v>45194</c:v>
                </c:pt>
                <c:pt idx="1288">
                  <c:v>45195</c:v>
                </c:pt>
                <c:pt idx="1289">
                  <c:v>45196</c:v>
                </c:pt>
                <c:pt idx="1290">
                  <c:v>45197</c:v>
                </c:pt>
                <c:pt idx="1291">
                  <c:v>45198</c:v>
                </c:pt>
                <c:pt idx="1292">
                  <c:v>45199</c:v>
                </c:pt>
                <c:pt idx="1293">
                  <c:v>45200</c:v>
                </c:pt>
                <c:pt idx="1294">
                  <c:v>45201</c:v>
                </c:pt>
                <c:pt idx="1295">
                  <c:v>45202</c:v>
                </c:pt>
                <c:pt idx="1296">
                  <c:v>45203</c:v>
                </c:pt>
                <c:pt idx="1297">
                  <c:v>45204</c:v>
                </c:pt>
                <c:pt idx="1298">
                  <c:v>45205</c:v>
                </c:pt>
              </c:numCache>
            </c:numRef>
          </c:cat>
          <c:val>
            <c:numRef>
              <c:f>'Dados sim recup log'!$C$2:$C$1500</c:f>
              <c:numCache>
                <c:formatCode>General</c:formatCode>
                <c:ptCount val="1499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2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0</c:v>
                </c:pt>
                <c:pt idx="13">
                  <c:v>0</c:v>
                </c:pt>
                <c:pt idx="14">
                  <c:v>15</c:v>
                </c:pt>
                <c:pt idx="15">
                  <c:v>3</c:v>
                </c:pt>
                <c:pt idx="16">
                  <c:v>14</c:v>
                </c:pt>
                <c:pt idx="17">
                  <c:v>8</c:v>
                </c:pt>
                <c:pt idx="18">
                  <c:v>2.1478353019266478</c:v>
                </c:pt>
                <c:pt idx="19">
                  <c:v>2.2273731723439312</c:v>
                </c:pt>
                <c:pt idx="20">
                  <c:v>3.624791525729421</c:v>
                </c:pt>
                <c:pt idx="21">
                  <c:v>12</c:v>
                </c:pt>
                <c:pt idx="22">
                  <c:v>0</c:v>
                </c:pt>
                <c:pt idx="23">
                  <c:v>3.9739159548958582</c:v>
                </c:pt>
                <c:pt idx="24">
                  <c:v>4.1763775961341594</c:v>
                </c:pt>
                <c:pt idx="25">
                  <c:v>4.3891541802743461</c:v>
                </c:pt>
                <c:pt idx="26">
                  <c:v>4.6127712293191081</c:v>
                </c:pt>
                <c:pt idx="27">
                  <c:v>4.8477810393765282</c:v>
                </c:pt>
                <c:pt idx="28">
                  <c:v>5</c:v>
                </c:pt>
                <c:pt idx="29">
                  <c:v>3</c:v>
                </c:pt>
                <c:pt idx="30">
                  <c:v>23</c:v>
                </c:pt>
                <c:pt idx="31">
                  <c:v>5</c:v>
                </c:pt>
                <c:pt idx="32">
                  <c:v>7</c:v>
                </c:pt>
                <c:pt idx="33">
                  <c:v>0</c:v>
                </c:pt>
                <c:pt idx="34">
                  <c:v>1</c:v>
                </c:pt>
                <c:pt idx="35">
                  <c:v>2.478667388804439</c:v>
                </c:pt>
                <c:pt idx="36">
                  <c:v>2.521332611195561</c:v>
                </c:pt>
                <c:pt idx="37">
                  <c:v>12</c:v>
                </c:pt>
                <c:pt idx="38">
                  <c:v>13</c:v>
                </c:pt>
                <c:pt idx="39">
                  <c:v>2</c:v>
                </c:pt>
                <c:pt idx="40">
                  <c:v>5.4166475271770764</c:v>
                </c:pt>
                <c:pt idx="41">
                  <c:v>5.5833524728229236</c:v>
                </c:pt>
                <c:pt idx="42">
                  <c:v>15</c:v>
                </c:pt>
                <c:pt idx="43">
                  <c:v>13</c:v>
                </c:pt>
                <c:pt idx="44">
                  <c:v>16</c:v>
                </c:pt>
                <c:pt idx="45">
                  <c:v>3.9659549807163046</c:v>
                </c:pt>
                <c:pt idx="46">
                  <c:v>4.0340450192836954</c:v>
                </c:pt>
                <c:pt idx="47">
                  <c:v>18.763457456637923</c:v>
                </c:pt>
                <c:pt idx="48">
                  <c:v>20.236542543362077</c:v>
                </c:pt>
                <c:pt idx="49">
                  <c:v>22</c:v>
                </c:pt>
                <c:pt idx="50">
                  <c:v>10</c:v>
                </c:pt>
                <c:pt idx="51">
                  <c:v>21</c:v>
                </c:pt>
                <c:pt idx="52">
                  <c:v>20</c:v>
                </c:pt>
                <c:pt idx="53">
                  <c:v>12</c:v>
                </c:pt>
                <c:pt idx="54">
                  <c:v>1.9945205068152632</c:v>
                </c:pt>
                <c:pt idx="55">
                  <c:v>2.0054794931847368</c:v>
                </c:pt>
                <c:pt idx="56">
                  <c:v>24</c:v>
                </c:pt>
                <c:pt idx="57">
                  <c:v>8.8987371823021704</c:v>
                </c:pt>
                <c:pt idx="58">
                  <c:v>9.1012628176978296</c:v>
                </c:pt>
                <c:pt idx="59">
                  <c:v>12</c:v>
                </c:pt>
                <c:pt idx="60">
                  <c:v>2</c:v>
                </c:pt>
                <c:pt idx="61">
                  <c:v>21.931455395097885</c:v>
                </c:pt>
                <c:pt idx="62">
                  <c:v>23.068544604902115</c:v>
                </c:pt>
                <c:pt idx="63">
                  <c:v>41</c:v>
                </c:pt>
                <c:pt idx="64">
                  <c:v>44</c:v>
                </c:pt>
                <c:pt idx="65">
                  <c:v>25</c:v>
                </c:pt>
                <c:pt idx="66">
                  <c:v>34</c:v>
                </c:pt>
                <c:pt idx="67">
                  <c:v>4</c:v>
                </c:pt>
                <c:pt idx="68">
                  <c:v>22.81149217218649</c:v>
                </c:pt>
                <c:pt idx="69">
                  <c:v>23.656239209721775</c:v>
                </c:pt>
                <c:pt idx="70">
                  <c:v>24.532268618091734</c:v>
                </c:pt>
                <c:pt idx="71">
                  <c:v>40</c:v>
                </c:pt>
                <c:pt idx="72">
                  <c:v>67</c:v>
                </c:pt>
                <c:pt idx="73">
                  <c:v>48</c:v>
                </c:pt>
                <c:pt idx="74">
                  <c:v>24</c:v>
                </c:pt>
                <c:pt idx="75">
                  <c:v>11.917991614250923</c:v>
                </c:pt>
                <c:pt idx="76">
                  <c:v>12.082008385749077</c:v>
                </c:pt>
                <c:pt idx="77">
                  <c:v>67</c:v>
                </c:pt>
                <c:pt idx="78">
                  <c:v>45</c:v>
                </c:pt>
                <c:pt idx="79">
                  <c:v>64</c:v>
                </c:pt>
                <c:pt idx="80">
                  <c:v>50</c:v>
                </c:pt>
                <c:pt idx="81">
                  <c:v>22</c:v>
                </c:pt>
                <c:pt idx="82">
                  <c:v>32.534920453038012</c:v>
                </c:pt>
                <c:pt idx="83">
                  <c:v>33.465079546961988</c:v>
                </c:pt>
                <c:pt idx="84">
                  <c:v>67</c:v>
                </c:pt>
                <c:pt idx="85">
                  <c:v>126</c:v>
                </c:pt>
                <c:pt idx="86">
                  <c:v>31.641662559229644</c:v>
                </c:pt>
                <c:pt idx="87">
                  <c:v>32.358337440770356</c:v>
                </c:pt>
                <c:pt idx="88">
                  <c:v>32</c:v>
                </c:pt>
                <c:pt idx="89">
                  <c:v>20.854352307381077</c:v>
                </c:pt>
                <c:pt idx="90">
                  <c:v>21.145647692618923</c:v>
                </c:pt>
                <c:pt idx="91">
                  <c:v>193</c:v>
                </c:pt>
                <c:pt idx="92">
                  <c:v>107</c:v>
                </c:pt>
                <c:pt idx="93">
                  <c:v>12</c:v>
                </c:pt>
                <c:pt idx="94">
                  <c:v>198</c:v>
                </c:pt>
                <c:pt idx="95">
                  <c:v>58</c:v>
                </c:pt>
                <c:pt idx="96">
                  <c:v>44.038891124238489</c:v>
                </c:pt>
                <c:pt idx="97">
                  <c:v>44.961108875761511</c:v>
                </c:pt>
                <c:pt idx="98">
                  <c:v>173</c:v>
                </c:pt>
                <c:pt idx="99">
                  <c:v>97</c:v>
                </c:pt>
                <c:pt idx="100">
                  <c:v>99</c:v>
                </c:pt>
                <c:pt idx="101">
                  <c:v>189</c:v>
                </c:pt>
                <c:pt idx="102">
                  <c:v>13</c:v>
                </c:pt>
                <c:pt idx="103">
                  <c:v>107.89341494942983</c:v>
                </c:pt>
                <c:pt idx="104">
                  <c:v>112.10658505057017</c:v>
                </c:pt>
                <c:pt idx="105">
                  <c:v>90</c:v>
                </c:pt>
                <c:pt idx="106">
                  <c:v>122</c:v>
                </c:pt>
                <c:pt idx="107">
                  <c:v>58</c:v>
                </c:pt>
                <c:pt idx="108">
                  <c:v>107</c:v>
                </c:pt>
                <c:pt idx="109">
                  <c:v>217</c:v>
                </c:pt>
                <c:pt idx="110">
                  <c:v>56.060693134646954</c:v>
                </c:pt>
                <c:pt idx="111">
                  <c:v>56.939306865353046</c:v>
                </c:pt>
                <c:pt idx="112">
                  <c:v>86</c:v>
                </c:pt>
                <c:pt idx="113">
                  <c:v>92.705345750345714</c:v>
                </c:pt>
                <c:pt idx="114">
                  <c:v>94.981373592160253</c:v>
                </c:pt>
                <c:pt idx="115">
                  <c:v>97.313280657494033</c:v>
                </c:pt>
                <c:pt idx="116">
                  <c:v>3</c:v>
                </c:pt>
                <c:pt idx="117">
                  <c:v>121.67843963197902</c:v>
                </c:pt>
                <c:pt idx="118">
                  <c:v>125.32156036802098</c:v>
                </c:pt>
                <c:pt idx="119">
                  <c:v>111</c:v>
                </c:pt>
                <c:pt idx="120">
                  <c:v>22</c:v>
                </c:pt>
                <c:pt idx="121">
                  <c:v>13</c:v>
                </c:pt>
                <c:pt idx="122">
                  <c:v>284</c:v>
                </c:pt>
                <c:pt idx="123">
                  <c:v>75</c:v>
                </c:pt>
                <c:pt idx="124">
                  <c:v>15.973509861162711</c:v>
                </c:pt>
                <c:pt idx="125">
                  <c:v>16.026490138837289</c:v>
                </c:pt>
                <c:pt idx="126">
                  <c:v>74</c:v>
                </c:pt>
                <c:pt idx="127">
                  <c:v>423</c:v>
                </c:pt>
                <c:pt idx="128">
                  <c:v>313</c:v>
                </c:pt>
                <c:pt idx="129">
                  <c:v>317</c:v>
                </c:pt>
                <c:pt idx="130">
                  <c:v>8</c:v>
                </c:pt>
                <c:pt idx="131">
                  <c:v>143.52926888893944</c:v>
                </c:pt>
                <c:pt idx="132">
                  <c:v>146.97246645333689</c:v>
                </c:pt>
                <c:pt idx="133">
                  <c:v>150.49826465772367</c:v>
                </c:pt>
                <c:pt idx="134">
                  <c:v>223</c:v>
                </c:pt>
                <c:pt idx="135">
                  <c:v>116</c:v>
                </c:pt>
                <c:pt idx="136">
                  <c:v>379</c:v>
                </c:pt>
                <c:pt idx="137">
                  <c:v>32</c:v>
                </c:pt>
                <c:pt idx="138">
                  <c:v>123.43804358762645</c:v>
                </c:pt>
                <c:pt idx="139">
                  <c:v>125.56195641237355</c:v>
                </c:pt>
                <c:pt idx="140">
                  <c:v>261</c:v>
                </c:pt>
                <c:pt idx="141">
                  <c:v>316</c:v>
                </c:pt>
                <c:pt idx="142">
                  <c:v>224</c:v>
                </c:pt>
                <c:pt idx="143">
                  <c:v>363</c:v>
                </c:pt>
                <c:pt idx="144">
                  <c:v>212</c:v>
                </c:pt>
                <c:pt idx="145">
                  <c:v>67.243060056496688</c:v>
                </c:pt>
                <c:pt idx="146">
                  <c:v>67.756939943503312</c:v>
                </c:pt>
                <c:pt idx="147">
                  <c:v>252</c:v>
                </c:pt>
                <c:pt idx="148">
                  <c:v>483</c:v>
                </c:pt>
                <c:pt idx="149">
                  <c:v>208</c:v>
                </c:pt>
                <c:pt idx="150">
                  <c:v>230</c:v>
                </c:pt>
                <c:pt idx="151">
                  <c:v>28</c:v>
                </c:pt>
                <c:pt idx="152">
                  <c:v>156.29486507893307</c:v>
                </c:pt>
                <c:pt idx="153">
                  <c:v>158.70513492106693</c:v>
                </c:pt>
                <c:pt idx="154">
                  <c:v>244</c:v>
                </c:pt>
                <c:pt idx="155">
                  <c:v>345</c:v>
                </c:pt>
                <c:pt idx="156">
                  <c:v>250</c:v>
                </c:pt>
                <c:pt idx="157">
                  <c:v>216</c:v>
                </c:pt>
                <c:pt idx="158">
                  <c:v>72</c:v>
                </c:pt>
                <c:pt idx="159">
                  <c:v>202.23363381506169</c:v>
                </c:pt>
                <c:pt idx="160">
                  <c:v>205.76636618493831</c:v>
                </c:pt>
                <c:pt idx="161">
                  <c:v>241</c:v>
                </c:pt>
                <c:pt idx="162">
                  <c:v>246</c:v>
                </c:pt>
                <c:pt idx="163">
                  <c:v>299</c:v>
                </c:pt>
                <c:pt idx="164">
                  <c:v>204</c:v>
                </c:pt>
                <c:pt idx="165">
                  <c:v>84</c:v>
                </c:pt>
                <c:pt idx="166">
                  <c:v>95.649710273550227</c:v>
                </c:pt>
                <c:pt idx="167">
                  <c:v>96.350289726449773</c:v>
                </c:pt>
                <c:pt idx="168">
                  <c:v>253</c:v>
                </c:pt>
                <c:pt idx="169">
                  <c:v>215</c:v>
                </c:pt>
                <c:pt idx="170">
                  <c:v>210</c:v>
                </c:pt>
                <c:pt idx="171">
                  <c:v>210</c:v>
                </c:pt>
                <c:pt idx="172">
                  <c:v>86</c:v>
                </c:pt>
                <c:pt idx="173">
                  <c:v>102.5916566745891</c:v>
                </c:pt>
                <c:pt idx="174">
                  <c:v>103.33155460212765</c:v>
                </c:pt>
                <c:pt idx="175">
                  <c:v>104.07678872328324</c:v>
                </c:pt>
                <c:pt idx="176">
                  <c:v>146</c:v>
                </c:pt>
                <c:pt idx="177">
                  <c:v>140</c:v>
                </c:pt>
                <c:pt idx="178">
                  <c:v>260</c:v>
                </c:pt>
                <c:pt idx="179">
                  <c:v>55</c:v>
                </c:pt>
                <c:pt idx="180">
                  <c:v>117.04743321805836</c:v>
                </c:pt>
                <c:pt idx="181">
                  <c:v>117.95256678194164</c:v>
                </c:pt>
                <c:pt idx="182">
                  <c:v>312</c:v>
                </c:pt>
                <c:pt idx="183">
                  <c:v>281</c:v>
                </c:pt>
                <c:pt idx="184">
                  <c:v>406</c:v>
                </c:pt>
                <c:pt idx="185">
                  <c:v>177</c:v>
                </c:pt>
                <c:pt idx="186">
                  <c:v>22</c:v>
                </c:pt>
                <c:pt idx="187">
                  <c:v>79.807795154581981</c:v>
                </c:pt>
                <c:pt idx="188">
                  <c:v>80.192204845418019</c:v>
                </c:pt>
                <c:pt idx="189">
                  <c:v>144</c:v>
                </c:pt>
                <c:pt idx="190">
                  <c:v>111</c:v>
                </c:pt>
                <c:pt idx="191">
                  <c:v>142</c:v>
                </c:pt>
                <c:pt idx="192">
                  <c:v>208</c:v>
                </c:pt>
                <c:pt idx="193">
                  <c:v>14</c:v>
                </c:pt>
                <c:pt idx="194">
                  <c:v>61.391373623606341</c:v>
                </c:pt>
                <c:pt idx="195">
                  <c:v>61.608626376393659</c:v>
                </c:pt>
                <c:pt idx="196">
                  <c:v>97</c:v>
                </c:pt>
                <c:pt idx="197">
                  <c:v>74</c:v>
                </c:pt>
                <c:pt idx="198">
                  <c:v>75</c:v>
                </c:pt>
                <c:pt idx="199">
                  <c:v>103</c:v>
                </c:pt>
                <c:pt idx="200">
                  <c:v>102</c:v>
                </c:pt>
                <c:pt idx="201">
                  <c:v>33.46874910259794</c:v>
                </c:pt>
                <c:pt idx="202">
                  <c:v>33.53125089740206</c:v>
                </c:pt>
                <c:pt idx="203">
                  <c:v>108</c:v>
                </c:pt>
                <c:pt idx="204">
                  <c:v>81</c:v>
                </c:pt>
                <c:pt idx="205">
                  <c:v>58</c:v>
                </c:pt>
                <c:pt idx="206">
                  <c:v>135</c:v>
                </c:pt>
                <c:pt idx="207">
                  <c:v>13</c:v>
                </c:pt>
                <c:pt idx="208">
                  <c:v>29.618921255845635</c:v>
                </c:pt>
                <c:pt idx="209">
                  <c:v>29.666641039155365</c:v>
                </c:pt>
                <c:pt idx="210">
                  <c:v>29.714437704999</c:v>
                </c:pt>
                <c:pt idx="211">
                  <c:v>91</c:v>
                </c:pt>
                <c:pt idx="212">
                  <c:v>43</c:v>
                </c:pt>
                <c:pt idx="213">
                  <c:v>43</c:v>
                </c:pt>
                <c:pt idx="214">
                  <c:v>38</c:v>
                </c:pt>
                <c:pt idx="215">
                  <c:v>38.460423689255549</c:v>
                </c:pt>
                <c:pt idx="216">
                  <c:v>38.539576310744451</c:v>
                </c:pt>
                <c:pt idx="217">
                  <c:v>58</c:v>
                </c:pt>
                <c:pt idx="218">
                  <c:v>61</c:v>
                </c:pt>
                <c:pt idx="219">
                  <c:v>40</c:v>
                </c:pt>
                <c:pt idx="220">
                  <c:v>56</c:v>
                </c:pt>
                <c:pt idx="221">
                  <c:v>28.291142268470139</c:v>
                </c:pt>
                <c:pt idx="222">
                  <c:v>28.333312380738789</c:v>
                </c:pt>
                <c:pt idx="223">
                  <c:v>28.375545350791072</c:v>
                </c:pt>
                <c:pt idx="224">
                  <c:v>49</c:v>
                </c:pt>
                <c:pt idx="225">
                  <c:v>51</c:v>
                </c:pt>
                <c:pt idx="226">
                  <c:v>47</c:v>
                </c:pt>
                <c:pt idx="227">
                  <c:v>70</c:v>
                </c:pt>
                <c:pt idx="228">
                  <c:v>8</c:v>
                </c:pt>
                <c:pt idx="229">
                  <c:v>20.311937810871314</c:v>
                </c:pt>
                <c:pt idx="230">
                  <c:v>20.333325826301007</c:v>
                </c:pt>
                <c:pt idx="231">
                  <c:v>20.35473636282768</c:v>
                </c:pt>
                <c:pt idx="232">
                  <c:v>18</c:v>
                </c:pt>
                <c:pt idx="233">
                  <c:v>70</c:v>
                </c:pt>
                <c:pt idx="234">
                  <c:v>59</c:v>
                </c:pt>
                <c:pt idx="235">
                  <c:v>5</c:v>
                </c:pt>
                <c:pt idx="236">
                  <c:v>36.5</c:v>
                </c:pt>
                <c:pt idx="237">
                  <c:v>36.5</c:v>
                </c:pt>
                <c:pt idx="238">
                  <c:v>60</c:v>
                </c:pt>
                <c:pt idx="239">
                  <c:v>45</c:v>
                </c:pt>
                <c:pt idx="240">
                  <c:v>113</c:v>
                </c:pt>
                <c:pt idx="241">
                  <c:v>78</c:v>
                </c:pt>
                <c:pt idx="242">
                  <c:v>17</c:v>
                </c:pt>
                <c:pt idx="243">
                  <c:v>36.965647867607913</c:v>
                </c:pt>
                <c:pt idx="244">
                  <c:v>37.034352132392087</c:v>
                </c:pt>
                <c:pt idx="245">
                  <c:v>113</c:v>
                </c:pt>
                <c:pt idx="246">
                  <c:v>92</c:v>
                </c:pt>
                <c:pt idx="247">
                  <c:v>173</c:v>
                </c:pt>
                <c:pt idx="248">
                  <c:v>116</c:v>
                </c:pt>
                <c:pt idx="249">
                  <c:v>26</c:v>
                </c:pt>
                <c:pt idx="250">
                  <c:v>70.877371435297391</c:v>
                </c:pt>
                <c:pt idx="251">
                  <c:v>71.122628564702609</c:v>
                </c:pt>
                <c:pt idx="252">
                  <c:v>114</c:v>
                </c:pt>
                <c:pt idx="253">
                  <c:v>98</c:v>
                </c:pt>
                <c:pt idx="254">
                  <c:v>78</c:v>
                </c:pt>
                <c:pt idx="255">
                  <c:v>103</c:v>
                </c:pt>
                <c:pt idx="256">
                  <c:v>31</c:v>
                </c:pt>
                <c:pt idx="257">
                  <c:v>46.947644038180442</c:v>
                </c:pt>
                <c:pt idx="258">
                  <c:v>47.052355961819558</c:v>
                </c:pt>
                <c:pt idx="259">
                  <c:v>144</c:v>
                </c:pt>
                <c:pt idx="260">
                  <c:v>96</c:v>
                </c:pt>
                <c:pt idx="261">
                  <c:v>158</c:v>
                </c:pt>
                <c:pt idx="262">
                  <c:v>99</c:v>
                </c:pt>
                <c:pt idx="263">
                  <c:v>26</c:v>
                </c:pt>
                <c:pt idx="264">
                  <c:v>83.837792498590716</c:v>
                </c:pt>
                <c:pt idx="265">
                  <c:v>84.162207501409284</c:v>
                </c:pt>
                <c:pt idx="266">
                  <c:v>224</c:v>
                </c:pt>
                <c:pt idx="267">
                  <c:v>155</c:v>
                </c:pt>
                <c:pt idx="268">
                  <c:v>135</c:v>
                </c:pt>
                <c:pt idx="269">
                  <c:v>87</c:v>
                </c:pt>
                <c:pt idx="270">
                  <c:v>21</c:v>
                </c:pt>
                <c:pt idx="271">
                  <c:v>106.24864679936945</c:v>
                </c:pt>
                <c:pt idx="272">
                  <c:v>106.75135320063055</c:v>
                </c:pt>
                <c:pt idx="273">
                  <c:v>112</c:v>
                </c:pt>
                <c:pt idx="274">
                  <c:v>255</c:v>
                </c:pt>
                <c:pt idx="275">
                  <c:v>376</c:v>
                </c:pt>
                <c:pt idx="276">
                  <c:v>264</c:v>
                </c:pt>
                <c:pt idx="277">
                  <c:v>14</c:v>
                </c:pt>
                <c:pt idx="278">
                  <c:v>0</c:v>
                </c:pt>
                <c:pt idx="279">
                  <c:v>0</c:v>
                </c:pt>
                <c:pt idx="280">
                  <c:v>358</c:v>
                </c:pt>
                <c:pt idx="281">
                  <c:v>587</c:v>
                </c:pt>
                <c:pt idx="282">
                  <c:v>140</c:v>
                </c:pt>
                <c:pt idx="283">
                  <c:v>76.880713539569115</c:v>
                </c:pt>
                <c:pt idx="284">
                  <c:v>77.119286460430885</c:v>
                </c:pt>
                <c:pt idx="285">
                  <c:v>72.893428298586514</c:v>
                </c:pt>
                <c:pt idx="286">
                  <c:v>73.106571701413486</c:v>
                </c:pt>
                <c:pt idx="287">
                  <c:v>338</c:v>
                </c:pt>
                <c:pt idx="288">
                  <c:v>244</c:v>
                </c:pt>
                <c:pt idx="289">
                  <c:v>387</c:v>
                </c:pt>
                <c:pt idx="290">
                  <c:v>144.10134393098633</c:v>
                </c:pt>
                <c:pt idx="291">
                  <c:v>144.89865606901367</c:v>
                </c:pt>
                <c:pt idx="292">
                  <c:v>76.887750613404933</c:v>
                </c:pt>
                <c:pt idx="293">
                  <c:v>77.112249386595067</c:v>
                </c:pt>
                <c:pt idx="294">
                  <c:v>463</c:v>
                </c:pt>
                <c:pt idx="295">
                  <c:v>450</c:v>
                </c:pt>
                <c:pt idx="296">
                  <c:v>744</c:v>
                </c:pt>
                <c:pt idx="297">
                  <c:v>577</c:v>
                </c:pt>
                <c:pt idx="298">
                  <c:v>147</c:v>
                </c:pt>
                <c:pt idx="299">
                  <c:v>433.24891536195355</c:v>
                </c:pt>
                <c:pt idx="300">
                  <c:v>439.75108463804645</c:v>
                </c:pt>
                <c:pt idx="301">
                  <c:v>665</c:v>
                </c:pt>
                <c:pt idx="302">
                  <c:v>592</c:v>
                </c:pt>
                <c:pt idx="303">
                  <c:v>372</c:v>
                </c:pt>
                <c:pt idx="304">
                  <c:v>580</c:v>
                </c:pt>
                <c:pt idx="305">
                  <c:v>35</c:v>
                </c:pt>
                <c:pt idx="306">
                  <c:v>433.06818735502748</c:v>
                </c:pt>
                <c:pt idx="307">
                  <c:v>438.93181264497252</c:v>
                </c:pt>
                <c:pt idx="308">
                  <c:v>542</c:v>
                </c:pt>
                <c:pt idx="309">
                  <c:v>493</c:v>
                </c:pt>
                <c:pt idx="310">
                  <c:v>473</c:v>
                </c:pt>
                <c:pt idx="311">
                  <c:v>669</c:v>
                </c:pt>
                <c:pt idx="312">
                  <c:v>93</c:v>
                </c:pt>
                <c:pt idx="313">
                  <c:v>283.8531244306505</c:v>
                </c:pt>
                <c:pt idx="314">
                  <c:v>286.1468755693495</c:v>
                </c:pt>
                <c:pt idx="315">
                  <c:v>822</c:v>
                </c:pt>
                <c:pt idx="316">
                  <c:v>652</c:v>
                </c:pt>
                <c:pt idx="317">
                  <c:v>312</c:v>
                </c:pt>
                <c:pt idx="318">
                  <c:v>583</c:v>
                </c:pt>
                <c:pt idx="319">
                  <c:v>355</c:v>
                </c:pt>
                <c:pt idx="320">
                  <c:v>95.38160575315851</c:v>
                </c:pt>
                <c:pt idx="321">
                  <c:v>95.61839424684149</c:v>
                </c:pt>
                <c:pt idx="322">
                  <c:v>579</c:v>
                </c:pt>
                <c:pt idx="323">
                  <c:v>878</c:v>
                </c:pt>
                <c:pt idx="324">
                  <c:v>1138</c:v>
                </c:pt>
                <c:pt idx="325">
                  <c:v>926</c:v>
                </c:pt>
                <c:pt idx="326">
                  <c:v>335</c:v>
                </c:pt>
                <c:pt idx="327">
                  <c:v>211.97099342969159</c:v>
                </c:pt>
                <c:pt idx="328">
                  <c:v>213.02900657030841</c:v>
                </c:pt>
                <c:pt idx="329">
                  <c:v>417</c:v>
                </c:pt>
                <c:pt idx="330">
                  <c:v>244</c:v>
                </c:pt>
                <c:pt idx="331">
                  <c:v>247</c:v>
                </c:pt>
                <c:pt idx="332">
                  <c:v>257</c:v>
                </c:pt>
                <c:pt idx="333">
                  <c:v>122</c:v>
                </c:pt>
                <c:pt idx="334">
                  <c:v>106.87074066082278</c:v>
                </c:pt>
                <c:pt idx="335">
                  <c:v>107.12925933917722</c:v>
                </c:pt>
                <c:pt idx="336">
                  <c:v>247</c:v>
                </c:pt>
                <c:pt idx="337">
                  <c:v>159</c:v>
                </c:pt>
                <c:pt idx="338">
                  <c:v>195</c:v>
                </c:pt>
                <c:pt idx="339">
                  <c:v>152</c:v>
                </c:pt>
                <c:pt idx="340">
                  <c:v>141</c:v>
                </c:pt>
                <c:pt idx="341">
                  <c:v>130.31251819027966</c:v>
                </c:pt>
                <c:pt idx="342">
                  <c:v>130.68748180972034</c:v>
                </c:pt>
                <c:pt idx="343">
                  <c:v>266</c:v>
                </c:pt>
                <c:pt idx="344">
                  <c:v>249</c:v>
                </c:pt>
                <c:pt idx="345">
                  <c:v>177</c:v>
                </c:pt>
                <c:pt idx="346">
                  <c:v>183</c:v>
                </c:pt>
                <c:pt idx="347">
                  <c:v>122</c:v>
                </c:pt>
                <c:pt idx="348">
                  <c:v>110.3691472021892</c:v>
                </c:pt>
                <c:pt idx="349">
                  <c:v>110.6308527978108</c:v>
                </c:pt>
                <c:pt idx="350">
                  <c:v>232</c:v>
                </c:pt>
                <c:pt idx="351">
                  <c:v>141</c:v>
                </c:pt>
                <c:pt idx="352">
                  <c:v>26</c:v>
                </c:pt>
                <c:pt idx="353">
                  <c:v>420</c:v>
                </c:pt>
                <c:pt idx="354">
                  <c:v>131</c:v>
                </c:pt>
                <c:pt idx="355">
                  <c:v>133.81237554906693</c:v>
                </c:pt>
                <c:pt idx="356">
                  <c:v>134.18762445093307</c:v>
                </c:pt>
                <c:pt idx="357">
                  <c:v>254</c:v>
                </c:pt>
                <c:pt idx="358">
                  <c:v>189</c:v>
                </c:pt>
                <c:pt idx="359">
                  <c:v>268</c:v>
                </c:pt>
                <c:pt idx="360">
                  <c:v>315</c:v>
                </c:pt>
                <c:pt idx="361">
                  <c:v>290</c:v>
                </c:pt>
                <c:pt idx="362">
                  <c:v>214.03539330251078</c:v>
                </c:pt>
                <c:pt idx="363">
                  <c:v>214.96460669748922</c:v>
                </c:pt>
                <c:pt idx="364">
                  <c:v>295</c:v>
                </c:pt>
                <c:pt idx="365">
                  <c:v>91</c:v>
                </c:pt>
                <c:pt idx="366">
                  <c:v>311.53172623066348</c:v>
                </c:pt>
                <c:pt idx="367">
                  <c:v>313.46827376933652</c:v>
                </c:pt>
                <c:pt idx="368">
                  <c:v>266</c:v>
                </c:pt>
                <c:pt idx="369">
                  <c:v>225.00372813853028</c:v>
                </c:pt>
                <c:pt idx="370">
                  <c:v>225.99627186146972</c:v>
                </c:pt>
                <c:pt idx="371">
                  <c:v>376</c:v>
                </c:pt>
                <c:pt idx="372">
                  <c:v>310</c:v>
                </c:pt>
                <c:pt idx="373">
                  <c:v>368</c:v>
                </c:pt>
                <c:pt idx="374">
                  <c:v>309</c:v>
                </c:pt>
                <c:pt idx="375">
                  <c:v>110</c:v>
                </c:pt>
                <c:pt idx="376">
                  <c:v>5.4997142803185852</c:v>
                </c:pt>
                <c:pt idx="377">
                  <c:v>5.5002857196814148</c:v>
                </c:pt>
                <c:pt idx="378">
                  <c:v>942</c:v>
                </c:pt>
                <c:pt idx="379">
                  <c:v>380</c:v>
                </c:pt>
                <c:pt idx="380">
                  <c:v>246</c:v>
                </c:pt>
                <c:pt idx="381">
                  <c:v>179.20542483680765</c:v>
                </c:pt>
                <c:pt idx="382">
                  <c:v>179.79457516319235</c:v>
                </c:pt>
                <c:pt idx="383">
                  <c:v>8.999261999335431</c:v>
                </c:pt>
                <c:pt idx="384">
                  <c:v>9.000738000664569</c:v>
                </c:pt>
                <c:pt idx="385">
                  <c:v>704</c:v>
                </c:pt>
                <c:pt idx="386">
                  <c:v>310</c:v>
                </c:pt>
                <c:pt idx="387">
                  <c:v>305</c:v>
                </c:pt>
                <c:pt idx="388">
                  <c:v>250</c:v>
                </c:pt>
                <c:pt idx="389">
                  <c:v>241</c:v>
                </c:pt>
                <c:pt idx="390">
                  <c:v>163.76349293948442</c:v>
                </c:pt>
                <c:pt idx="391">
                  <c:v>164.23650706051558</c:v>
                </c:pt>
                <c:pt idx="392">
                  <c:v>303</c:v>
                </c:pt>
                <c:pt idx="393">
                  <c:v>369</c:v>
                </c:pt>
                <c:pt idx="394">
                  <c:v>296</c:v>
                </c:pt>
                <c:pt idx="395">
                  <c:v>291</c:v>
                </c:pt>
                <c:pt idx="396">
                  <c:v>251</c:v>
                </c:pt>
                <c:pt idx="397">
                  <c:v>215.1047658640382</c:v>
                </c:pt>
                <c:pt idx="398">
                  <c:v>215.8952341359618</c:v>
                </c:pt>
                <c:pt idx="399">
                  <c:v>289</c:v>
                </c:pt>
                <c:pt idx="400">
                  <c:v>288.29865736361535</c:v>
                </c:pt>
                <c:pt idx="401">
                  <c:v>289.70134263638465</c:v>
                </c:pt>
                <c:pt idx="402">
                  <c:v>324</c:v>
                </c:pt>
                <c:pt idx="403">
                  <c:v>32</c:v>
                </c:pt>
                <c:pt idx="404">
                  <c:v>389.24139078320877</c:v>
                </c:pt>
                <c:pt idx="405">
                  <c:v>391.75860921679123</c:v>
                </c:pt>
                <c:pt idx="406">
                  <c:v>350</c:v>
                </c:pt>
                <c:pt idx="407">
                  <c:v>328</c:v>
                </c:pt>
                <c:pt idx="408">
                  <c:v>314</c:v>
                </c:pt>
                <c:pt idx="409">
                  <c:v>300</c:v>
                </c:pt>
                <c:pt idx="410">
                  <c:v>217.90316435483692</c:v>
                </c:pt>
                <c:pt idx="411">
                  <c:v>218.66577700839844</c:v>
                </c:pt>
                <c:pt idx="412">
                  <c:v>219.43105863676465</c:v>
                </c:pt>
                <c:pt idx="413">
                  <c:v>806</c:v>
                </c:pt>
                <c:pt idx="414">
                  <c:v>91.434402658422187</c:v>
                </c:pt>
                <c:pt idx="415">
                  <c:v>91.565597341577813</c:v>
                </c:pt>
                <c:pt idx="416">
                  <c:v>299</c:v>
                </c:pt>
                <c:pt idx="417">
                  <c:v>282</c:v>
                </c:pt>
                <c:pt idx="418">
                  <c:v>240.55135100738698</c:v>
                </c:pt>
                <c:pt idx="419">
                  <c:v>241.44864899261302</c:v>
                </c:pt>
                <c:pt idx="420">
                  <c:v>337</c:v>
                </c:pt>
                <c:pt idx="421">
                  <c:v>336</c:v>
                </c:pt>
                <c:pt idx="422">
                  <c:v>406</c:v>
                </c:pt>
                <c:pt idx="423">
                  <c:v>367</c:v>
                </c:pt>
                <c:pt idx="424">
                  <c:v>284</c:v>
                </c:pt>
                <c:pt idx="425">
                  <c:v>257.50294029788347</c:v>
                </c:pt>
                <c:pt idx="426">
                  <c:v>258.49705970211653</c:v>
                </c:pt>
                <c:pt idx="427">
                  <c:v>348</c:v>
                </c:pt>
                <c:pt idx="428">
                  <c:v>340</c:v>
                </c:pt>
                <c:pt idx="429">
                  <c:v>508</c:v>
                </c:pt>
                <c:pt idx="430">
                  <c:v>423</c:v>
                </c:pt>
                <c:pt idx="431">
                  <c:v>374</c:v>
                </c:pt>
                <c:pt idx="432">
                  <c:v>320.25901374183013</c:v>
                </c:pt>
                <c:pt idx="433">
                  <c:v>321.74098625816987</c:v>
                </c:pt>
                <c:pt idx="434">
                  <c:v>447</c:v>
                </c:pt>
                <c:pt idx="435">
                  <c:v>372</c:v>
                </c:pt>
                <c:pt idx="436">
                  <c:v>76</c:v>
                </c:pt>
                <c:pt idx="437">
                  <c:v>21</c:v>
                </c:pt>
                <c:pt idx="438">
                  <c:v>1052</c:v>
                </c:pt>
                <c:pt idx="439">
                  <c:v>377.50783798341581</c:v>
                </c:pt>
                <c:pt idx="440">
                  <c:v>379.49216201658419</c:v>
                </c:pt>
                <c:pt idx="441">
                  <c:v>481</c:v>
                </c:pt>
                <c:pt idx="442">
                  <c:v>315</c:v>
                </c:pt>
                <c:pt idx="443">
                  <c:v>434.21515834557067</c:v>
                </c:pt>
                <c:pt idx="444">
                  <c:v>436.78484165442933</c:v>
                </c:pt>
                <c:pt idx="445">
                  <c:v>207</c:v>
                </c:pt>
                <c:pt idx="446">
                  <c:v>395.44976149185095</c:v>
                </c:pt>
                <c:pt idx="447">
                  <c:v>397.55023850814905</c:v>
                </c:pt>
                <c:pt idx="448">
                  <c:v>318</c:v>
                </c:pt>
                <c:pt idx="449">
                  <c:v>628</c:v>
                </c:pt>
                <c:pt idx="450">
                  <c:v>414</c:v>
                </c:pt>
                <c:pt idx="451">
                  <c:v>349</c:v>
                </c:pt>
                <c:pt idx="452">
                  <c:v>314</c:v>
                </c:pt>
                <c:pt idx="453">
                  <c:v>232.64974307616649</c:v>
                </c:pt>
                <c:pt idx="454">
                  <c:v>233.35025692383351</c:v>
                </c:pt>
                <c:pt idx="455">
                  <c:v>515</c:v>
                </c:pt>
                <c:pt idx="456">
                  <c:v>379</c:v>
                </c:pt>
                <c:pt idx="457">
                  <c:v>418</c:v>
                </c:pt>
                <c:pt idx="458">
                  <c:v>253</c:v>
                </c:pt>
                <c:pt idx="459">
                  <c:v>282</c:v>
                </c:pt>
                <c:pt idx="460">
                  <c:v>284.49147764577356</c:v>
                </c:pt>
                <c:pt idx="461">
                  <c:v>285.50852235422644</c:v>
                </c:pt>
                <c:pt idx="462">
                  <c:v>297</c:v>
                </c:pt>
                <c:pt idx="463">
                  <c:v>267</c:v>
                </c:pt>
                <c:pt idx="464">
                  <c:v>272</c:v>
                </c:pt>
                <c:pt idx="465">
                  <c:v>284</c:v>
                </c:pt>
                <c:pt idx="466">
                  <c:v>233</c:v>
                </c:pt>
                <c:pt idx="467">
                  <c:v>180.79946231030044</c:v>
                </c:pt>
                <c:pt idx="468">
                  <c:v>181.20053768969956</c:v>
                </c:pt>
                <c:pt idx="469">
                  <c:v>121</c:v>
                </c:pt>
                <c:pt idx="470">
                  <c:v>183</c:v>
                </c:pt>
                <c:pt idx="471">
                  <c:v>436</c:v>
                </c:pt>
                <c:pt idx="472">
                  <c:v>231</c:v>
                </c:pt>
                <c:pt idx="473">
                  <c:v>180</c:v>
                </c:pt>
                <c:pt idx="474">
                  <c:v>146.3709603202733</c:v>
                </c:pt>
                <c:pt idx="475">
                  <c:v>146.6290396797267</c:v>
                </c:pt>
                <c:pt idx="476">
                  <c:v>232</c:v>
                </c:pt>
                <c:pt idx="477">
                  <c:v>197</c:v>
                </c:pt>
                <c:pt idx="478">
                  <c:v>180</c:v>
                </c:pt>
                <c:pt idx="479">
                  <c:v>137.88671695417725</c:v>
                </c:pt>
                <c:pt idx="480">
                  <c:v>138.11328304582275</c:v>
                </c:pt>
                <c:pt idx="481">
                  <c:v>123.90882023605809</c:v>
                </c:pt>
                <c:pt idx="482">
                  <c:v>124.09117976394191</c:v>
                </c:pt>
                <c:pt idx="483">
                  <c:v>137</c:v>
                </c:pt>
                <c:pt idx="484">
                  <c:v>272</c:v>
                </c:pt>
                <c:pt idx="485">
                  <c:v>145</c:v>
                </c:pt>
                <c:pt idx="486">
                  <c:v>168</c:v>
                </c:pt>
                <c:pt idx="487">
                  <c:v>146</c:v>
                </c:pt>
                <c:pt idx="488">
                  <c:v>133.39570611302042</c:v>
                </c:pt>
                <c:pt idx="489">
                  <c:v>133.60429388697958</c:v>
                </c:pt>
                <c:pt idx="490">
                  <c:v>144</c:v>
                </c:pt>
                <c:pt idx="491">
                  <c:v>125</c:v>
                </c:pt>
                <c:pt idx="492">
                  <c:v>388</c:v>
                </c:pt>
                <c:pt idx="493">
                  <c:v>143</c:v>
                </c:pt>
                <c:pt idx="494">
                  <c:v>93</c:v>
                </c:pt>
                <c:pt idx="495">
                  <c:v>95.946768308014725</c:v>
                </c:pt>
                <c:pt idx="496">
                  <c:v>96.053231691985275</c:v>
                </c:pt>
                <c:pt idx="497">
                  <c:v>127.90561010663805</c:v>
                </c:pt>
                <c:pt idx="498">
                  <c:v>128.09438989336195</c:v>
                </c:pt>
                <c:pt idx="499">
                  <c:v>93</c:v>
                </c:pt>
                <c:pt idx="500">
                  <c:v>122</c:v>
                </c:pt>
                <c:pt idx="501">
                  <c:v>31</c:v>
                </c:pt>
                <c:pt idx="502">
                  <c:v>112.92684698340599</c:v>
                </c:pt>
                <c:pt idx="503">
                  <c:v>113.07315301659401</c:v>
                </c:pt>
                <c:pt idx="504">
                  <c:v>116</c:v>
                </c:pt>
                <c:pt idx="505">
                  <c:v>104</c:v>
                </c:pt>
                <c:pt idx="506">
                  <c:v>173</c:v>
                </c:pt>
                <c:pt idx="507">
                  <c:v>121</c:v>
                </c:pt>
                <c:pt idx="508">
                  <c:v>97</c:v>
                </c:pt>
                <c:pt idx="509">
                  <c:v>74.468491158098914</c:v>
                </c:pt>
                <c:pt idx="510">
                  <c:v>74.531508841901086</c:v>
                </c:pt>
                <c:pt idx="511">
                  <c:v>145</c:v>
                </c:pt>
                <c:pt idx="512">
                  <c:v>155</c:v>
                </c:pt>
                <c:pt idx="513">
                  <c:v>71</c:v>
                </c:pt>
                <c:pt idx="514">
                  <c:v>73</c:v>
                </c:pt>
                <c:pt idx="515">
                  <c:v>60</c:v>
                </c:pt>
                <c:pt idx="516">
                  <c:v>59.97970984854328</c:v>
                </c:pt>
                <c:pt idx="517">
                  <c:v>60.02029015145672</c:v>
                </c:pt>
                <c:pt idx="518">
                  <c:v>84</c:v>
                </c:pt>
                <c:pt idx="519">
                  <c:v>115</c:v>
                </c:pt>
                <c:pt idx="520">
                  <c:v>73</c:v>
                </c:pt>
                <c:pt idx="521">
                  <c:v>72</c:v>
                </c:pt>
                <c:pt idx="522">
                  <c:v>143</c:v>
                </c:pt>
                <c:pt idx="523">
                  <c:v>55.48275635081518</c:v>
                </c:pt>
                <c:pt idx="524">
                  <c:v>55.51724364918482</c:v>
                </c:pt>
                <c:pt idx="525">
                  <c:v>77</c:v>
                </c:pt>
                <c:pt idx="526">
                  <c:v>89</c:v>
                </c:pt>
                <c:pt idx="527">
                  <c:v>83.222222222218988</c:v>
                </c:pt>
                <c:pt idx="528">
                  <c:v>83.222222222218988</c:v>
                </c:pt>
                <c:pt idx="529">
                  <c:v>83.222222222218988</c:v>
                </c:pt>
                <c:pt idx="530">
                  <c:v>83.222222222218988</c:v>
                </c:pt>
                <c:pt idx="531">
                  <c:v>83.222222222218988</c:v>
                </c:pt>
                <c:pt idx="532">
                  <c:v>83.222222222218988</c:v>
                </c:pt>
                <c:pt idx="533">
                  <c:v>83.222222222218988</c:v>
                </c:pt>
                <c:pt idx="534">
                  <c:v>83.222222222218988</c:v>
                </c:pt>
                <c:pt idx="535">
                  <c:v>83.222222222248092</c:v>
                </c:pt>
                <c:pt idx="536">
                  <c:v>41.600000000005821</c:v>
                </c:pt>
                <c:pt idx="537">
                  <c:v>41.600000000005821</c:v>
                </c:pt>
                <c:pt idx="538">
                  <c:v>41.600000000005821</c:v>
                </c:pt>
                <c:pt idx="539">
                  <c:v>41.600000000005821</c:v>
                </c:pt>
                <c:pt idx="540">
                  <c:v>41.599999999976717</c:v>
                </c:pt>
                <c:pt idx="541">
                  <c:v>30</c:v>
                </c:pt>
                <c:pt idx="542">
                  <c:v>30</c:v>
                </c:pt>
                <c:pt idx="543">
                  <c:v>30</c:v>
                </c:pt>
                <c:pt idx="544">
                  <c:v>30</c:v>
                </c:pt>
                <c:pt idx="545">
                  <c:v>30</c:v>
                </c:pt>
                <c:pt idx="546">
                  <c:v>30</c:v>
                </c:pt>
                <c:pt idx="547">
                  <c:v>2</c:v>
                </c:pt>
                <c:pt idx="548">
                  <c:v>8</c:v>
                </c:pt>
                <c:pt idx="549">
                  <c:v>318</c:v>
                </c:pt>
                <c:pt idx="550">
                  <c:v>318</c:v>
                </c:pt>
                <c:pt idx="551">
                  <c:v>318</c:v>
                </c:pt>
                <c:pt idx="552">
                  <c:v>318</c:v>
                </c:pt>
                <c:pt idx="553">
                  <c:v>18</c:v>
                </c:pt>
                <c:pt idx="554">
                  <c:v>49.428571428565192</c:v>
                </c:pt>
                <c:pt idx="555">
                  <c:v>49.428571428565192</c:v>
                </c:pt>
                <c:pt idx="556">
                  <c:v>49.428571428565192</c:v>
                </c:pt>
                <c:pt idx="557">
                  <c:v>49.428571428565192</c:v>
                </c:pt>
                <c:pt idx="558">
                  <c:v>49.428571428565192</c:v>
                </c:pt>
                <c:pt idx="559">
                  <c:v>49.428571428565192</c:v>
                </c:pt>
                <c:pt idx="560">
                  <c:v>49.428571428608848</c:v>
                </c:pt>
                <c:pt idx="561">
                  <c:v>64.333333333328483</c:v>
                </c:pt>
                <c:pt idx="562">
                  <c:v>64.333333333328483</c:v>
                </c:pt>
                <c:pt idx="563">
                  <c:v>64.333333333343035</c:v>
                </c:pt>
                <c:pt idx="564">
                  <c:v>27.666666666671517</c:v>
                </c:pt>
                <c:pt idx="565">
                  <c:v>27.666666666671517</c:v>
                </c:pt>
                <c:pt idx="566">
                  <c:v>27.666666666656965</c:v>
                </c:pt>
                <c:pt idx="567">
                  <c:v>28</c:v>
                </c:pt>
                <c:pt idx="568">
                  <c:v>17.5</c:v>
                </c:pt>
                <c:pt idx="569">
                  <c:v>17.5</c:v>
                </c:pt>
                <c:pt idx="570">
                  <c:v>39.285714285710128</c:v>
                </c:pt>
                <c:pt idx="571">
                  <c:v>39.285714285710128</c:v>
                </c:pt>
                <c:pt idx="572">
                  <c:v>39.285714285710128</c:v>
                </c:pt>
                <c:pt idx="573">
                  <c:v>39.285714285710128</c:v>
                </c:pt>
                <c:pt idx="574">
                  <c:v>39.285714285710128</c:v>
                </c:pt>
                <c:pt idx="575">
                  <c:v>39.285714285710128</c:v>
                </c:pt>
                <c:pt idx="576">
                  <c:v>39.285714285739232</c:v>
                </c:pt>
                <c:pt idx="577">
                  <c:v>35</c:v>
                </c:pt>
                <c:pt idx="578">
                  <c:v>35</c:v>
                </c:pt>
                <c:pt idx="579">
                  <c:v>35</c:v>
                </c:pt>
                <c:pt idx="580">
                  <c:v>35</c:v>
                </c:pt>
                <c:pt idx="581">
                  <c:v>35</c:v>
                </c:pt>
                <c:pt idx="582">
                  <c:v>27</c:v>
                </c:pt>
                <c:pt idx="583">
                  <c:v>32</c:v>
                </c:pt>
                <c:pt idx="584">
                  <c:v>27</c:v>
                </c:pt>
                <c:pt idx="585">
                  <c:v>29</c:v>
                </c:pt>
                <c:pt idx="586">
                  <c:v>28.666666666671517</c:v>
                </c:pt>
                <c:pt idx="587">
                  <c:v>28.666666666671517</c:v>
                </c:pt>
                <c:pt idx="588">
                  <c:v>28.666666666656965</c:v>
                </c:pt>
                <c:pt idx="589">
                  <c:v>32.666666666671517</c:v>
                </c:pt>
                <c:pt idx="590">
                  <c:v>32.666666666671517</c:v>
                </c:pt>
                <c:pt idx="591">
                  <c:v>32.666666666656965</c:v>
                </c:pt>
                <c:pt idx="592">
                  <c:v>49</c:v>
                </c:pt>
                <c:pt idx="593">
                  <c:v>19.5</c:v>
                </c:pt>
                <c:pt idx="594">
                  <c:v>19.5</c:v>
                </c:pt>
                <c:pt idx="595">
                  <c:v>19.5</c:v>
                </c:pt>
                <c:pt idx="596">
                  <c:v>19.5</c:v>
                </c:pt>
                <c:pt idx="597">
                  <c:v>25</c:v>
                </c:pt>
                <c:pt idx="598">
                  <c:v>56</c:v>
                </c:pt>
                <c:pt idx="599">
                  <c:v>26.769230769234127</c:v>
                </c:pt>
                <c:pt idx="600">
                  <c:v>26.769230769234127</c:v>
                </c:pt>
                <c:pt idx="601">
                  <c:v>26.769230769234127</c:v>
                </c:pt>
                <c:pt idx="602">
                  <c:v>26.769230769234127</c:v>
                </c:pt>
                <c:pt idx="603">
                  <c:v>26.769230769234127</c:v>
                </c:pt>
                <c:pt idx="604">
                  <c:v>26.769230769234127</c:v>
                </c:pt>
                <c:pt idx="605">
                  <c:v>26.769230769234127</c:v>
                </c:pt>
                <c:pt idx="606">
                  <c:v>26.769230769234127</c:v>
                </c:pt>
                <c:pt idx="607">
                  <c:v>26.769230769234127</c:v>
                </c:pt>
                <c:pt idx="608">
                  <c:v>26.769230769234127</c:v>
                </c:pt>
                <c:pt idx="609">
                  <c:v>26.769230769234127</c:v>
                </c:pt>
                <c:pt idx="610">
                  <c:v>26.769230769234127</c:v>
                </c:pt>
                <c:pt idx="611">
                  <c:v>26.769230769234127</c:v>
                </c:pt>
                <c:pt idx="612">
                  <c:v>26.769230769234127</c:v>
                </c:pt>
                <c:pt idx="613">
                  <c:v>26.769230769234127</c:v>
                </c:pt>
                <c:pt idx="614">
                  <c:v>26.769230769234127</c:v>
                </c:pt>
                <c:pt idx="615">
                  <c:v>26.769230769234127</c:v>
                </c:pt>
                <c:pt idx="616">
                  <c:v>26.769230769234127</c:v>
                </c:pt>
                <c:pt idx="617">
                  <c:v>26.769230769234127</c:v>
                </c:pt>
                <c:pt idx="618">
                  <c:v>26.769230769234127</c:v>
                </c:pt>
                <c:pt idx="619">
                  <c:v>26.769230769234127</c:v>
                </c:pt>
                <c:pt idx="620">
                  <c:v>26.769230769234127</c:v>
                </c:pt>
                <c:pt idx="621">
                  <c:v>26.769230769234127</c:v>
                </c:pt>
                <c:pt idx="622">
                  <c:v>26.769230769234127</c:v>
                </c:pt>
                <c:pt idx="623">
                  <c:v>26.769230769234127</c:v>
                </c:pt>
                <c:pt idx="624">
                  <c:v>26.769230769146816</c:v>
                </c:pt>
                <c:pt idx="625">
                  <c:v>29</c:v>
                </c:pt>
                <c:pt idx="626">
                  <c:v>27</c:v>
                </c:pt>
                <c:pt idx="627">
                  <c:v>3</c:v>
                </c:pt>
                <c:pt idx="628">
                  <c:v>25</c:v>
                </c:pt>
                <c:pt idx="629">
                  <c:v>25</c:v>
                </c:pt>
                <c:pt idx="630">
                  <c:v>25</c:v>
                </c:pt>
                <c:pt idx="631">
                  <c:v>15</c:v>
                </c:pt>
                <c:pt idx="632">
                  <c:v>15</c:v>
                </c:pt>
                <c:pt idx="633">
                  <c:v>15</c:v>
                </c:pt>
                <c:pt idx="634">
                  <c:v>57.109339718241245</c:v>
                </c:pt>
                <c:pt idx="635">
                  <c:v>57.143855986272683</c:v>
                </c:pt>
                <c:pt idx="636">
                  <c:v>57.178393115565996</c:v>
                </c:pt>
                <c:pt idx="637">
                  <c:v>57.212951118737692</c:v>
                </c:pt>
                <c:pt idx="638">
                  <c:v>57.247530008375179</c:v>
                </c:pt>
                <c:pt idx="639">
                  <c:v>57.282129797138623</c:v>
                </c:pt>
                <c:pt idx="640">
                  <c:v>57.316750497629982</c:v>
                </c:pt>
                <c:pt idx="641">
                  <c:v>57.351392122494872</c:v>
                </c:pt>
                <c:pt idx="642">
                  <c:v>57.386054684393457</c:v>
                </c:pt>
                <c:pt idx="643">
                  <c:v>57.420738195971353</c:v>
                </c:pt>
                <c:pt idx="644">
                  <c:v>57.455442669888726</c:v>
                </c:pt>
                <c:pt idx="645">
                  <c:v>57.490168118805741</c:v>
                </c:pt>
                <c:pt idx="646">
                  <c:v>57.524914555411669</c:v>
                </c:pt>
                <c:pt idx="647">
                  <c:v>57.559681992395781</c:v>
                </c:pt>
                <c:pt idx="648">
                  <c:v>57.594470442432794</c:v>
                </c:pt>
                <c:pt idx="649">
                  <c:v>57.629279918241082</c:v>
                </c:pt>
                <c:pt idx="650">
                  <c:v>57.664110432524467</c:v>
                </c:pt>
                <c:pt idx="651">
                  <c:v>57.698961997986771</c:v>
                </c:pt>
                <c:pt idx="652">
                  <c:v>57.733834627491888</c:v>
                </c:pt>
                <c:pt idx="653">
                  <c:v>298.16501503316977</c:v>
                </c:pt>
                <c:pt idx="654">
                  <c:v>299.09513133320434</c:v>
                </c:pt>
                <c:pt idx="655">
                  <c:v>300.02814910150482</c:v>
                </c:pt>
                <c:pt idx="656">
                  <c:v>300.96407738912967</c:v>
                </c:pt>
                <c:pt idx="657">
                  <c:v>301.90292527532438</c:v>
                </c:pt>
                <c:pt idx="658">
                  <c:v>302.84470186766703</c:v>
                </c:pt>
                <c:pt idx="659">
                  <c:v>132</c:v>
                </c:pt>
                <c:pt idx="660">
                  <c:v>643.37762763547653</c:v>
                </c:pt>
                <c:pt idx="661">
                  <c:v>647.62237236452347</c:v>
                </c:pt>
                <c:pt idx="662">
                  <c:v>329.2350808387564</c:v>
                </c:pt>
                <c:pt idx="663">
                  <c:v>330.33211486894288</c:v>
                </c:pt>
                <c:pt idx="664">
                  <c:v>331.43280429230072</c:v>
                </c:pt>
                <c:pt idx="665">
                  <c:v>1113.2033228314103</c:v>
                </c:pt>
                <c:pt idx="666">
                  <c:v>1125.6204977325833</c:v>
                </c:pt>
                <c:pt idx="667">
                  <c:v>1138.1761794360064</c:v>
                </c:pt>
                <c:pt idx="668">
                  <c:v>933</c:v>
                </c:pt>
                <c:pt idx="669">
                  <c:v>814.08061592375452</c:v>
                </c:pt>
                <c:pt idx="670">
                  <c:v>820.4463215709402</c:v>
                </c:pt>
                <c:pt idx="671">
                  <c:v>826.86180387120112</c:v>
                </c:pt>
                <c:pt idx="672">
                  <c:v>833.32745205318497</c:v>
                </c:pt>
                <c:pt idx="673">
                  <c:v>839.84365838917438</c:v>
                </c:pt>
                <c:pt idx="674">
                  <c:v>846.41081821879197</c:v>
                </c:pt>
                <c:pt idx="675">
                  <c:v>853.02932997295284</c:v>
                </c:pt>
                <c:pt idx="676">
                  <c:v>777.16016739122279</c:v>
                </c:pt>
                <c:pt idx="677">
                  <c:v>782.65372246775951</c:v>
                </c:pt>
                <c:pt idx="678">
                  <c:v>788.18611014101771</c:v>
                </c:pt>
                <c:pt idx="679">
                  <c:v>1336.05174825227</c:v>
                </c:pt>
                <c:pt idx="680">
                  <c:v>1351.94825174773</c:v>
                </c:pt>
                <c:pt idx="681">
                  <c:v>754.82405562595522</c:v>
                </c:pt>
                <c:pt idx="682">
                  <c:v>759.77938968653325</c:v>
                </c:pt>
                <c:pt idx="683">
                  <c:v>764.76725495152641</c:v>
                </c:pt>
                <c:pt idx="684">
                  <c:v>769.78786498460977</c:v>
                </c:pt>
                <c:pt idx="685">
                  <c:v>774.84143475137535</c:v>
                </c:pt>
                <c:pt idx="686">
                  <c:v>696</c:v>
                </c:pt>
                <c:pt idx="687">
                  <c:v>606</c:v>
                </c:pt>
                <c:pt idx="688">
                  <c:v>500</c:v>
                </c:pt>
                <c:pt idx="689">
                  <c:v>500</c:v>
                </c:pt>
                <c:pt idx="690">
                  <c:v>320.5</c:v>
                </c:pt>
                <c:pt idx="691">
                  <c:v>320.5</c:v>
                </c:pt>
                <c:pt idx="692">
                  <c:v>320.5</c:v>
                </c:pt>
                <c:pt idx="693">
                  <c:v>320.5</c:v>
                </c:pt>
                <c:pt idx="694">
                  <c:v>343</c:v>
                </c:pt>
                <c:pt idx="695">
                  <c:v>490</c:v>
                </c:pt>
                <c:pt idx="696">
                  <c:v>433</c:v>
                </c:pt>
                <c:pt idx="697">
                  <c:v>212.33333333332848</c:v>
                </c:pt>
                <c:pt idx="698">
                  <c:v>212.33333333332848</c:v>
                </c:pt>
                <c:pt idx="699">
                  <c:v>212.33333333334303</c:v>
                </c:pt>
                <c:pt idx="700">
                  <c:v>573</c:v>
                </c:pt>
                <c:pt idx="701">
                  <c:v>358</c:v>
                </c:pt>
                <c:pt idx="702">
                  <c:v>358</c:v>
                </c:pt>
                <c:pt idx="703">
                  <c:v>358</c:v>
                </c:pt>
                <c:pt idx="704">
                  <c:v>281</c:v>
                </c:pt>
                <c:pt idx="705">
                  <c:v>281</c:v>
                </c:pt>
                <c:pt idx="706">
                  <c:v>281</c:v>
                </c:pt>
                <c:pt idx="707">
                  <c:v>281</c:v>
                </c:pt>
                <c:pt idx="708">
                  <c:v>281</c:v>
                </c:pt>
                <c:pt idx="709">
                  <c:v>432</c:v>
                </c:pt>
                <c:pt idx="710">
                  <c:v>344</c:v>
                </c:pt>
                <c:pt idx="711">
                  <c:v>189.33333333332848</c:v>
                </c:pt>
                <c:pt idx="712">
                  <c:v>189.33333333332848</c:v>
                </c:pt>
                <c:pt idx="713">
                  <c:v>189.33333333332848</c:v>
                </c:pt>
                <c:pt idx="714">
                  <c:v>189.33333333332848</c:v>
                </c:pt>
                <c:pt idx="715">
                  <c:v>189.33333333332848</c:v>
                </c:pt>
                <c:pt idx="716">
                  <c:v>189.33333333332848</c:v>
                </c:pt>
                <c:pt idx="717">
                  <c:v>189.33333333332848</c:v>
                </c:pt>
                <c:pt idx="718">
                  <c:v>189.33333333332848</c:v>
                </c:pt>
                <c:pt idx="719">
                  <c:v>189.33333333332848</c:v>
                </c:pt>
                <c:pt idx="720">
                  <c:v>189.33333333332848</c:v>
                </c:pt>
                <c:pt idx="721">
                  <c:v>189.33333333332848</c:v>
                </c:pt>
                <c:pt idx="722">
                  <c:v>189.33333333332848</c:v>
                </c:pt>
                <c:pt idx="723">
                  <c:v>189.33333333332848</c:v>
                </c:pt>
                <c:pt idx="724">
                  <c:v>189.33333333332848</c:v>
                </c:pt>
                <c:pt idx="725">
                  <c:v>189.33333333332848</c:v>
                </c:pt>
                <c:pt idx="726">
                  <c:v>189.33333333332848</c:v>
                </c:pt>
                <c:pt idx="727">
                  <c:v>189.33333333334303</c:v>
                </c:pt>
                <c:pt idx="728">
                  <c:v>189.33333333340124</c:v>
                </c:pt>
                <c:pt idx="729">
                  <c:v>191</c:v>
                </c:pt>
                <c:pt idx="730">
                  <c:v>140</c:v>
                </c:pt>
                <c:pt idx="731">
                  <c:v>156</c:v>
                </c:pt>
                <c:pt idx="732">
                  <c:v>62.333333333343035</c:v>
                </c:pt>
                <c:pt idx="733">
                  <c:v>62.333333333343035</c:v>
                </c:pt>
                <c:pt idx="734">
                  <c:v>62.333333333313931</c:v>
                </c:pt>
                <c:pt idx="735">
                  <c:v>99</c:v>
                </c:pt>
                <c:pt idx="736">
                  <c:v>61</c:v>
                </c:pt>
                <c:pt idx="737">
                  <c:v>106</c:v>
                </c:pt>
                <c:pt idx="738">
                  <c:v>66</c:v>
                </c:pt>
                <c:pt idx="739">
                  <c:v>103.33333333334303</c:v>
                </c:pt>
                <c:pt idx="740">
                  <c:v>103.33333333334303</c:v>
                </c:pt>
                <c:pt idx="741">
                  <c:v>103.33333333331393</c:v>
                </c:pt>
                <c:pt idx="742">
                  <c:v>39</c:v>
                </c:pt>
                <c:pt idx="743">
                  <c:v>45</c:v>
                </c:pt>
                <c:pt idx="744">
                  <c:v>29</c:v>
                </c:pt>
                <c:pt idx="745">
                  <c:v>66</c:v>
                </c:pt>
                <c:pt idx="746">
                  <c:v>35.333333333343035</c:v>
                </c:pt>
                <c:pt idx="747">
                  <c:v>35.333333333343035</c:v>
                </c:pt>
                <c:pt idx="748">
                  <c:v>35.333333333313931</c:v>
                </c:pt>
                <c:pt idx="749">
                  <c:v>82</c:v>
                </c:pt>
                <c:pt idx="750">
                  <c:v>96.333333333343035</c:v>
                </c:pt>
                <c:pt idx="751">
                  <c:v>96.333333333343035</c:v>
                </c:pt>
                <c:pt idx="752">
                  <c:v>96.333333333313931</c:v>
                </c:pt>
                <c:pt idx="753">
                  <c:v>79.799999999988358</c:v>
                </c:pt>
                <c:pt idx="754">
                  <c:v>79.799999999988358</c:v>
                </c:pt>
                <c:pt idx="755">
                  <c:v>79.799999999988358</c:v>
                </c:pt>
                <c:pt idx="756">
                  <c:v>79.799999999988358</c:v>
                </c:pt>
                <c:pt idx="757">
                  <c:v>79.800000000046566</c:v>
                </c:pt>
                <c:pt idx="758">
                  <c:v>78</c:v>
                </c:pt>
                <c:pt idx="759">
                  <c:v>78</c:v>
                </c:pt>
                <c:pt idx="760">
                  <c:v>78</c:v>
                </c:pt>
                <c:pt idx="761">
                  <c:v>78</c:v>
                </c:pt>
                <c:pt idx="762">
                  <c:v>78</c:v>
                </c:pt>
                <c:pt idx="763">
                  <c:v>78</c:v>
                </c:pt>
                <c:pt idx="764">
                  <c:v>78</c:v>
                </c:pt>
                <c:pt idx="765">
                  <c:v>49.666666666656965</c:v>
                </c:pt>
                <c:pt idx="766">
                  <c:v>49.666666666656965</c:v>
                </c:pt>
                <c:pt idx="767">
                  <c:v>49.666666666656965</c:v>
                </c:pt>
                <c:pt idx="768">
                  <c:v>49.666666666656965</c:v>
                </c:pt>
                <c:pt idx="769">
                  <c:v>49.666666666656965</c:v>
                </c:pt>
                <c:pt idx="770">
                  <c:v>49.666666666656965</c:v>
                </c:pt>
                <c:pt idx="771">
                  <c:v>49.666666666656965</c:v>
                </c:pt>
                <c:pt idx="772">
                  <c:v>49.666666666656965</c:v>
                </c:pt>
                <c:pt idx="773">
                  <c:v>49.666666666744277</c:v>
                </c:pt>
                <c:pt idx="774">
                  <c:v>183.10975291655632</c:v>
                </c:pt>
                <c:pt idx="775">
                  <c:v>183.35831976076588</c:v>
                </c:pt>
                <c:pt idx="776">
                  <c:v>183.60722402815009</c:v>
                </c:pt>
                <c:pt idx="777">
                  <c:v>183.85646617674502</c:v>
                </c:pt>
                <c:pt idx="778">
                  <c:v>184.10604666525614</c:v>
                </c:pt>
                <c:pt idx="779">
                  <c:v>184.35596595294192</c:v>
                </c:pt>
                <c:pt idx="780">
                  <c:v>184.60622449958464</c:v>
                </c:pt>
                <c:pt idx="781">
                  <c:v>112.15109841190861</c:v>
                </c:pt>
                <c:pt idx="782">
                  <c:v>112.24346253270051</c:v>
                </c:pt>
                <c:pt idx="783">
                  <c:v>112.3359027216502</c:v>
                </c:pt>
                <c:pt idx="784">
                  <c:v>112.42841904144734</c:v>
                </c:pt>
                <c:pt idx="785">
                  <c:v>112.52101155478158</c:v>
                </c:pt>
                <c:pt idx="786">
                  <c:v>112.61368032440078</c:v>
                </c:pt>
                <c:pt idx="787">
                  <c:v>112.70642541311099</c:v>
                </c:pt>
                <c:pt idx="788">
                  <c:v>70.428571428579744</c:v>
                </c:pt>
                <c:pt idx="789">
                  <c:v>70.428571428579744</c:v>
                </c:pt>
                <c:pt idx="790">
                  <c:v>70.428571428579744</c:v>
                </c:pt>
                <c:pt idx="791">
                  <c:v>70.428571428579744</c:v>
                </c:pt>
                <c:pt idx="792">
                  <c:v>70.428571428579744</c:v>
                </c:pt>
                <c:pt idx="793">
                  <c:v>70.428571428579744</c:v>
                </c:pt>
                <c:pt idx="794">
                  <c:v>70.428571428521536</c:v>
                </c:pt>
                <c:pt idx="795">
                  <c:v>230.97523627459304</c:v>
                </c:pt>
                <c:pt idx="796">
                  <c:v>231.36335444805445</c:v>
                </c:pt>
                <c:pt idx="797">
                  <c:v>231.75212479411857</c:v>
                </c:pt>
                <c:pt idx="798">
                  <c:v>232.14154840866104</c:v>
                </c:pt>
                <c:pt idx="799">
                  <c:v>232.53162638933281</c:v>
                </c:pt>
                <c:pt idx="800">
                  <c:v>232.92235983579303</c:v>
                </c:pt>
                <c:pt idx="801">
                  <c:v>233.31374984944705</c:v>
                </c:pt>
                <c:pt idx="802">
                  <c:v>117.14285714286962</c:v>
                </c:pt>
                <c:pt idx="803">
                  <c:v>117.14285714286962</c:v>
                </c:pt>
                <c:pt idx="804">
                  <c:v>117.14285714286962</c:v>
                </c:pt>
                <c:pt idx="805">
                  <c:v>117.14285714286962</c:v>
                </c:pt>
                <c:pt idx="806">
                  <c:v>117.14285714286962</c:v>
                </c:pt>
                <c:pt idx="807">
                  <c:v>117.14285714286962</c:v>
                </c:pt>
                <c:pt idx="808">
                  <c:v>117.1428571427823</c:v>
                </c:pt>
                <c:pt idx="809">
                  <c:v>490.52439861278981</c:v>
                </c:pt>
                <c:pt idx="810">
                  <c:v>492.24427528100205</c:v>
                </c:pt>
                <c:pt idx="811">
                  <c:v>493.97018218084122</c:v>
                </c:pt>
                <c:pt idx="812">
                  <c:v>495.70214045554167</c:v>
                </c:pt>
                <c:pt idx="813">
                  <c:v>497.44017132240697</c:v>
                </c:pt>
                <c:pt idx="814">
                  <c:v>499.18429607318831</c:v>
                </c:pt>
                <c:pt idx="815">
                  <c:v>500.93453607422998</c:v>
                </c:pt>
                <c:pt idx="816">
                  <c:v>311.6422422141768</c:v>
                </c:pt>
                <c:pt idx="817">
                  <c:v>312.31964705706923</c:v>
                </c:pt>
                <c:pt idx="818">
                  <c:v>312.99852434897912</c:v>
                </c:pt>
                <c:pt idx="819">
                  <c:v>313.678877290542</c:v>
                </c:pt>
                <c:pt idx="820">
                  <c:v>314.36070908923284</c:v>
                </c:pt>
                <c:pt idx="821">
                  <c:v>357.78015696033253</c:v>
                </c:pt>
                <c:pt idx="822">
                  <c:v>358.66334510908928</c:v>
                </c:pt>
                <c:pt idx="823">
                  <c:v>359.54871342709521</c:v>
                </c:pt>
                <c:pt idx="824">
                  <c:v>360.43626729620155</c:v>
                </c:pt>
                <c:pt idx="825">
                  <c:v>361.32601211144356</c:v>
                </c:pt>
                <c:pt idx="826">
                  <c:v>362.21795328124426</c:v>
                </c:pt>
                <c:pt idx="827">
                  <c:v>363.11209622732713</c:v>
                </c:pt>
                <c:pt idx="828">
                  <c:v>364.0084463848616</c:v>
                </c:pt>
                <c:pt idx="829">
                  <c:v>364.90700920240488</c:v>
                </c:pt>
                <c:pt idx="830">
                  <c:v>475</c:v>
                </c:pt>
                <c:pt idx="831">
                  <c:v>475</c:v>
                </c:pt>
                <c:pt idx="832">
                  <c:v>475</c:v>
                </c:pt>
                <c:pt idx="833">
                  <c:v>475</c:v>
                </c:pt>
                <c:pt idx="834">
                  <c:v>475</c:v>
                </c:pt>
                <c:pt idx="835">
                  <c:v>475</c:v>
                </c:pt>
                <c:pt idx="836">
                  <c:v>475</c:v>
                </c:pt>
                <c:pt idx="837">
                  <c:v>346.28571428571013</c:v>
                </c:pt>
                <c:pt idx="838">
                  <c:v>346.28571428571013</c:v>
                </c:pt>
                <c:pt idx="839">
                  <c:v>346.28571428571013</c:v>
                </c:pt>
                <c:pt idx="840">
                  <c:v>346.28571428571013</c:v>
                </c:pt>
                <c:pt idx="841">
                  <c:v>346.28571428571013</c:v>
                </c:pt>
                <c:pt idx="842">
                  <c:v>346.28571428571013</c:v>
                </c:pt>
                <c:pt idx="843">
                  <c:v>346.28571428573923</c:v>
                </c:pt>
                <c:pt idx="844">
                  <c:v>295.14285714286962</c:v>
                </c:pt>
                <c:pt idx="845">
                  <c:v>295.14285714286962</c:v>
                </c:pt>
                <c:pt idx="846">
                  <c:v>295.14285714286962</c:v>
                </c:pt>
                <c:pt idx="847">
                  <c:v>295.14285714286962</c:v>
                </c:pt>
                <c:pt idx="848">
                  <c:v>295.14285714286962</c:v>
                </c:pt>
                <c:pt idx="849">
                  <c:v>295.14285714286962</c:v>
                </c:pt>
                <c:pt idx="850">
                  <c:v>295.1428571427823</c:v>
                </c:pt>
                <c:pt idx="851">
                  <c:v>23</c:v>
                </c:pt>
                <c:pt idx="852">
                  <c:v>23</c:v>
                </c:pt>
                <c:pt idx="853">
                  <c:v>23</c:v>
                </c:pt>
                <c:pt idx="854">
                  <c:v>23</c:v>
                </c:pt>
                <c:pt idx="855">
                  <c:v>23</c:v>
                </c:pt>
                <c:pt idx="856">
                  <c:v>23</c:v>
                </c:pt>
                <c:pt idx="857">
                  <c:v>23</c:v>
                </c:pt>
                <c:pt idx="858">
                  <c:v>9</c:v>
                </c:pt>
                <c:pt idx="859">
                  <c:v>9</c:v>
                </c:pt>
                <c:pt idx="860">
                  <c:v>9</c:v>
                </c:pt>
                <c:pt idx="861">
                  <c:v>9</c:v>
                </c:pt>
                <c:pt idx="862">
                  <c:v>9</c:v>
                </c:pt>
                <c:pt idx="863">
                  <c:v>9</c:v>
                </c:pt>
                <c:pt idx="864">
                  <c:v>9</c:v>
                </c:pt>
                <c:pt idx="865">
                  <c:v>8.8571428571303841</c:v>
                </c:pt>
                <c:pt idx="866">
                  <c:v>8.8571428571303841</c:v>
                </c:pt>
                <c:pt idx="867">
                  <c:v>8.8571428571303841</c:v>
                </c:pt>
                <c:pt idx="868">
                  <c:v>8.8571428571303841</c:v>
                </c:pt>
                <c:pt idx="869">
                  <c:v>8.8571428571303841</c:v>
                </c:pt>
                <c:pt idx="870">
                  <c:v>8.8571428571303841</c:v>
                </c:pt>
                <c:pt idx="871">
                  <c:v>8.8571428572176956</c:v>
                </c:pt>
                <c:pt idx="872">
                  <c:v>118.38467173316167</c:v>
                </c:pt>
                <c:pt idx="873">
                  <c:v>118.47434433217859</c:v>
                </c:pt>
                <c:pt idx="874">
                  <c:v>118.56408485534484</c:v>
                </c:pt>
                <c:pt idx="875">
                  <c:v>118.6538933540578</c:v>
                </c:pt>
                <c:pt idx="876">
                  <c:v>118.74376987983123</c:v>
                </c:pt>
                <c:pt idx="877">
                  <c:v>118.83371448420803</c:v>
                </c:pt>
                <c:pt idx="878">
                  <c:v>118.92372721873107</c:v>
                </c:pt>
                <c:pt idx="879">
                  <c:v>119.01380813503056</c:v>
                </c:pt>
                <c:pt idx="880">
                  <c:v>119.10395728473668</c:v>
                </c:pt>
                <c:pt idx="881">
                  <c:v>119.19417471953784</c:v>
                </c:pt>
                <c:pt idx="882">
                  <c:v>119.28446049118065</c:v>
                </c:pt>
                <c:pt idx="883">
                  <c:v>119.37481465138262</c:v>
                </c:pt>
                <c:pt idx="884">
                  <c:v>119.46523725194857</c:v>
                </c:pt>
                <c:pt idx="885">
                  <c:v>119.55572834477061</c:v>
                </c:pt>
                <c:pt idx="886">
                  <c:v>119.64628798168269</c:v>
                </c:pt>
                <c:pt idx="887">
                  <c:v>119.73691621463513</c:v>
                </c:pt>
                <c:pt idx="888">
                  <c:v>119.82761309554917</c:v>
                </c:pt>
                <c:pt idx="889">
                  <c:v>119.91837867646245</c:v>
                </c:pt>
                <c:pt idx="890">
                  <c:v>120.00921300941263</c:v>
                </c:pt>
                <c:pt idx="891">
                  <c:v>120.10011614643736</c:v>
                </c:pt>
                <c:pt idx="892">
                  <c:v>120.1910881397198</c:v>
                </c:pt>
                <c:pt idx="893">
                  <c:v>490.01177141105291</c:v>
                </c:pt>
                <c:pt idx="894">
                  <c:v>491.52385640190914</c:v>
                </c:pt>
                <c:pt idx="895">
                  <c:v>493.04060740518617</c:v>
                </c:pt>
                <c:pt idx="896">
                  <c:v>494.56203881936381</c:v>
                </c:pt>
                <c:pt idx="897">
                  <c:v>496.08816508727614</c:v>
                </c:pt>
                <c:pt idx="898">
                  <c:v>497.61900069640251</c:v>
                </c:pt>
                <c:pt idx="899">
                  <c:v>499.15456017880933</c:v>
                </c:pt>
                <c:pt idx="900">
                  <c:v>11.568953671812778</c:v>
                </c:pt>
                <c:pt idx="901">
                  <c:v>11.569778540317202</c:v>
                </c:pt>
                <c:pt idx="902">
                  <c:v>11.570603467640467</c:v>
                </c:pt>
                <c:pt idx="903">
                  <c:v>11.571428453782573</c:v>
                </c:pt>
                <c:pt idx="904">
                  <c:v>11.572253498743521</c:v>
                </c:pt>
                <c:pt idx="905">
                  <c:v>11.57307860252331</c:v>
                </c:pt>
                <c:pt idx="906">
                  <c:v>11.573903765180148</c:v>
                </c:pt>
                <c:pt idx="907">
                  <c:v>17.56572546379175</c:v>
                </c:pt>
                <c:pt idx="908">
                  <c:v>17.567626156844199</c:v>
                </c:pt>
                <c:pt idx="909">
                  <c:v>17.569527055573417</c:v>
                </c:pt>
                <c:pt idx="910">
                  <c:v>17.571428160008509</c:v>
                </c:pt>
                <c:pt idx="911">
                  <c:v>17.57332947012037</c:v>
                </c:pt>
                <c:pt idx="912">
                  <c:v>17.57523098596721</c:v>
                </c:pt>
                <c:pt idx="913">
                  <c:v>17.577132707694545</c:v>
                </c:pt>
                <c:pt idx="914">
                  <c:v>8.4272598858224228</c:v>
                </c:pt>
                <c:pt idx="915">
                  <c:v>8.4276970289356541</c:v>
                </c:pt>
                <c:pt idx="916">
                  <c:v>8.4281341947498731</c:v>
                </c:pt>
                <c:pt idx="917">
                  <c:v>8.4285713832359761</c:v>
                </c:pt>
                <c:pt idx="918">
                  <c:v>8.429008594393963</c:v>
                </c:pt>
                <c:pt idx="919">
                  <c:v>8.4294458282238338</c:v>
                </c:pt>
                <c:pt idx="920">
                  <c:v>8.4298830846382771</c:v>
                </c:pt>
                <c:pt idx="921">
                  <c:v>8.285714285710128</c:v>
                </c:pt>
                <c:pt idx="922">
                  <c:v>8.285714285710128</c:v>
                </c:pt>
                <c:pt idx="923">
                  <c:v>8.285714285710128</c:v>
                </c:pt>
                <c:pt idx="924">
                  <c:v>8.285714285710128</c:v>
                </c:pt>
                <c:pt idx="925">
                  <c:v>8.285714285710128</c:v>
                </c:pt>
                <c:pt idx="926">
                  <c:v>8.285714285710128</c:v>
                </c:pt>
                <c:pt idx="927">
                  <c:v>8.2857142857392319</c:v>
                </c:pt>
                <c:pt idx="928">
                  <c:v>2.285714285710128</c:v>
                </c:pt>
                <c:pt idx="929">
                  <c:v>2.285714285710128</c:v>
                </c:pt>
                <c:pt idx="930">
                  <c:v>2.285714285710128</c:v>
                </c:pt>
                <c:pt idx="931">
                  <c:v>2.285714285710128</c:v>
                </c:pt>
                <c:pt idx="932">
                  <c:v>2.285714285710128</c:v>
                </c:pt>
                <c:pt idx="933">
                  <c:v>2.285714285710128</c:v>
                </c:pt>
                <c:pt idx="934">
                  <c:v>2.2857142857392319</c:v>
                </c:pt>
                <c:pt idx="935">
                  <c:v>19.389213282440323</c:v>
                </c:pt>
                <c:pt idx="936">
                  <c:v>19.391525431681657</c:v>
                </c:pt>
                <c:pt idx="937">
                  <c:v>19.393837856623577</c:v>
                </c:pt>
                <c:pt idx="938">
                  <c:v>19.39615055732429</c:v>
                </c:pt>
                <c:pt idx="939">
                  <c:v>19.398463533812901</c:v>
                </c:pt>
                <c:pt idx="940">
                  <c:v>19.400776786147617</c:v>
                </c:pt>
                <c:pt idx="941">
                  <c:v>19.403090314299334</c:v>
                </c:pt>
                <c:pt idx="942">
                  <c:v>19.405404118355364</c:v>
                </c:pt>
                <c:pt idx="943">
                  <c:v>19.407718198315706</c:v>
                </c:pt>
                <c:pt idx="944">
                  <c:v>19.410032554267673</c:v>
                </c:pt>
                <c:pt idx="945">
                  <c:v>19.412347186153056</c:v>
                </c:pt>
                <c:pt idx="946">
                  <c:v>19.414662094088271</c:v>
                </c:pt>
                <c:pt idx="947">
                  <c:v>19.416977278073318</c:v>
                </c:pt>
                <c:pt idx="948">
                  <c:v>19.419292738137301</c:v>
                </c:pt>
                <c:pt idx="949">
                  <c:v>19.421608474309323</c:v>
                </c:pt>
                <c:pt idx="950">
                  <c:v>19.423924486647593</c:v>
                </c:pt>
                <c:pt idx="951">
                  <c:v>19.426240775181213</c:v>
                </c:pt>
                <c:pt idx="952">
                  <c:v>19.428557339910185</c:v>
                </c:pt>
                <c:pt idx="953">
                  <c:v>19.430874180863611</c:v>
                </c:pt>
                <c:pt idx="954">
                  <c:v>19.433191298128804</c:v>
                </c:pt>
                <c:pt idx="955">
                  <c:v>19.435508691705763</c:v>
                </c:pt>
                <c:pt idx="956">
                  <c:v>19.437826361623593</c:v>
                </c:pt>
                <c:pt idx="957">
                  <c:v>19.4401443079405</c:v>
                </c:pt>
                <c:pt idx="958">
                  <c:v>19.442462530656485</c:v>
                </c:pt>
                <c:pt idx="959">
                  <c:v>19.444781029800652</c:v>
                </c:pt>
                <c:pt idx="960">
                  <c:v>19.447099805460311</c:v>
                </c:pt>
                <c:pt idx="961">
                  <c:v>19.449418857606361</c:v>
                </c:pt>
                <c:pt idx="962">
                  <c:v>19.451738186297007</c:v>
                </c:pt>
                <c:pt idx="963">
                  <c:v>19.454057791590458</c:v>
                </c:pt>
                <c:pt idx="964">
                  <c:v>19.456377673457609</c:v>
                </c:pt>
                <c:pt idx="965">
                  <c:v>19.458697832014877</c:v>
                </c:pt>
                <c:pt idx="966">
                  <c:v>19.461018267204054</c:v>
                </c:pt>
                <c:pt idx="967">
                  <c:v>19.463338979141554</c:v>
                </c:pt>
                <c:pt idx="968">
                  <c:v>19.465659967798274</c:v>
                </c:pt>
                <c:pt idx="969">
                  <c:v>19.467981232941383</c:v>
                </c:pt>
                <c:pt idx="970">
                  <c:v>177.27864319190849</c:v>
                </c:pt>
                <c:pt idx="971">
                  <c:v>177.47112771077082</c:v>
                </c:pt>
                <c:pt idx="972">
                  <c:v>177.66382122429786</c:v>
                </c:pt>
                <c:pt idx="973">
                  <c:v>177.85672395938309</c:v>
                </c:pt>
                <c:pt idx="974">
                  <c:v>178.0498361432401</c:v>
                </c:pt>
                <c:pt idx="975">
                  <c:v>178.24315800325712</c:v>
                </c:pt>
                <c:pt idx="976">
                  <c:v>178.43668976714252</c:v>
                </c:pt>
                <c:pt idx="977">
                  <c:v>210.45538335331366</c:v>
                </c:pt>
                <c:pt idx="978">
                  <c:v>210.72460130613763</c:v>
                </c:pt>
                <c:pt idx="979">
                  <c:v>210.9941636469739</c:v>
                </c:pt>
                <c:pt idx="980">
                  <c:v>211.26407081633806</c:v>
                </c:pt>
                <c:pt idx="981">
                  <c:v>211.53432325532776</c:v>
                </c:pt>
                <c:pt idx="982">
                  <c:v>211.80492140565184</c:v>
                </c:pt>
                <c:pt idx="983">
                  <c:v>212.075865709543</c:v>
                </c:pt>
                <c:pt idx="984">
                  <c:v>212.34715660978691</c:v>
                </c:pt>
                <c:pt idx="985">
                  <c:v>212.61879454978043</c:v>
                </c:pt>
                <c:pt idx="986">
                  <c:v>212.8907799734443</c:v>
                </c:pt>
                <c:pt idx="987">
                  <c:v>213.1631133252813</c:v>
                </c:pt>
                <c:pt idx="988">
                  <c:v>213.43579505037633</c:v>
                </c:pt>
                <c:pt idx="989">
                  <c:v>213.70882559436723</c:v>
                </c:pt>
                <c:pt idx="990">
                  <c:v>213.98220540367765</c:v>
                </c:pt>
                <c:pt idx="991">
                  <c:v>371.37761296046665</c:v>
                </c:pt>
                <c:pt idx="992">
                  <c:v>372.20107305605779</c:v>
                </c:pt>
                <c:pt idx="993">
                  <c:v>373.02635901971371</c:v>
                </c:pt>
                <c:pt idx="994">
                  <c:v>373.85347489998094</c:v>
                </c:pt>
                <c:pt idx="995">
                  <c:v>374.6824247543118</c:v>
                </c:pt>
                <c:pt idx="996">
                  <c:v>375.5132126492681</c:v>
                </c:pt>
                <c:pt idx="997">
                  <c:v>376.34584266020101</c:v>
                </c:pt>
                <c:pt idx="998">
                  <c:v>267.14285714286962</c:v>
                </c:pt>
                <c:pt idx="999">
                  <c:v>267.14285714286962</c:v>
                </c:pt>
                <c:pt idx="1000">
                  <c:v>267.14285714286962</c:v>
                </c:pt>
                <c:pt idx="1001">
                  <c:v>267.14285714286962</c:v>
                </c:pt>
                <c:pt idx="1002">
                  <c:v>267.14285714286962</c:v>
                </c:pt>
                <c:pt idx="1003">
                  <c:v>267.14285714286962</c:v>
                </c:pt>
                <c:pt idx="1004">
                  <c:v>267.1428571427823</c:v>
                </c:pt>
                <c:pt idx="1005">
                  <c:v>150.66666666665697</c:v>
                </c:pt>
                <c:pt idx="1006">
                  <c:v>150.66666666665697</c:v>
                </c:pt>
                <c:pt idx="1007">
                  <c:v>150.66666666665697</c:v>
                </c:pt>
                <c:pt idx="1008">
                  <c:v>150.66666666665697</c:v>
                </c:pt>
                <c:pt idx="1009">
                  <c:v>150.66666666665697</c:v>
                </c:pt>
                <c:pt idx="1010">
                  <c:v>150.66666666671517</c:v>
                </c:pt>
                <c:pt idx="1011">
                  <c:v>126.28571428571013</c:v>
                </c:pt>
                <c:pt idx="1012">
                  <c:v>126.28571428571013</c:v>
                </c:pt>
                <c:pt idx="1013">
                  <c:v>126.28571428571013</c:v>
                </c:pt>
                <c:pt idx="1014">
                  <c:v>126.28571428571013</c:v>
                </c:pt>
                <c:pt idx="1015">
                  <c:v>126.28571428571013</c:v>
                </c:pt>
                <c:pt idx="1016">
                  <c:v>126.28571428571013</c:v>
                </c:pt>
                <c:pt idx="1017">
                  <c:v>126.28571428573923</c:v>
                </c:pt>
                <c:pt idx="1018">
                  <c:v>105.125</c:v>
                </c:pt>
                <c:pt idx="1019">
                  <c:v>105.125</c:v>
                </c:pt>
                <c:pt idx="1020">
                  <c:v>105.125</c:v>
                </c:pt>
                <c:pt idx="1021">
                  <c:v>105.125</c:v>
                </c:pt>
                <c:pt idx="1022">
                  <c:v>105.125</c:v>
                </c:pt>
                <c:pt idx="1023">
                  <c:v>105.125</c:v>
                </c:pt>
                <c:pt idx="1024">
                  <c:v>105.125</c:v>
                </c:pt>
                <c:pt idx="1025">
                  <c:v>105.125</c:v>
                </c:pt>
                <c:pt idx="1026">
                  <c:v>55.5</c:v>
                </c:pt>
                <c:pt idx="1027">
                  <c:v>55.5</c:v>
                </c:pt>
                <c:pt idx="1028">
                  <c:v>55.5</c:v>
                </c:pt>
                <c:pt idx="1029">
                  <c:v>55.5</c:v>
                </c:pt>
                <c:pt idx="1030">
                  <c:v>55.5</c:v>
                </c:pt>
                <c:pt idx="1031">
                  <c:v>55.5</c:v>
                </c:pt>
                <c:pt idx="1032">
                  <c:v>55.5</c:v>
                </c:pt>
                <c:pt idx="1033">
                  <c:v>55.5</c:v>
                </c:pt>
                <c:pt idx="1034">
                  <c:v>55.5</c:v>
                </c:pt>
                <c:pt idx="1035">
                  <c:v>55.5</c:v>
                </c:pt>
                <c:pt idx="1036">
                  <c:v>55.5</c:v>
                </c:pt>
                <c:pt idx="1037">
                  <c:v>55.5</c:v>
                </c:pt>
                <c:pt idx="1038">
                  <c:v>55.5</c:v>
                </c:pt>
                <c:pt idx="1039">
                  <c:v>55.5</c:v>
                </c:pt>
                <c:pt idx="1040">
                  <c:v>30.571428571420256</c:v>
                </c:pt>
                <c:pt idx="1041">
                  <c:v>30.571428571420256</c:v>
                </c:pt>
                <c:pt idx="1042">
                  <c:v>30.571428571420256</c:v>
                </c:pt>
                <c:pt idx="1043">
                  <c:v>30.571428571420256</c:v>
                </c:pt>
                <c:pt idx="1044">
                  <c:v>30.571428571420256</c:v>
                </c:pt>
                <c:pt idx="1045">
                  <c:v>30.571428571420256</c:v>
                </c:pt>
                <c:pt idx="1046">
                  <c:v>30.571428571478464</c:v>
                </c:pt>
                <c:pt idx="1047">
                  <c:v>26.857142857130384</c:v>
                </c:pt>
                <c:pt idx="1048">
                  <c:v>26.857142857130384</c:v>
                </c:pt>
                <c:pt idx="1049">
                  <c:v>26.857142857130384</c:v>
                </c:pt>
                <c:pt idx="1050">
                  <c:v>26.857142857130384</c:v>
                </c:pt>
                <c:pt idx="1051">
                  <c:v>26.857142857130384</c:v>
                </c:pt>
                <c:pt idx="1052">
                  <c:v>26.857142857130384</c:v>
                </c:pt>
                <c:pt idx="1053">
                  <c:v>26.857142857217696</c:v>
                </c:pt>
                <c:pt idx="1054">
                  <c:v>14.285714285710128</c:v>
                </c:pt>
                <c:pt idx="1055">
                  <c:v>14.285714285710128</c:v>
                </c:pt>
                <c:pt idx="1056">
                  <c:v>14.285714285710128</c:v>
                </c:pt>
                <c:pt idx="1057">
                  <c:v>14.285714285710128</c:v>
                </c:pt>
                <c:pt idx="1058">
                  <c:v>14.285714285710128</c:v>
                </c:pt>
                <c:pt idx="1059">
                  <c:v>14.285714285710128</c:v>
                </c:pt>
                <c:pt idx="1060">
                  <c:v>14.285714285739232</c:v>
                </c:pt>
                <c:pt idx="1061">
                  <c:v>37.975393304252066</c:v>
                </c:pt>
                <c:pt idx="1062">
                  <c:v>37.983592585020233</c:v>
                </c:pt>
                <c:pt idx="1063">
                  <c:v>37.991793636087095</c:v>
                </c:pt>
                <c:pt idx="1064">
                  <c:v>37.999996457831003</c:v>
                </c:pt>
                <c:pt idx="1065">
                  <c:v>38.008201050688513</c:v>
                </c:pt>
                <c:pt idx="1066">
                  <c:v>38.016407414979767</c:v>
                </c:pt>
                <c:pt idx="1067">
                  <c:v>38.024615551141324</c:v>
                </c:pt>
                <c:pt idx="1068">
                  <c:v>57.51506017925567</c:v>
                </c:pt>
                <c:pt idx="1069">
                  <c:v>57.533839420619188</c:v>
                </c:pt>
                <c:pt idx="1070">
                  <c:v>57.55262479360681</c:v>
                </c:pt>
                <c:pt idx="1071">
                  <c:v>57.571416300226701</c:v>
                </c:pt>
                <c:pt idx="1072">
                  <c:v>57.590213942428818</c:v>
                </c:pt>
                <c:pt idx="1073">
                  <c:v>57.609017722250428</c:v>
                </c:pt>
                <c:pt idx="1074">
                  <c:v>57.627827641612384</c:v>
                </c:pt>
                <c:pt idx="1075">
                  <c:v>49.714285714289872</c:v>
                </c:pt>
                <c:pt idx="1076">
                  <c:v>49.714285714289872</c:v>
                </c:pt>
                <c:pt idx="1077">
                  <c:v>49.714285714289872</c:v>
                </c:pt>
                <c:pt idx="1078">
                  <c:v>49.714285714289872</c:v>
                </c:pt>
                <c:pt idx="1079">
                  <c:v>49.714285714289872</c:v>
                </c:pt>
                <c:pt idx="1080">
                  <c:v>49.714285714289872</c:v>
                </c:pt>
                <c:pt idx="1081">
                  <c:v>49.714285714260768</c:v>
                </c:pt>
                <c:pt idx="1082">
                  <c:v>70.772146006027469</c:v>
                </c:pt>
                <c:pt idx="1083">
                  <c:v>70.800459403544664</c:v>
                </c:pt>
                <c:pt idx="1084">
                  <c:v>70.828784128243569</c:v>
                </c:pt>
                <c:pt idx="1085">
                  <c:v>70.857120184664382</c:v>
                </c:pt>
                <c:pt idx="1086">
                  <c:v>70.885467577318195</c:v>
                </c:pt>
                <c:pt idx="1087">
                  <c:v>70.913826310745208</c:v>
                </c:pt>
                <c:pt idx="1088">
                  <c:v>70.942196389456512</c:v>
                </c:pt>
                <c:pt idx="1089">
                  <c:v>73.480056948290439</c:v>
                </c:pt>
                <c:pt idx="1090">
                  <c:v>73.510493135661818</c:v>
                </c:pt>
                <c:pt idx="1091">
                  <c:v>73.540941930026747</c:v>
                </c:pt>
                <c:pt idx="1092">
                  <c:v>73.571403336565709</c:v>
                </c:pt>
                <c:pt idx="1093">
                  <c:v>73.6018773605756</c:v>
                </c:pt>
                <c:pt idx="1094">
                  <c:v>73.632364007207798</c:v>
                </c:pt>
                <c:pt idx="1095">
                  <c:v>73.662863281671889</c:v>
                </c:pt>
                <c:pt idx="1096">
                  <c:v>74.192830625397619</c:v>
                </c:pt>
                <c:pt idx="1097">
                  <c:v>74.223770332551794</c:v>
                </c:pt>
                <c:pt idx="1098">
                  <c:v>74.254722942074295</c:v>
                </c:pt>
                <c:pt idx="1099">
                  <c:v>74.285688459407538</c:v>
                </c:pt>
                <c:pt idx="1100">
                  <c:v>74.316666889877524</c:v>
                </c:pt>
                <c:pt idx="1101">
                  <c:v>74.347658238897566</c:v>
                </c:pt>
                <c:pt idx="1102">
                  <c:v>74.378662511793664</c:v>
                </c:pt>
                <c:pt idx="1103">
                  <c:v>57.666666666656965</c:v>
                </c:pt>
                <c:pt idx="1104">
                  <c:v>57.666666666656965</c:v>
                </c:pt>
                <c:pt idx="1105">
                  <c:v>57.666666666656965</c:v>
                </c:pt>
                <c:pt idx="1106">
                  <c:v>57.666666666656965</c:v>
                </c:pt>
                <c:pt idx="1107">
                  <c:v>57.666666666656965</c:v>
                </c:pt>
                <c:pt idx="1108">
                  <c:v>57.666666666656965</c:v>
                </c:pt>
                <c:pt idx="1109">
                  <c:v>57.666666666656965</c:v>
                </c:pt>
                <c:pt idx="1110">
                  <c:v>57.666666666656965</c:v>
                </c:pt>
                <c:pt idx="1111">
                  <c:v>57.666666666656965</c:v>
                </c:pt>
                <c:pt idx="1112">
                  <c:v>57.666666666656965</c:v>
                </c:pt>
                <c:pt idx="1113">
                  <c:v>57.666666666656965</c:v>
                </c:pt>
                <c:pt idx="1114">
                  <c:v>57.666666666773381</c:v>
                </c:pt>
                <c:pt idx="1115">
                  <c:v>44.888888888875954</c:v>
                </c:pt>
                <c:pt idx="1116">
                  <c:v>44.888888888875954</c:v>
                </c:pt>
                <c:pt idx="1117">
                  <c:v>44.888888888875954</c:v>
                </c:pt>
                <c:pt idx="1118">
                  <c:v>44.888888888875954</c:v>
                </c:pt>
                <c:pt idx="1119">
                  <c:v>44.888888888875954</c:v>
                </c:pt>
                <c:pt idx="1120">
                  <c:v>44.888888888875954</c:v>
                </c:pt>
                <c:pt idx="1121">
                  <c:v>44.888888888875954</c:v>
                </c:pt>
                <c:pt idx="1122">
                  <c:v>44.888888888875954</c:v>
                </c:pt>
                <c:pt idx="1123">
                  <c:v>44.888888888992369</c:v>
                </c:pt>
                <c:pt idx="1124">
                  <c:v>37</c:v>
                </c:pt>
                <c:pt idx="1125">
                  <c:v>37</c:v>
                </c:pt>
                <c:pt idx="1126">
                  <c:v>37</c:v>
                </c:pt>
                <c:pt idx="1127">
                  <c:v>37</c:v>
                </c:pt>
                <c:pt idx="1128">
                  <c:v>37</c:v>
                </c:pt>
                <c:pt idx="1129">
                  <c:v>37</c:v>
                </c:pt>
                <c:pt idx="1130">
                  <c:v>21.375</c:v>
                </c:pt>
                <c:pt idx="1131">
                  <c:v>21.375</c:v>
                </c:pt>
                <c:pt idx="1132">
                  <c:v>21.375</c:v>
                </c:pt>
                <c:pt idx="1133">
                  <c:v>21.375</c:v>
                </c:pt>
                <c:pt idx="1134">
                  <c:v>21.375</c:v>
                </c:pt>
                <c:pt idx="1135">
                  <c:v>21.375</c:v>
                </c:pt>
                <c:pt idx="1136">
                  <c:v>21.375</c:v>
                </c:pt>
                <c:pt idx="1137">
                  <c:v>21.375</c:v>
                </c:pt>
                <c:pt idx="1138">
                  <c:v>12.714285714289872</c:v>
                </c:pt>
                <c:pt idx="1139">
                  <c:v>12.714285714289872</c:v>
                </c:pt>
                <c:pt idx="1140">
                  <c:v>12.714285714289872</c:v>
                </c:pt>
                <c:pt idx="1141">
                  <c:v>12.714285714289872</c:v>
                </c:pt>
                <c:pt idx="1142">
                  <c:v>12.714285714289872</c:v>
                </c:pt>
                <c:pt idx="1143">
                  <c:v>12.714285714289872</c:v>
                </c:pt>
                <c:pt idx="1144">
                  <c:v>12.714285714260768</c:v>
                </c:pt>
                <c:pt idx="1145">
                  <c:v>13.139979317667894</c:v>
                </c:pt>
                <c:pt idx="1146">
                  <c:v>13.140938476019073</c:v>
                </c:pt>
                <c:pt idx="1147">
                  <c:v>13.141897704394069</c:v>
                </c:pt>
                <c:pt idx="1148">
                  <c:v>13.14285700279288</c:v>
                </c:pt>
                <c:pt idx="1149">
                  <c:v>13.143816371215507</c:v>
                </c:pt>
                <c:pt idx="1150">
                  <c:v>13.144775809691055</c:v>
                </c:pt>
                <c:pt idx="1151">
                  <c:v>13.145735318219522</c:v>
                </c:pt>
                <c:pt idx="1152">
                  <c:v>9.6666666666569654</c:v>
                </c:pt>
                <c:pt idx="1153">
                  <c:v>9.6666666666569654</c:v>
                </c:pt>
                <c:pt idx="1154">
                  <c:v>9.6666666666569654</c:v>
                </c:pt>
                <c:pt idx="1155">
                  <c:v>9.6666666666569654</c:v>
                </c:pt>
                <c:pt idx="1156">
                  <c:v>9.6666666666569654</c:v>
                </c:pt>
                <c:pt idx="1157">
                  <c:v>9.6666666666569654</c:v>
                </c:pt>
                <c:pt idx="1158">
                  <c:v>9.6666666666569654</c:v>
                </c:pt>
                <c:pt idx="1159">
                  <c:v>9.6666666666569654</c:v>
                </c:pt>
                <c:pt idx="1160">
                  <c:v>9.6666666666569654</c:v>
                </c:pt>
                <c:pt idx="1161">
                  <c:v>9.6666666666569654</c:v>
                </c:pt>
                <c:pt idx="1162">
                  <c:v>9.6666666666569654</c:v>
                </c:pt>
                <c:pt idx="1163">
                  <c:v>9.6666666666569654</c:v>
                </c:pt>
                <c:pt idx="1164">
                  <c:v>9.6666666666569654</c:v>
                </c:pt>
                <c:pt idx="1165">
                  <c:v>9.6666666666569654</c:v>
                </c:pt>
                <c:pt idx="1166">
                  <c:v>9.6666666666569654</c:v>
                </c:pt>
                <c:pt idx="1167">
                  <c:v>9.6666666666569654</c:v>
                </c:pt>
                <c:pt idx="1168">
                  <c:v>9.6666666666569654</c:v>
                </c:pt>
                <c:pt idx="1169">
                  <c:v>9.6666666666569654</c:v>
                </c:pt>
                <c:pt idx="1170">
                  <c:v>9.6666666666569654</c:v>
                </c:pt>
                <c:pt idx="1171">
                  <c:v>9.6666666666569654</c:v>
                </c:pt>
                <c:pt idx="1172">
                  <c:v>9.6666666668606922</c:v>
                </c:pt>
                <c:pt idx="1173">
                  <c:v>4.9523809523670934</c:v>
                </c:pt>
                <c:pt idx="1174">
                  <c:v>4.9523809523670934</c:v>
                </c:pt>
                <c:pt idx="1175">
                  <c:v>4.9523809523670934</c:v>
                </c:pt>
                <c:pt idx="1176">
                  <c:v>4.9523809523670934</c:v>
                </c:pt>
                <c:pt idx="1177">
                  <c:v>4.9523809523670934</c:v>
                </c:pt>
                <c:pt idx="1178">
                  <c:v>4.9523809523670934</c:v>
                </c:pt>
                <c:pt idx="1179">
                  <c:v>4.9523809523670934</c:v>
                </c:pt>
                <c:pt idx="1180">
                  <c:v>4.9523809523670934</c:v>
                </c:pt>
                <c:pt idx="1181">
                  <c:v>4.9523809523670934</c:v>
                </c:pt>
                <c:pt idx="1182">
                  <c:v>4.9523809523670934</c:v>
                </c:pt>
                <c:pt idx="1183">
                  <c:v>4.9523809523670934</c:v>
                </c:pt>
                <c:pt idx="1184">
                  <c:v>4.9523809523670934</c:v>
                </c:pt>
                <c:pt idx="1185">
                  <c:v>4.9523809523670934</c:v>
                </c:pt>
                <c:pt idx="1186">
                  <c:v>4.9523809523670934</c:v>
                </c:pt>
                <c:pt idx="1187">
                  <c:v>4.9523809523670934</c:v>
                </c:pt>
                <c:pt idx="1188">
                  <c:v>4.9523809523670934</c:v>
                </c:pt>
                <c:pt idx="1189">
                  <c:v>4.9523809523670934</c:v>
                </c:pt>
                <c:pt idx="1190">
                  <c:v>4.9523809523670934</c:v>
                </c:pt>
                <c:pt idx="1191">
                  <c:v>4.9523809523670934</c:v>
                </c:pt>
                <c:pt idx="1192">
                  <c:v>4.9523809523670934</c:v>
                </c:pt>
                <c:pt idx="1193">
                  <c:v>4.9523809523670934</c:v>
                </c:pt>
                <c:pt idx="1194">
                  <c:v>4.9523809523670934</c:v>
                </c:pt>
                <c:pt idx="1195">
                  <c:v>4.9523809523670934</c:v>
                </c:pt>
                <c:pt idx="1196">
                  <c:v>4.9523809523670934</c:v>
                </c:pt>
                <c:pt idx="1197">
                  <c:v>4.9523809523670934</c:v>
                </c:pt>
                <c:pt idx="1198">
                  <c:v>4.9523809523670934</c:v>
                </c:pt>
                <c:pt idx="1199">
                  <c:v>4.9523809523670934</c:v>
                </c:pt>
                <c:pt idx="1200">
                  <c:v>4.9523809523670934</c:v>
                </c:pt>
                <c:pt idx="1201">
                  <c:v>4.9523809523670934</c:v>
                </c:pt>
                <c:pt idx="1202">
                  <c:v>4.9523809523670934</c:v>
                </c:pt>
                <c:pt idx="1203">
                  <c:v>4.9523809523670934</c:v>
                </c:pt>
                <c:pt idx="1204">
                  <c:v>4.9523809523670934</c:v>
                </c:pt>
                <c:pt idx="1205">
                  <c:v>4.9523809523670934</c:v>
                </c:pt>
                <c:pt idx="1206">
                  <c:v>4.9523809523670934</c:v>
                </c:pt>
                <c:pt idx="1207">
                  <c:v>4.9523809523670934</c:v>
                </c:pt>
                <c:pt idx="1208">
                  <c:v>4.9523809523670934</c:v>
                </c:pt>
                <c:pt idx="1209">
                  <c:v>4.9523809523670934</c:v>
                </c:pt>
                <c:pt idx="1210">
                  <c:v>4.9523809523670934</c:v>
                </c:pt>
                <c:pt idx="1211">
                  <c:v>4.9523809523670934</c:v>
                </c:pt>
                <c:pt idx="1212">
                  <c:v>4.9523809523670934</c:v>
                </c:pt>
                <c:pt idx="1213">
                  <c:v>4.9523809523670934</c:v>
                </c:pt>
                <c:pt idx="1214">
                  <c:v>4.9523809523670934</c:v>
                </c:pt>
                <c:pt idx="1215">
                  <c:v>4.9523809523670934</c:v>
                </c:pt>
                <c:pt idx="1216">
                  <c:v>4.9523809523670934</c:v>
                </c:pt>
                <c:pt idx="1217">
                  <c:v>4.9523809523670934</c:v>
                </c:pt>
                <c:pt idx="1218">
                  <c:v>4.9523809523670934</c:v>
                </c:pt>
                <c:pt idx="1219">
                  <c:v>4.9523809523670934</c:v>
                </c:pt>
                <c:pt idx="1220">
                  <c:v>4.9523809523670934</c:v>
                </c:pt>
                <c:pt idx="1221">
                  <c:v>4.9523809523670934</c:v>
                </c:pt>
                <c:pt idx="1222">
                  <c:v>4.9523809523670934</c:v>
                </c:pt>
                <c:pt idx="1223">
                  <c:v>4.9523809523670934</c:v>
                </c:pt>
                <c:pt idx="1224">
                  <c:v>4.9523809523670934</c:v>
                </c:pt>
                <c:pt idx="1225">
                  <c:v>4.9523809523670934</c:v>
                </c:pt>
                <c:pt idx="1226">
                  <c:v>4.9523809523670934</c:v>
                </c:pt>
                <c:pt idx="1227">
                  <c:v>4.9523809523670934</c:v>
                </c:pt>
                <c:pt idx="1228">
                  <c:v>4.9523809523670934</c:v>
                </c:pt>
                <c:pt idx="1229">
                  <c:v>4.9523809523670934</c:v>
                </c:pt>
                <c:pt idx="1230">
                  <c:v>4.9523809523670934</c:v>
                </c:pt>
                <c:pt idx="1231">
                  <c:v>4.9523809523670934</c:v>
                </c:pt>
                <c:pt idx="1232">
                  <c:v>4.9523809523670934</c:v>
                </c:pt>
                <c:pt idx="1233">
                  <c:v>4.9523809523670934</c:v>
                </c:pt>
                <c:pt idx="1234">
                  <c:v>4.9523809523670934</c:v>
                </c:pt>
                <c:pt idx="1235">
                  <c:v>4.9523809532402083</c:v>
                </c:pt>
                <c:pt idx="1236">
                  <c:v>5.428571428579744</c:v>
                </c:pt>
                <c:pt idx="1237">
                  <c:v>5.428571428579744</c:v>
                </c:pt>
                <c:pt idx="1238">
                  <c:v>5.428571428579744</c:v>
                </c:pt>
                <c:pt idx="1239">
                  <c:v>5.428571428579744</c:v>
                </c:pt>
                <c:pt idx="1240">
                  <c:v>5.428571428579744</c:v>
                </c:pt>
                <c:pt idx="1241">
                  <c:v>5.428571428579744</c:v>
                </c:pt>
                <c:pt idx="1242">
                  <c:v>5.428571428579744</c:v>
                </c:pt>
                <c:pt idx="1243">
                  <c:v>5.428571428579744</c:v>
                </c:pt>
                <c:pt idx="1244">
                  <c:v>5.428571428579744</c:v>
                </c:pt>
                <c:pt idx="1245">
                  <c:v>5.428571428579744</c:v>
                </c:pt>
                <c:pt idx="1246">
                  <c:v>5.428571428579744</c:v>
                </c:pt>
                <c:pt idx="1247">
                  <c:v>5.428571428579744</c:v>
                </c:pt>
                <c:pt idx="1248">
                  <c:v>5.428571428579744</c:v>
                </c:pt>
                <c:pt idx="1249">
                  <c:v>5.428571428579744</c:v>
                </c:pt>
                <c:pt idx="1250">
                  <c:v>5.428571428579744</c:v>
                </c:pt>
                <c:pt idx="1251">
                  <c:v>5.428571428579744</c:v>
                </c:pt>
                <c:pt idx="1252">
                  <c:v>5.428571428579744</c:v>
                </c:pt>
                <c:pt idx="1253">
                  <c:v>5.428571428579744</c:v>
                </c:pt>
                <c:pt idx="1254">
                  <c:v>5.428571428579744</c:v>
                </c:pt>
                <c:pt idx="1255">
                  <c:v>5.428571428579744</c:v>
                </c:pt>
                <c:pt idx="1256">
                  <c:v>5.428571428579744</c:v>
                </c:pt>
                <c:pt idx="1257">
                  <c:v>5.428571428579744</c:v>
                </c:pt>
                <c:pt idx="1258">
                  <c:v>5.428571428579744</c:v>
                </c:pt>
                <c:pt idx="1259">
                  <c:v>5.428571428579744</c:v>
                </c:pt>
                <c:pt idx="1260">
                  <c:v>5.428571428579744</c:v>
                </c:pt>
                <c:pt idx="1261">
                  <c:v>5.428571428579744</c:v>
                </c:pt>
                <c:pt idx="1262">
                  <c:v>5.428571428579744</c:v>
                </c:pt>
                <c:pt idx="1263">
                  <c:v>5.4285714283469133</c:v>
                </c:pt>
                <c:pt idx="1264">
                  <c:v>29.290602114167996</c:v>
                </c:pt>
                <c:pt idx="1265">
                  <c:v>29.295348141575232</c:v>
                </c:pt>
                <c:pt idx="1266">
                  <c:v>29.300094937963877</c:v>
                </c:pt>
                <c:pt idx="1267">
                  <c:v>29.304842503508553</c:v>
                </c:pt>
                <c:pt idx="1268">
                  <c:v>29.309590838325676</c:v>
                </c:pt>
                <c:pt idx="1269">
                  <c:v>29.314339942502556</c:v>
                </c:pt>
                <c:pt idx="1270">
                  <c:v>29.319089816184714</c:v>
                </c:pt>
                <c:pt idx="1271">
                  <c:v>29.323840459517669</c:v>
                </c:pt>
                <c:pt idx="1272">
                  <c:v>29.328591872588731</c:v>
                </c:pt>
                <c:pt idx="1273">
                  <c:v>29.333344055572525</c:v>
                </c:pt>
                <c:pt idx="1274">
                  <c:v>29.33809700855636</c:v>
                </c:pt>
                <c:pt idx="1275">
                  <c:v>29.342850731656654</c:v>
                </c:pt>
                <c:pt idx="1276">
                  <c:v>29.347605225018924</c:v>
                </c:pt>
                <c:pt idx="1277">
                  <c:v>29.352360488759587</c:v>
                </c:pt>
                <c:pt idx="1278">
                  <c:v>29.35711652302416</c:v>
                </c:pt>
                <c:pt idx="1279">
                  <c:v>29.361873327899957</c:v>
                </c:pt>
                <c:pt idx="1280">
                  <c:v>29.3666309035616</c:v>
                </c:pt>
                <c:pt idx="1281">
                  <c:v>29.371389250067296</c:v>
                </c:pt>
                <c:pt idx="1282">
                  <c:v>29.376148367620772</c:v>
                </c:pt>
                <c:pt idx="1283">
                  <c:v>29.380908256280236</c:v>
                </c:pt>
                <c:pt idx="1284">
                  <c:v>29.385668916191207</c:v>
                </c:pt>
                <c:pt idx="1285">
                  <c:v>29.390430347499205</c:v>
                </c:pt>
                <c:pt idx="1286">
                  <c:v>29.39519255029154</c:v>
                </c:pt>
                <c:pt idx="1287">
                  <c:v>29.399955524742836</c:v>
                </c:pt>
                <c:pt idx="1288">
                  <c:v>29.404719270911301</c:v>
                </c:pt>
                <c:pt idx="1289">
                  <c:v>29.40948378900066</c:v>
                </c:pt>
                <c:pt idx="1290">
                  <c:v>29.414249079069123</c:v>
                </c:pt>
                <c:pt idx="1291">
                  <c:v>29.419015141291311</c:v>
                </c:pt>
                <c:pt idx="1292">
                  <c:v>29.423781975754537</c:v>
                </c:pt>
                <c:pt idx="1293">
                  <c:v>29.428549582604319</c:v>
                </c:pt>
                <c:pt idx="1294">
                  <c:v>29.433317961986177</c:v>
                </c:pt>
                <c:pt idx="1295">
                  <c:v>29.438087113958318</c:v>
                </c:pt>
                <c:pt idx="1296">
                  <c:v>29.442857038724469</c:v>
                </c:pt>
                <c:pt idx="1297">
                  <c:v>29.447627736342838</c:v>
                </c:pt>
                <c:pt idx="1298">
                  <c:v>29.452399207279086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93-4026-8180-BED395825F65}"/>
            </c:ext>
          </c:extLst>
        </c:ser>
        <c:ser>
          <c:idx val="1"/>
          <c:order val="1"/>
          <c:tx>
            <c:strRef>
              <c:f>'Dados sim recup log'!$D$1</c:f>
              <c:strCache>
                <c:ptCount val="1"/>
                <c:pt idx="0">
                  <c:v>Média Móvel Novos casos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log'!$A$2:$A$1500</c:f>
              <c:numCache>
                <c:formatCode>d\-mmm</c:formatCode>
                <c:ptCount val="14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  <c:pt idx="998">
                  <c:v>44905</c:v>
                </c:pt>
                <c:pt idx="999">
                  <c:v>44906</c:v>
                </c:pt>
                <c:pt idx="1000">
                  <c:v>44907</c:v>
                </c:pt>
                <c:pt idx="1001">
                  <c:v>44908</c:v>
                </c:pt>
                <c:pt idx="1002">
                  <c:v>44909</c:v>
                </c:pt>
                <c:pt idx="1003">
                  <c:v>44910</c:v>
                </c:pt>
                <c:pt idx="1004">
                  <c:v>44911</c:v>
                </c:pt>
                <c:pt idx="1005">
                  <c:v>44912</c:v>
                </c:pt>
                <c:pt idx="1006">
                  <c:v>44913</c:v>
                </c:pt>
                <c:pt idx="1007">
                  <c:v>44914</c:v>
                </c:pt>
                <c:pt idx="1008">
                  <c:v>44915</c:v>
                </c:pt>
                <c:pt idx="1009">
                  <c:v>44916</c:v>
                </c:pt>
                <c:pt idx="1010">
                  <c:v>44917</c:v>
                </c:pt>
                <c:pt idx="1011">
                  <c:v>44918</c:v>
                </c:pt>
                <c:pt idx="1012">
                  <c:v>44919</c:v>
                </c:pt>
                <c:pt idx="1013">
                  <c:v>44920</c:v>
                </c:pt>
                <c:pt idx="1014">
                  <c:v>44921</c:v>
                </c:pt>
                <c:pt idx="1015">
                  <c:v>44922</c:v>
                </c:pt>
                <c:pt idx="1016">
                  <c:v>44923</c:v>
                </c:pt>
                <c:pt idx="1017">
                  <c:v>44924</c:v>
                </c:pt>
                <c:pt idx="1018">
                  <c:v>44925</c:v>
                </c:pt>
                <c:pt idx="1019">
                  <c:v>44926</c:v>
                </c:pt>
                <c:pt idx="1020">
                  <c:v>44927</c:v>
                </c:pt>
                <c:pt idx="1021">
                  <c:v>44928</c:v>
                </c:pt>
                <c:pt idx="1022">
                  <c:v>44929</c:v>
                </c:pt>
                <c:pt idx="1023">
                  <c:v>44930</c:v>
                </c:pt>
                <c:pt idx="1024">
                  <c:v>44931</c:v>
                </c:pt>
                <c:pt idx="1025">
                  <c:v>44932</c:v>
                </c:pt>
                <c:pt idx="1026">
                  <c:v>44933</c:v>
                </c:pt>
                <c:pt idx="1027">
                  <c:v>44934</c:v>
                </c:pt>
                <c:pt idx="1028">
                  <c:v>44935</c:v>
                </c:pt>
                <c:pt idx="1029">
                  <c:v>44936</c:v>
                </c:pt>
                <c:pt idx="1030">
                  <c:v>44937</c:v>
                </c:pt>
                <c:pt idx="1031">
                  <c:v>44938</c:v>
                </c:pt>
                <c:pt idx="1032">
                  <c:v>44939</c:v>
                </c:pt>
                <c:pt idx="1033">
                  <c:v>44940</c:v>
                </c:pt>
                <c:pt idx="1034">
                  <c:v>44941</c:v>
                </c:pt>
                <c:pt idx="1035">
                  <c:v>44942</c:v>
                </c:pt>
                <c:pt idx="1036">
                  <c:v>44943</c:v>
                </c:pt>
                <c:pt idx="1037">
                  <c:v>44944</c:v>
                </c:pt>
                <c:pt idx="1038">
                  <c:v>44945</c:v>
                </c:pt>
                <c:pt idx="1039">
                  <c:v>44946</c:v>
                </c:pt>
                <c:pt idx="1040">
                  <c:v>44947</c:v>
                </c:pt>
                <c:pt idx="1041">
                  <c:v>44948</c:v>
                </c:pt>
                <c:pt idx="1042">
                  <c:v>44949</c:v>
                </c:pt>
                <c:pt idx="1043">
                  <c:v>44950</c:v>
                </c:pt>
                <c:pt idx="1044">
                  <c:v>44951</c:v>
                </c:pt>
                <c:pt idx="1045">
                  <c:v>44952</c:v>
                </c:pt>
                <c:pt idx="1046">
                  <c:v>44953</c:v>
                </c:pt>
                <c:pt idx="1047">
                  <c:v>44954</c:v>
                </c:pt>
                <c:pt idx="1048">
                  <c:v>44955</c:v>
                </c:pt>
                <c:pt idx="1049">
                  <c:v>44956</c:v>
                </c:pt>
                <c:pt idx="1050">
                  <c:v>44957</c:v>
                </c:pt>
                <c:pt idx="1051">
                  <c:v>44958</c:v>
                </c:pt>
                <c:pt idx="1052">
                  <c:v>44959</c:v>
                </c:pt>
                <c:pt idx="1053">
                  <c:v>44960</c:v>
                </c:pt>
                <c:pt idx="1054">
                  <c:v>44961</c:v>
                </c:pt>
                <c:pt idx="1055">
                  <c:v>44962</c:v>
                </c:pt>
                <c:pt idx="1056">
                  <c:v>44963</c:v>
                </c:pt>
                <c:pt idx="1057">
                  <c:v>44964</c:v>
                </c:pt>
                <c:pt idx="1058">
                  <c:v>44965</c:v>
                </c:pt>
                <c:pt idx="1059">
                  <c:v>44966</c:v>
                </c:pt>
                <c:pt idx="1060">
                  <c:v>44967</c:v>
                </c:pt>
                <c:pt idx="1061">
                  <c:v>44968</c:v>
                </c:pt>
                <c:pt idx="1062">
                  <c:v>44969</c:v>
                </c:pt>
                <c:pt idx="1063">
                  <c:v>44970</c:v>
                </c:pt>
                <c:pt idx="1064">
                  <c:v>44971</c:v>
                </c:pt>
                <c:pt idx="1065">
                  <c:v>44972</c:v>
                </c:pt>
                <c:pt idx="1066">
                  <c:v>44973</c:v>
                </c:pt>
                <c:pt idx="1067">
                  <c:v>44974</c:v>
                </c:pt>
                <c:pt idx="1068">
                  <c:v>44975</c:v>
                </c:pt>
                <c:pt idx="1069">
                  <c:v>44976</c:v>
                </c:pt>
                <c:pt idx="1070">
                  <c:v>44977</c:v>
                </c:pt>
                <c:pt idx="1071">
                  <c:v>44978</c:v>
                </c:pt>
                <c:pt idx="1072">
                  <c:v>44979</c:v>
                </c:pt>
                <c:pt idx="1073">
                  <c:v>44980</c:v>
                </c:pt>
                <c:pt idx="1074">
                  <c:v>44981</c:v>
                </c:pt>
                <c:pt idx="1075">
                  <c:v>44982</c:v>
                </c:pt>
                <c:pt idx="1076">
                  <c:v>44983</c:v>
                </c:pt>
                <c:pt idx="1077">
                  <c:v>44984</c:v>
                </c:pt>
                <c:pt idx="1078">
                  <c:v>44985</c:v>
                </c:pt>
                <c:pt idx="1079">
                  <c:v>44986</c:v>
                </c:pt>
                <c:pt idx="1080">
                  <c:v>44987</c:v>
                </c:pt>
                <c:pt idx="1081">
                  <c:v>44988</c:v>
                </c:pt>
                <c:pt idx="1082">
                  <c:v>44989</c:v>
                </c:pt>
                <c:pt idx="1083">
                  <c:v>44990</c:v>
                </c:pt>
                <c:pt idx="1084">
                  <c:v>44991</c:v>
                </c:pt>
                <c:pt idx="1085">
                  <c:v>44992</c:v>
                </c:pt>
                <c:pt idx="1086">
                  <c:v>44993</c:v>
                </c:pt>
                <c:pt idx="1087">
                  <c:v>44994</c:v>
                </c:pt>
                <c:pt idx="1088">
                  <c:v>44995</c:v>
                </c:pt>
                <c:pt idx="1089">
                  <c:v>44996</c:v>
                </c:pt>
                <c:pt idx="1090">
                  <c:v>44997</c:v>
                </c:pt>
                <c:pt idx="1091">
                  <c:v>44998</c:v>
                </c:pt>
                <c:pt idx="1092">
                  <c:v>44999</c:v>
                </c:pt>
                <c:pt idx="1093">
                  <c:v>45000</c:v>
                </c:pt>
                <c:pt idx="1094">
                  <c:v>45001</c:v>
                </c:pt>
                <c:pt idx="1095">
                  <c:v>45002</c:v>
                </c:pt>
                <c:pt idx="1096">
                  <c:v>45003</c:v>
                </c:pt>
                <c:pt idx="1097">
                  <c:v>45004</c:v>
                </c:pt>
                <c:pt idx="1098">
                  <c:v>45005</c:v>
                </c:pt>
                <c:pt idx="1099">
                  <c:v>45006</c:v>
                </c:pt>
                <c:pt idx="1100">
                  <c:v>45007</c:v>
                </c:pt>
                <c:pt idx="1101">
                  <c:v>45008</c:v>
                </c:pt>
                <c:pt idx="1102">
                  <c:v>45009</c:v>
                </c:pt>
                <c:pt idx="1103">
                  <c:v>45010</c:v>
                </c:pt>
                <c:pt idx="1104">
                  <c:v>45011</c:v>
                </c:pt>
                <c:pt idx="1105">
                  <c:v>45012</c:v>
                </c:pt>
                <c:pt idx="1106">
                  <c:v>45013</c:v>
                </c:pt>
                <c:pt idx="1107">
                  <c:v>45014</c:v>
                </c:pt>
                <c:pt idx="1108">
                  <c:v>45015</c:v>
                </c:pt>
                <c:pt idx="1109">
                  <c:v>45016</c:v>
                </c:pt>
                <c:pt idx="1110">
                  <c:v>45017</c:v>
                </c:pt>
                <c:pt idx="1111">
                  <c:v>45018</c:v>
                </c:pt>
                <c:pt idx="1112">
                  <c:v>45019</c:v>
                </c:pt>
                <c:pt idx="1113">
                  <c:v>45020</c:v>
                </c:pt>
                <c:pt idx="1114">
                  <c:v>45021</c:v>
                </c:pt>
                <c:pt idx="1115">
                  <c:v>45022</c:v>
                </c:pt>
                <c:pt idx="1116">
                  <c:v>45023</c:v>
                </c:pt>
                <c:pt idx="1117">
                  <c:v>45024</c:v>
                </c:pt>
                <c:pt idx="1118">
                  <c:v>45025</c:v>
                </c:pt>
                <c:pt idx="1119">
                  <c:v>45026</c:v>
                </c:pt>
                <c:pt idx="1120">
                  <c:v>45027</c:v>
                </c:pt>
                <c:pt idx="1121">
                  <c:v>45028</c:v>
                </c:pt>
                <c:pt idx="1122">
                  <c:v>45029</c:v>
                </c:pt>
                <c:pt idx="1123">
                  <c:v>45030</c:v>
                </c:pt>
                <c:pt idx="1124">
                  <c:v>45031</c:v>
                </c:pt>
                <c:pt idx="1125">
                  <c:v>45032</c:v>
                </c:pt>
                <c:pt idx="1126">
                  <c:v>45033</c:v>
                </c:pt>
                <c:pt idx="1127">
                  <c:v>45034</c:v>
                </c:pt>
                <c:pt idx="1128">
                  <c:v>45035</c:v>
                </c:pt>
                <c:pt idx="1129">
                  <c:v>45036</c:v>
                </c:pt>
                <c:pt idx="1130">
                  <c:v>45037</c:v>
                </c:pt>
                <c:pt idx="1131">
                  <c:v>45038</c:v>
                </c:pt>
                <c:pt idx="1132">
                  <c:v>45039</c:v>
                </c:pt>
                <c:pt idx="1133">
                  <c:v>45040</c:v>
                </c:pt>
                <c:pt idx="1134">
                  <c:v>45041</c:v>
                </c:pt>
                <c:pt idx="1135">
                  <c:v>45042</c:v>
                </c:pt>
                <c:pt idx="1136">
                  <c:v>45043</c:v>
                </c:pt>
                <c:pt idx="1137">
                  <c:v>45044</c:v>
                </c:pt>
                <c:pt idx="1138">
                  <c:v>45045</c:v>
                </c:pt>
                <c:pt idx="1139">
                  <c:v>45046</c:v>
                </c:pt>
                <c:pt idx="1140">
                  <c:v>45047</c:v>
                </c:pt>
                <c:pt idx="1141">
                  <c:v>45048</c:v>
                </c:pt>
                <c:pt idx="1142">
                  <c:v>45049</c:v>
                </c:pt>
                <c:pt idx="1143">
                  <c:v>45050</c:v>
                </c:pt>
                <c:pt idx="1144">
                  <c:v>45051</c:v>
                </c:pt>
                <c:pt idx="1145">
                  <c:v>45052</c:v>
                </c:pt>
                <c:pt idx="1146">
                  <c:v>45053</c:v>
                </c:pt>
                <c:pt idx="1147">
                  <c:v>45054</c:v>
                </c:pt>
                <c:pt idx="1148">
                  <c:v>45055</c:v>
                </c:pt>
                <c:pt idx="1149">
                  <c:v>45056</c:v>
                </c:pt>
                <c:pt idx="1150">
                  <c:v>45057</c:v>
                </c:pt>
                <c:pt idx="1151">
                  <c:v>45058</c:v>
                </c:pt>
                <c:pt idx="1152">
                  <c:v>45059</c:v>
                </c:pt>
                <c:pt idx="1153">
                  <c:v>45060</c:v>
                </c:pt>
                <c:pt idx="1154">
                  <c:v>45061</c:v>
                </c:pt>
                <c:pt idx="1155">
                  <c:v>45062</c:v>
                </c:pt>
                <c:pt idx="1156">
                  <c:v>45063</c:v>
                </c:pt>
                <c:pt idx="1157">
                  <c:v>45064</c:v>
                </c:pt>
                <c:pt idx="1158">
                  <c:v>45065</c:v>
                </c:pt>
                <c:pt idx="1159">
                  <c:v>45066</c:v>
                </c:pt>
                <c:pt idx="1160">
                  <c:v>45067</c:v>
                </c:pt>
                <c:pt idx="1161">
                  <c:v>45068</c:v>
                </c:pt>
                <c:pt idx="1162">
                  <c:v>45069</c:v>
                </c:pt>
                <c:pt idx="1163">
                  <c:v>45070</c:v>
                </c:pt>
                <c:pt idx="1164">
                  <c:v>45071</c:v>
                </c:pt>
                <c:pt idx="1165">
                  <c:v>45072</c:v>
                </c:pt>
                <c:pt idx="1166">
                  <c:v>45073</c:v>
                </c:pt>
                <c:pt idx="1167">
                  <c:v>45074</c:v>
                </c:pt>
                <c:pt idx="1168">
                  <c:v>45075</c:v>
                </c:pt>
                <c:pt idx="1169">
                  <c:v>45076</c:v>
                </c:pt>
                <c:pt idx="1170">
                  <c:v>45077</c:v>
                </c:pt>
                <c:pt idx="1171">
                  <c:v>45078</c:v>
                </c:pt>
                <c:pt idx="1172">
                  <c:v>45079</c:v>
                </c:pt>
                <c:pt idx="1173">
                  <c:v>45080</c:v>
                </c:pt>
                <c:pt idx="1174">
                  <c:v>45081</c:v>
                </c:pt>
                <c:pt idx="1175">
                  <c:v>45082</c:v>
                </c:pt>
                <c:pt idx="1176">
                  <c:v>45083</c:v>
                </c:pt>
                <c:pt idx="1177">
                  <c:v>45084</c:v>
                </c:pt>
                <c:pt idx="1178">
                  <c:v>45085</c:v>
                </c:pt>
                <c:pt idx="1179">
                  <c:v>45086</c:v>
                </c:pt>
                <c:pt idx="1180">
                  <c:v>45087</c:v>
                </c:pt>
                <c:pt idx="1181">
                  <c:v>45088</c:v>
                </c:pt>
                <c:pt idx="1182">
                  <c:v>45089</c:v>
                </c:pt>
                <c:pt idx="1183">
                  <c:v>45090</c:v>
                </c:pt>
                <c:pt idx="1184">
                  <c:v>45091</c:v>
                </c:pt>
                <c:pt idx="1185">
                  <c:v>45092</c:v>
                </c:pt>
                <c:pt idx="1186">
                  <c:v>45093</c:v>
                </c:pt>
                <c:pt idx="1187">
                  <c:v>45094</c:v>
                </c:pt>
                <c:pt idx="1188">
                  <c:v>45095</c:v>
                </c:pt>
                <c:pt idx="1189">
                  <c:v>45096</c:v>
                </c:pt>
                <c:pt idx="1190">
                  <c:v>45097</c:v>
                </c:pt>
                <c:pt idx="1191">
                  <c:v>45098</c:v>
                </c:pt>
                <c:pt idx="1192">
                  <c:v>45099</c:v>
                </c:pt>
                <c:pt idx="1193">
                  <c:v>45100</c:v>
                </c:pt>
                <c:pt idx="1194">
                  <c:v>45101</c:v>
                </c:pt>
                <c:pt idx="1195">
                  <c:v>45102</c:v>
                </c:pt>
                <c:pt idx="1196">
                  <c:v>45103</c:v>
                </c:pt>
                <c:pt idx="1197">
                  <c:v>45104</c:v>
                </c:pt>
                <c:pt idx="1198">
                  <c:v>45105</c:v>
                </c:pt>
                <c:pt idx="1199">
                  <c:v>45106</c:v>
                </c:pt>
                <c:pt idx="1200">
                  <c:v>45107</c:v>
                </c:pt>
                <c:pt idx="1201">
                  <c:v>45108</c:v>
                </c:pt>
                <c:pt idx="1202">
                  <c:v>45109</c:v>
                </c:pt>
                <c:pt idx="1203">
                  <c:v>45110</c:v>
                </c:pt>
                <c:pt idx="1204">
                  <c:v>45111</c:v>
                </c:pt>
                <c:pt idx="1205">
                  <c:v>45112</c:v>
                </c:pt>
                <c:pt idx="1206">
                  <c:v>45113</c:v>
                </c:pt>
                <c:pt idx="1207">
                  <c:v>45114</c:v>
                </c:pt>
                <c:pt idx="1208">
                  <c:v>45115</c:v>
                </c:pt>
                <c:pt idx="1209">
                  <c:v>45116</c:v>
                </c:pt>
                <c:pt idx="1210">
                  <c:v>45117</c:v>
                </c:pt>
                <c:pt idx="1211">
                  <c:v>45118</c:v>
                </c:pt>
                <c:pt idx="1212">
                  <c:v>45119</c:v>
                </c:pt>
                <c:pt idx="1213">
                  <c:v>45120</c:v>
                </c:pt>
                <c:pt idx="1214">
                  <c:v>45121</c:v>
                </c:pt>
                <c:pt idx="1215">
                  <c:v>45122</c:v>
                </c:pt>
                <c:pt idx="1216">
                  <c:v>45123</c:v>
                </c:pt>
                <c:pt idx="1217">
                  <c:v>45124</c:v>
                </c:pt>
                <c:pt idx="1218">
                  <c:v>45125</c:v>
                </c:pt>
                <c:pt idx="1219">
                  <c:v>45126</c:v>
                </c:pt>
                <c:pt idx="1220">
                  <c:v>45127</c:v>
                </c:pt>
                <c:pt idx="1221">
                  <c:v>45128</c:v>
                </c:pt>
                <c:pt idx="1222">
                  <c:v>45129</c:v>
                </c:pt>
                <c:pt idx="1223">
                  <c:v>45130</c:v>
                </c:pt>
                <c:pt idx="1224">
                  <c:v>45131</c:v>
                </c:pt>
                <c:pt idx="1225">
                  <c:v>45132</c:v>
                </c:pt>
                <c:pt idx="1226">
                  <c:v>45133</c:v>
                </c:pt>
                <c:pt idx="1227">
                  <c:v>45134</c:v>
                </c:pt>
                <c:pt idx="1228">
                  <c:v>45135</c:v>
                </c:pt>
                <c:pt idx="1229">
                  <c:v>45136</c:v>
                </c:pt>
                <c:pt idx="1230">
                  <c:v>45137</c:v>
                </c:pt>
                <c:pt idx="1231">
                  <c:v>45138</c:v>
                </c:pt>
                <c:pt idx="1232">
                  <c:v>45139</c:v>
                </c:pt>
                <c:pt idx="1233">
                  <c:v>45140</c:v>
                </c:pt>
                <c:pt idx="1234">
                  <c:v>45141</c:v>
                </c:pt>
                <c:pt idx="1235">
                  <c:v>45142</c:v>
                </c:pt>
                <c:pt idx="1236">
                  <c:v>45143</c:v>
                </c:pt>
                <c:pt idx="1237">
                  <c:v>45144</c:v>
                </c:pt>
                <c:pt idx="1238">
                  <c:v>45145</c:v>
                </c:pt>
                <c:pt idx="1239">
                  <c:v>45146</c:v>
                </c:pt>
                <c:pt idx="1240">
                  <c:v>45147</c:v>
                </c:pt>
                <c:pt idx="1241">
                  <c:v>45148</c:v>
                </c:pt>
                <c:pt idx="1242">
                  <c:v>45149</c:v>
                </c:pt>
                <c:pt idx="1243">
                  <c:v>45150</c:v>
                </c:pt>
                <c:pt idx="1244">
                  <c:v>45151</c:v>
                </c:pt>
                <c:pt idx="1245">
                  <c:v>45152</c:v>
                </c:pt>
                <c:pt idx="1246">
                  <c:v>45153</c:v>
                </c:pt>
                <c:pt idx="1247">
                  <c:v>45154</c:v>
                </c:pt>
                <c:pt idx="1248">
                  <c:v>45155</c:v>
                </c:pt>
                <c:pt idx="1249">
                  <c:v>45156</c:v>
                </c:pt>
                <c:pt idx="1250">
                  <c:v>45157</c:v>
                </c:pt>
                <c:pt idx="1251">
                  <c:v>45158</c:v>
                </c:pt>
                <c:pt idx="1252">
                  <c:v>45159</c:v>
                </c:pt>
                <c:pt idx="1253">
                  <c:v>45160</c:v>
                </c:pt>
                <c:pt idx="1254">
                  <c:v>45161</c:v>
                </c:pt>
                <c:pt idx="1255">
                  <c:v>45162</c:v>
                </c:pt>
                <c:pt idx="1256">
                  <c:v>45163</c:v>
                </c:pt>
                <c:pt idx="1257">
                  <c:v>45164</c:v>
                </c:pt>
                <c:pt idx="1258">
                  <c:v>45165</c:v>
                </c:pt>
                <c:pt idx="1259">
                  <c:v>45166</c:v>
                </c:pt>
                <c:pt idx="1260">
                  <c:v>45167</c:v>
                </c:pt>
                <c:pt idx="1261">
                  <c:v>45168</c:v>
                </c:pt>
                <c:pt idx="1262">
                  <c:v>45169</c:v>
                </c:pt>
                <c:pt idx="1263">
                  <c:v>45170</c:v>
                </c:pt>
                <c:pt idx="1264">
                  <c:v>45171</c:v>
                </c:pt>
                <c:pt idx="1265">
                  <c:v>45172</c:v>
                </c:pt>
                <c:pt idx="1266">
                  <c:v>45173</c:v>
                </c:pt>
                <c:pt idx="1267">
                  <c:v>45174</c:v>
                </c:pt>
                <c:pt idx="1268">
                  <c:v>45175</c:v>
                </c:pt>
                <c:pt idx="1269">
                  <c:v>45176</c:v>
                </c:pt>
                <c:pt idx="1270">
                  <c:v>45177</c:v>
                </c:pt>
                <c:pt idx="1271">
                  <c:v>45178</c:v>
                </c:pt>
                <c:pt idx="1272">
                  <c:v>45179</c:v>
                </c:pt>
                <c:pt idx="1273">
                  <c:v>45180</c:v>
                </c:pt>
                <c:pt idx="1274">
                  <c:v>45181</c:v>
                </c:pt>
                <c:pt idx="1275">
                  <c:v>45182</c:v>
                </c:pt>
                <c:pt idx="1276">
                  <c:v>45183</c:v>
                </c:pt>
                <c:pt idx="1277">
                  <c:v>45184</c:v>
                </c:pt>
                <c:pt idx="1278">
                  <c:v>45185</c:v>
                </c:pt>
                <c:pt idx="1279">
                  <c:v>45186</c:v>
                </c:pt>
                <c:pt idx="1280">
                  <c:v>45187</c:v>
                </c:pt>
                <c:pt idx="1281">
                  <c:v>45188</c:v>
                </c:pt>
                <c:pt idx="1282">
                  <c:v>45189</c:v>
                </c:pt>
                <c:pt idx="1283">
                  <c:v>45190</c:v>
                </c:pt>
                <c:pt idx="1284">
                  <c:v>45191</c:v>
                </c:pt>
                <c:pt idx="1285">
                  <c:v>45192</c:v>
                </c:pt>
                <c:pt idx="1286">
                  <c:v>45193</c:v>
                </c:pt>
                <c:pt idx="1287">
                  <c:v>45194</c:v>
                </c:pt>
                <c:pt idx="1288">
                  <c:v>45195</c:v>
                </c:pt>
                <c:pt idx="1289">
                  <c:v>45196</c:v>
                </c:pt>
                <c:pt idx="1290">
                  <c:v>45197</c:v>
                </c:pt>
                <c:pt idx="1291">
                  <c:v>45198</c:v>
                </c:pt>
                <c:pt idx="1292">
                  <c:v>45199</c:v>
                </c:pt>
                <c:pt idx="1293">
                  <c:v>45200</c:v>
                </c:pt>
                <c:pt idx="1294">
                  <c:v>45201</c:v>
                </c:pt>
                <c:pt idx="1295">
                  <c:v>45202</c:v>
                </c:pt>
                <c:pt idx="1296">
                  <c:v>45203</c:v>
                </c:pt>
                <c:pt idx="1297">
                  <c:v>45204</c:v>
                </c:pt>
                <c:pt idx="1298">
                  <c:v>45205</c:v>
                </c:pt>
              </c:numCache>
            </c:numRef>
          </c:cat>
          <c:val>
            <c:numRef>
              <c:f>'Dados sim recup log'!$D$2:$D$1500</c:f>
              <c:numCache>
                <c:formatCode>General</c:formatCode>
                <c:ptCount val="1499"/>
                <c:pt idx="0">
                  <c:v>0</c:v>
                </c:pt>
                <c:pt idx="1">
                  <c:v>0.66666666666666663</c:v>
                </c:pt>
                <c:pt idx="2">
                  <c:v>0.4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1.2857142857142858</c:v>
                </c:pt>
                <c:pt idx="7">
                  <c:v>1.7142857142857142</c:v>
                </c:pt>
                <c:pt idx="8">
                  <c:v>2.2857142857142856</c:v>
                </c:pt>
                <c:pt idx="9">
                  <c:v>1.8571428571428572</c:v>
                </c:pt>
                <c:pt idx="10">
                  <c:v>1.5714285714285714</c:v>
                </c:pt>
                <c:pt idx="11">
                  <c:v>3.7142857142857144</c:v>
                </c:pt>
                <c:pt idx="12">
                  <c:v>3.8571428571428572</c:v>
                </c:pt>
                <c:pt idx="13">
                  <c:v>5.5714285714285712</c:v>
                </c:pt>
                <c:pt idx="14">
                  <c:v>6.2857142857142856</c:v>
                </c:pt>
                <c:pt idx="15">
                  <c:v>6.0211193288466642</c:v>
                </c:pt>
                <c:pt idx="16">
                  <c:v>6.3393154963243683</c:v>
                </c:pt>
                <c:pt idx="17">
                  <c:v>6.8571428571428568</c:v>
                </c:pt>
                <c:pt idx="18">
                  <c:v>6.4285714285714288</c:v>
                </c:pt>
                <c:pt idx="19">
                  <c:v>6</c:v>
                </c:pt>
                <c:pt idx="20">
                  <c:v>4.5677022792708373</c:v>
                </c:pt>
                <c:pt idx="21">
                  <c:v>4.0214705072900028</c:v>
                </c:pt>
                <c:pt idx="22">
                  <c:v>4.3416589184825307</c:v>
                </c:pt>
                <c:pt idx="23">
                  <c:v>4.6824300694789844</c:v>
                </c:pt>
                <c:pt idx="24">
                  <c:v>4.8571428571428568</c:v>
                </c:pt>
                <c:pt idx="25">
                  <c:v>3.8571428571428572</c:v>
                </c:pt>
                <c:pt idx="26">
                  <c:v>4.2857142857142856</c:v>
                </c:pt>
                <c:pt idx="27">
                  <c:v>7.0037262921577348</c:v>
                </c:pt>
                <c:pt idx="28">
                  <c:v>7.1213866355671405</c:v>
                </c:pt>
                <c:pt idx="29">
                  <c:v>7.4943646098136627</c:v>
                </c:pt>
                <c:pt idx="30">
                  <c:v>6.835397291339504</c:v>
                </c:pt>
                <c:pt idx="31">
                  <c:v>6.2857142857142856</c:v>
                </c:pt>
                <c:pt idx="32">
                  <c:v>5.9255239126863488</c:v>
                </c:pt>
                <c:pt idx="33">
                  <c:v>5.8571428571428568</c:v>
                </c:pt>
                <c:pt idx="34">
                  <c:v>4.2857142857142856</c:v>
                </c:pt>
                <c:pt idx="35">
                  <c:v>5.4285714285714288</c:v>
                </c:pt>
                <c:pt idx="36">
                  <c:v>4.7142857142857144</c:v>
                </c:pt>
                <c:pt idx="37">
                  <c:v>5.4880925038824397</c:v>
                </c:pt>
                <c:pt idx="38">
                  <c:v>6.1428571428571432</c:v>
                </c:pt>
                <c:pt idx="39">
                  <c:v>7.9316189444565088</c:v>
                </c:pt>
                <c:pt idx="40">
                  <c:v>9.4285714285714288</c:v>
                </c:pt>
                <c:pt idx="41">
                  <c:v>10</c:v>
                </c:pt>
                <c:pt idx="42">
                  <c:v>8.7094221401023297</c:v>
                </c:pt>
                <c:pt idx="43">
                  <c:v>9</c:v>
                </c:pt>
                <c:pt idx="44">
                  <c:v>10.906687132780121</c:v>
                </c:pt>
                <c:pt idx="45">
                  <c:v>13</c:v>
                </c:pt>
                <c:pt idx="46">
                  <c:v>14</c:v>
                </c:pt>
                <c:pt idx="47">
                  <c:v>13.571428571428571</c:v>
                </c:pt>
                <c:pt idx="48">
                  <c:v>14.285714285714286</c:v>
                </c:pt>
                <c:pt idx="49">
                  <c:v>16.576292145611955</c:v>
                </c:pt>
                <c:pt idx="50">
                  <c:v>17.714285714285715</c:v>
                </c:pt>
                <c:pt idx="51">
                  <c:v>15.318723292882478</c:v>
                </c:pt>
                <c:pt idx="52">
                  <c:v>12.714285714285714</c:v>
                </c:pt>
                <c:pt idx="53">
                  <c:v>13</c:v>
                </c:pt>
                <c:pt idx="54">
                  <c:v>12.842676740328882</c:v>
                </c:pt>
                <c:pt idx="55">
                  <c:v>11.142857142857142</c:v>
                </c:pt>
                <c:pt idx="56">
                  <c:v>10</c:v>
                </c:pt>
                <c:pt idx="57">
                  <c:v>8.5714285714285712</c:v>
                </c:pt>
                <c:pt idx="58">
                  <c:v>11.419562126897517</c:v>
                </c:pt>
                <c:pt idx="59">
                  <c:v>14.428571428571429</c:v>
                </c:pt>
                <c:pt idx="60">
                  <c:v>16.857142857142858</c:v>
                </c:pt>
                <c:pt idx="61">
                  <c:v>21.871608973956832</c:v>
                </c:pt>
                <c:pt idx="62">
                  <c:v>24.142857142857142</c:v>
                </c:pt>
                <c:pt idx="63">
                  <c:v>27.285714285714285</c:v>
                </c:pt>
                <c:pt idx="64">
                  <c:v>27.571428571428573</c:v>
                </c:pt>
                <c:pt idx="65">
                  <c:v>27.697148111012659</c:v>
                </c:pt>
                <c:pt idx="66">
                  <c:v>27.781104483129752</c:v>
                </c:pt>
                <c:pt idx="67">
                  <c:v>25.428571428571427</c:v>
                </c:pt>
                <c:pt idx="68">
                  <c:v>24.857142857142858</c:v>
                </c:pt>
                <c:pt idx="69">
                  <c:v>30.857142857142858</c:v>
                </c:pt>
                <c:pt idx="70">
                  <c:v>32.857142857142854</c:v>
                </c:pt>
                <c:pt idx="71">
                  <c:v>35.714285714285715</c:v>
                </c:pt>
                <c:pt idx="72">
                  <c:v>34.158071348866351</c:v>
                </c:pt>
                <c:pt idx="73">
                  <c:v>32.504609802584532</c:v>
                </c:pt>
                <c:pt idx="74">
                  <c:v>38.571428571428569</c:v>
                </c:pt>
                <c:pt idx="75">
                  <c:v>39.285714285714285</c:v>
                </c:pt>
                <c:pt idx="76">
                  <c:v>38.857142857142854</c:v>
                </c:pt>
                <c:pt idx="77">
                  <c:v>39.142857142857146</c:v>
                </c:pt>
                <c:pt idx="78">
                  <c:v>38.857142857142854</c:v>
                </c:pt>
                <c:pt idx="79">
                  <c:v>41.802418405541012</c:v>
                </c:pt>
                <c:pt idx="80">
                  <c:v>44.857142857142854</c:v>
                </c:pt>
                <c:pt idx="81">
                  <c:v>44.857142857142854</c:v>
                </c:pt>
                <c:pt idx="82">
                  <c:v>56.428571428571431</c:v>
                </c:pt>
                <c:pt idx="83">
                  <c:v>51.805951794175662</c:v>
                </c:pt>
                <c:pt idx="84">
                  <c:v>49.285714285714285</c:v>
                </c:pt>
                <c:pt idx="85">
                  <c:v>50.714285714285715</c:v>
                </c:pt>
                <c:pt idx="86">
                  <c:v>49.045633122049011</c:v>
                </c:pt>
                <c:pt idx="87">
                  <c:v>47.285714285714285</c:v>
                </c:pt>
                <c:pt idx="88">
                  <c:v>65.285714285714292</c:v>
                </c:pt>
                <c:pt idx="89">
                  <c:v>62.571428571428569</c:v>
                </c:pt>
                <c:pt idx="90">
                  <c:v>59.765476777252907</c:v>
                </c:pt>
                <c:pt idx="91">
                  <c:v>83.428571428571431</c:v>
                </c:pt>
                <c:pt idx="92">
                  <c:v>87.142857142857139</c:v>
                </c:pt>
                <c:pt idx="93">
                  <c:v>90.45493411669392</c:v>
                </c:pt>
                <c:pt idx="94">
                  <c:v>93.857142857142861</c:v>
                </c:pt>
                <c:pt idx="95">
                  <c:v>91</c:v>
                </c:pt>
                <c:pt idx="96">
                  <c:v>89.571428571428569</c:v>
                </c:pt>
                <c:pt idx="97">
                  <c:v>102</c:v>
                </c:pt>
                <c:pt idx="98">
                  <c:v>100.71428571428571</c:v>
                </c:pt>
                <c:pt idx="99">
                  <c:v>94.285714285714292</c:v>
                </c:pt>
                <c:pt idx="100">
                  <c:v>103.40778911788448</c:v>
                </c:pt>
                <c:pt idx="101">
                  <c:v>113</c:v>
                </c:pt>
                <c:pt idx="102">
                  <c:v>101.14285714285714</c:v>
                </c:pt>
                <c:pt idx="103">
                  <c:v>104.71428571428571</c:v>
                </c:pt>
                <c:pt idx="104">
                  <c:v>98.857142857142861</c:v>
                </c:pt>
                <c:pt idx="105">
                  <c:v>87.142857142857139</c:v>
                </c:pt>
                <c:pt idx="106">
                  <c:v>116.28571428571429</c:v>
                </c:pt>
                <c:pt idx="107">
                  <c:v>108.88103974074531</c:v>
                </c:pt>
                <c:pt idx="108">
                  <c:v>101</c:v>
                </c:pt>
                <c:pt idx="109">
                  <c:v>100.42857142857143</c:v>
                </c:pt>
                <c:pt idx="110">
                  <c:v>96.243620821477961</c:v>
                </c:pt>
                <c:pt idx="111">
                  <c:v>101.52667419178657</c:v>
                </c:pt>
                <c:pt idx="112">
                  <c:v>100.14285714285714</c:v>
                </c:pt>
                <c:pt idx="113">
                  <c:v>69.571428571428569</c:v>
                </c:pt>
                <c:pt idx="114">
                  <c:v>78.94539235676173</c:v>
                </c:pt>
                <c:pt idx="115">
                  <c:v>88.714285714285708</c:v>
                </c:pt>
                <c:pt idx="116">
                  <c:v>92.285714285714292</c:v>
                </c:pt>
                <c:pt idx="117">
                  <c:v>82.184950607093469</c:v>
                </c:pt>
                <c:pt idx="118">
                  <c:v>70.473325808213431</c:v>
                </c:pt>
                <c:pt idx="119">
                  <c:v>97.142857142857139</c:v>
                </c:pt>
                <c:pt idx="120">
                  <c:v>107.42857142857143</c:v>
                </c:pt>
                <c:pt idx="121">
                  <c:v>92.327867175597675</c:v>
                </c:pt>
                <c:pt idx="122">
                  <c:v>76.714285714285708</c:v>
                </c:pt>
                <c:pt idx="123">
                  <c:v>71.428571428571431</c:v>
                </c:pt>
                <c:pt idx="124">
                  <c:v>128.71428571428572</c:v>
                </c:pt>
                <c:pt idx="125">
                  <c:v>171.57142857142858</c:v>
                </c:pt>
                <c:pt idx="126">
                  <c:v>176.28571428571428</c:v>
                </c:pt>
                <c:pt idx="127">
                  <c:v>166.71428571428572</c:v>
                </c:pt>
                <c:pt idx="128">
                  <c:v>184.93653700396811</c:v>
                </c:pt>
                <c:pt idx="129">
                  <c:v>203.64310504889662</c:v>
                </c:pt>
                <c:pt idx="130">
                  <c:v>214.57142857142858</c:v>
                </c:pt>
                <c:pt idx="131">
                  <c:v>186</c:v>
                </c:pt>
                <c:pt idx="132">
                  <c:v>157.85714285714286</c:v>
                </c:pt>
                <c:pt idx="133">
                  <c:v>166.71428571428572</c:v>
                </c:pt>
                <c:pt idx="134">
                  <c:v>170.14285714285714</c:v>
                </c:pt>
                <c:pt idx="135">
                  <c:v>167.27268209981244</c:v>
                </c:pt>
                <c:pt idx="136">
                  <c:v>164.21403780824625</c:v>
                </c:pt>
                <c:pt idx="137">
                  <c:v>180</c:v>
                </c:pt>
                <c:pt idx="138">
                  <c:v>193.28571428571428</c:v>
                </c:pt>
                <c:pt idx="139">
                  <c:v>208.71428571428572</c:v>
                </c:pt>
                <c:pt idx="140">
                  <c:v>206.42857142857142</c:v>
                </c:pt>
                <c:pt idx="141">
                  <c:v>232.14285714285714</c:v>
                </c:pt>
                <c:pt idx="142">
                  <c:v>224.11500235269574</c:v>
                </c:pt>
                <c:pt idx="143">
                  <c:v>215.85714285714286</c:v>
                </c:pt>
                <c:pt idx="144">
                  <c:v>214.57142857142858</c:v>
                </c:pt>
                <c:pt idx="145">
                  <c:v>238.42857142857142</c:v>
                </c:pt>
                <c:pt idx="146">
                  <c:v>236.14285714285714</c:v>
                </c:pt>
                <c:pt idx="147">
                  <c:v>217.14285714285714</c:v>
                </c:pt>
                <c:pt idx="148">
                  <c:v>190.85714285714286</c:v>
                </c:pt>
                <c:pt idx="149">
                  <c:v>203.57882928891948</c:v>
                </c:pt>
                <c:pt idx="150">
                  <c:v>216.57142857142858</c:v>
                </c:pt>
                <c:pt idx="151">
                  <c:v>215.42857142857142</c:v>
                </c:pt>
                <c:pt idx="152">
                  <c:v>195.71428571428572</c:v>
                </c:pt>
                <c:pt idx="153">
                  <c:v>201.71428571428572</c:v>
                </c:pt>
                <c:pt idx="154">
                  <c:v>199.71428571428572</c:v>
                </c:pt>
                <c:pt idx="155">
                  <c:v>206</c:v>
                </c:pt>
                <c:pt idx="156">
                  <c:v>212.56268124801838</c:v>
                </c:pt>
                <c:pt idx="157">
                  <c:v>219.28571428571428</c:v>
                </c:pt>
                <c:pt idx="158">
                  <c:v>218.85714285714286</c:v>
                </c:pt>
                <c:pt idx="159">
                  <c:v>204.71428571428572</c:v>
                </c:pt>
                <c:pt idx="160">
                  <c:v>211.71428571428572</c:v>
                </c:pt>
                <c:pt idx="161">
                  <c:v>210</c:v>
                </c:pt>
                <c:pt idx="162">
                  <c:v>211.71428571428572</c:v>
                </c:pt>
                <c:pt idx="163">
                  <c:v>196.48801092264122</c:v>
                </c:pt>
                <c:pt idx="164">
                  <c:v>180.85714285714286</c:v>
                </c:pt>
                <c:pt idx="165">
                  <c:v>182.57142857142858</c:v>
                </c:pt>
                <c:pt idx="166">
                  <c:v>178.14285714285714</c:v>
                </c:pt>
                <c:pt idx="167">
                  <c:v>165.42857142857142</c:v>
                </c:pt>
                <c:pt idx="168">
                  <c:v>166.28571428571428</c:v>
                </c:pt>
                <c:pt idx="169">
                  <c:v>166.57142857142858</c:v>
                </c:pt>
                <c:pt idx="170">
                  <c:v>167.56313520014842</c:v>
                </c:pt>
                <c:pt idx="171">
                  <c:v>168.56045875381668</c:v>
                </c:pt>
                <c:pt idx="172">
                  <c:v>147.28571428571428</c:v>
                </c:pt>
                <c:pt idx="173">
                  <c:v>137.42857142857142</c:v>
                </c:pt>
                <c:pt idx="174">
                  <c:v>127.42857142857143</c:v>
                </c:pt>
                <c:pt idx="175">
                  <c:v>134.57142857142858</c:v>
                </c:pt>
                <c:pt idx="176">
                  <c:v>130.14285714285714</c:v>
                </c:pt>
                <c:pt idx="177">
                  <c:v>132.20796807763847</c:v>
                </c:pt>
                <c:pt idx="178">
                  <c:v>134.29668410332619</c:v>
                </c:pt>
                <c:pt idx="179">
                  <c:v>164</c:v>
                </c:pt>
                <c:pt idx="180">
                  <c:v>183.28571428571428</c:v>
                </c:pt>
                <c:pt idx="181">
                  <c:v>221.28571428571428</c:v>
                </c:pt>
                <c:pt idx="182">
                  <c:v>209.42857142857142</c:v>
                </c:pt>
                <c:pt idx="183">
                  <c:v>204.71428571428572</c:v>
                </c:pt>
                <c:pt idx="184">
                  <c:v>199.39433741950339</c:v>
                </c:pt>
                <c:pt idx="185">
                  <c:v>194</c:v>
                </c:pt>
                <c:pt idx="186">
                  <c:v>170</c:v>
                </c:pt>
                <c:pt idx="187">
                  <c:v>145.71428571428572</c:v>
                </c:pt>
                <c:pt idx="188">
                  <c:v>108</c:v>
                </c:pt>
                <c:pt idx="189">
                  <c:v>112.42857142857143</c:v>
                </c:pt>
                <c:pt idx="190">
                  <c:v>111.28571428571429</c:v>
                </c:pt>
                <c:pt idx="191">
                  <c:v>108.65479692414634</c:v>
                </c:pt>
                <c:pt idx="192">
                  <c:v>106</c:v>
                </c:pt>
                <c:pt idx="193">
                  <c:v>99.285714285714292</c:v>
                </c:pt>
                <c:pt idx="194">
                  <c:v>94</c:v>
                </c:pt>
                <c:pt idx="195">
                  <c:v>84.428571428571431</c:v>
                </c:pt>
                <c:pt idx="196">
                  <c:v>69.428571428571431</c:v>
                </c:pt>
                <c:pt idx="197">
                  <c:v>82</c:v>
                </c:pt>
                <c:pt idx="198">
                  <c:v>78.011053639855945</c:v>
                </c:pt>
                <c:pt idx="199">
                  <c:v>74</c:v>
                </c:pt>
                <c:pt idx="200">
                  <c:v>75.571428571428569</c:v>
                </c:pt>
                <c:pt idx="201">
                  <c:v>76.571428571428569</c:v>
                </c:pt>
                <c:pt idx="202">
                  <c:v>74.142857142857139</c:v>
                </c:pt>
                <c:pt idx="203">
                  <c:v>78.714285714285708</c:v>
                </c:pt>
                <c:pt idx="204">
                  <c:v>66</c:v>
                </c:pt>
                <c:pt idx="205">
                  <c:v>65.450024593321103</c:v>
                </c:pt>
                <c:pt idx="206">
                  <c:v>64.897937470714425</c:v>
                </c:pt>
                <c:pt idx="207">
                  <c:v>53.714285714285715</c:v>
                </c:pt>
                <c:pt idx="208">
                  <c:v>55.142857142857146</c:v>
                </c:pt>
                <c:pt idx="209">
                  <c:v>53</c:v>
                </c:pt>
                <c:pt idx="210">
                  <c:v>39.857142857142854</c:v>
                </c:pt>
                <c:pt idx="211">
                  <c:v>43.428571428571431</c:v>
                </c:pt>
                <c:pt idx="212">
                  <c:v>44.691643204772845</c:v>
                </c:pt>
                <c:pt idx="213">
                  <c:v>45.95920538642843</c:v>
                </c:pt>
                <c:pt idx="214">
                  <c:v>50</c:v>
                </c:pt>
                <c:pt idx="215">
                  <c:v>45.714285714285715</c:v>
                </c:pt>
                <c:pt idx="216">
                  <c:v>45.285714285714285</c:v>
                </c:pt>
                <c:pt idx="217">
                  <c:v>47.142857142857146</c:v>
                </c:pt>
                <c:pt idx="218">
                  <c:v>45.755877466924304</c:v>
                </c:pt>
                <c:pt idx="219">
                  <c:v>44.30914727999334</c:v>
                </c:pt>
                <c:pt idx="220">
                  <c:v>42.857142857142854</c:v>
                </c:pt>
                <c:pt idx="221">
                  <c:v>41.571428571428569</c:v>
                </c:pt>
                <c:pt idx="222">
                  <c:v>40.142857142857146</c:v>
                </c:pt>
                <c:pt idx="223">
                  <c:v>41.142857142857146</c:v>
                </c:pt>
                <c:pt idx="224">
                  <c:v>43.142857142857146</c:v>
                </c:pt>
                <c:pt idx="225">
                  <c:v>40.244122533075696</c:v>
                </c:pt>
                <c:pt idx="226">
                  <c:v>39.098211880237486</c:v>
                </c:pt>
                <c:pt idx="227">
                  <c:v>37.949323376738903</c:v>
                </c:pt>
                <c:pt idx="228">
                  <c:v>33.857142857142854</c:v>
                </c:pt>
                <c:pt idx="229">
                  <c:v>29.142857142857142</c:v>
                </c:pt>
                <c:pt idx="230">
                  <c:v>32.428571428571431</c:v>
                </c:pt>
                <c:pt idx="231">
                  <c:v>30.857142857142858</c:v>
                </c:pt>
                <c:pt idx="232">
                  <c:v>30.428571428571427</c:v>
                </c:pt>
                <c:pt idx="233">
                  <c:v>32.741151741304101</c:v>
                </c:pt>
                <c:pt idx="234">
                  <c:v>35.050676623261097</c:v>
                </c:pt>
                <c:pt idx="235">
                  <c:v>40.714285714285715</c:v>
                </c:pt>
                <c:pt idx="236">
                  <c:v>44.571428571428569</c:v>
                </c:pt>
                <c:pt idx="237">
                  <c:v>50.714285714285715</c:v>
                </c:pt>
                <c:pt idx="238">
                  <c:v>53.428571428571431</c:v>
                </c:pt>
                <c:pt idx="239">
                  <c:v>55.142857142857146</c:v>
                </c:pt>
                <c:pt idx="240">
                  <c:v>55.209378266801131</c:v>
                </c:pt>
                <c:pt idx="241">
                  <c:v>55.285714285714285</c:v>
                </c:pt>
                <c:pt idx="242">
                  <c:v>62.857142857142854</c:v>
                </c:pt>
                <c:pt idx="243">
                  <c:v>69.571428571428569</c:v>
                </c:pt>
                <c:pt idx="244">
                  <c:v>78.142857142857139</c:v>
                </c:pt>
                <c:pt idx="245">
                  <c:v>83.571428571428569</c:v>
                </c:pt>
                <c:pt idx="246">
                  <c:v>84.857142857142861</c:v>
                </c:pt>
                <c:pt idx="247">
                  <c:v>89.701674795384207</c:v>
                </c:pt>
                <c:pt idx="248">
                  <c:v>94.571428571428569</c:v>
                </c:pt>
                <c:pt idx="249">
                  <c:v>94.714285714285708</c:v>
                </c:pt>
                <c:pt idx="250">
                  <c:v>95.571428571428569</c:v>
                </c:pt>
                <c:pt idx="251">
                  <c:v>82</c:v>
                </c:pt>
                <c:pt idx="252">
                  <c:v>80.142857142857139</c:v>
                </c:pt>
                <c:pt idx="253">
                  <c:v>80.857142857142861</c:v>
                </c:pt>
                <c:pt idx="254">
                  <c:v>77.43861037184044</c:v>
                </c:pt>
                <c:pt idx="255">
                  <c:v>74</c:v>
                </c:pt>
                <c:pt idx="256">
                  <c:v>78.285714285714292</c:v>
                </c:pt>
                <c:pt idx="257">
                  <c:v>78</c:v>
                </c:pt>
                <c:pt idx="258">
                  <c:v>89.428571428571431</c:v>
                </c:pt>
                <c:pt idx="259">
                  <c:v>88.857142857142861</c:v>
                </c:pt>
                <c:pt idx="260">
                  <c:v>88.142857142857139</c:v>
                </c:pt>
                <c:pt idx="261">
                  <c:v>93.41287835148718</c:v>
                </c:pt>
                <c:pt idx="262">
                  <c:v>98.714285714285708</c:v>
                </c:pt>
                <c:pt idx="263">
                  <c:v>110.14285714285714</c:v>
                </c:pt>
                <c:pt idx="264">
                  <c:v>118.57142857142857</c:v>
                </c:pt>
                <c:pt idx="265">
                  <c:v>115.28571428571429</c:v>
                </c:pt>
                <c:pt idx="266">
                  <c:v>113.57142857142857</c:v>
                </c:pt>
                <c:pt idx="267">
                  <c:v>112.85714285714286</c:v>
                </c:pt>
                <c:pt idx="268">
                  <c:v>116.05869347153983</c:v>
                </c:pt>
                <c:pt idx="269">
                  <c:v>119.28571428571429</c:v>
                </c:pt>
                <c:pt idx="270">
                  <c:v>103.28571428571429</c:v>
                </c:pt>
                <c:pt idx="271">
                  <c:v>117.57142857142857</c:v>
                </c:pt>
                <c:pt idx="272">
                  <c:v>152</c:v>
                </c:pt>
                <c:pt idx="273">
                  <c:v>177.28571428571428</c:v>
                </c:pt>
                <c:pt idx="274">
                  <c:v>176.28571428571428</c:v>
                </c:pt>
                <c:pt idx="275">
                  <c:v>161.10733617151865</c:v>
                </c:pt>
                <c:pt idx="276">
                  <c:v>145.85714285714286</c:v>
                </c:pt>
                <c:pt idx="277">
                  <c:v>181</c:v>
                </c:pt>
                <c:pt idx="278">
                  <c:v>228.42857142857142</c:v>
                </c:pt>
                <c:pt idx="279">
                  <c:v>194.71428571428572</c:v>
                </c:pt>
                <c:pt idx="280">
                  <c:v>167.98295907708129</c:v>
                </c:pt>
                <c:pt idx="281">
                  <c:v>177</c:v>
                </c:pt>
                <c:pt idx="282">
                  <c:v>187.41334689979809</c:v>
                </c:pt>
                <c:pt idx="283">
                  <c:v>197.85714285714286</c:v>
                </c:pt>
                <c:pt idx="284">
                  <c:v>195</c:v>
                </c:pt>
                <c:pt idx="285">
                  <c:v>146</c:v>
                </c:pt>
                <c:pt idx="286">
                  <c:v>181.28571428571428</c:v>
                </c:pt>
                <c:pt idx="287">
                  <c:v>190.88866148448818</c:v>
                </c:pt>
                <c:pt idx="288">
                  <c:v>200.57142857142858</c:v>
                </c:pt>
                <c:pt idx="289">
                  <c:v>201.14204604497405</c:v>
                </c:pt>
                <c:pt idx="290">
                  <c:v>201.71428571428572</c:v>
                </c:pt>
                <c:pt idx="291">
                  <c:v>219.57142857142858</c:v>
                </c:pt>
                <c:pt idx="292">
                  <c:v>249</c:v>
                </c:pt>
                <c:pt idx="293">
                  <c:v>300</c:v>
                </c:pt>
                <c:pt idx="294">
                  <c:v>361.84266515271622</c:v>
                </c:pt>
                <c:pt idx="295">
                  <c:v>362.14285714285717</c:v>
                </c:pt>
                <c:pt idx="296">
                  <c:v>413.05159496407839</c:v>
                </c:pt>
                <c:pt idx="297">
                  <c:v>464.85714285714283</c:v>
                </c:pt>
                <c:pt idx="298">
                  <c:v>493.71428571428572</c:v>
                </c:pt>
                <c:pt idx="299">
                  <c:v>514</c:v>
                </c:pt>
                <c:pt idx="300">
                  <c:v>460.85714285714283</c:v>
                </c:pt>
                <c:pt idx="301">
                  <c:v>461.28571428571428</c:v>
                </c:pt>
                <c:pt idx="302">
                  <c:v>445.28571428571428</c:v>
                </c:pt>
                <c:pt idx="303">
                  <c:v>445.25989599901055</c:v>
                </c:pt>
                <c:pt idx="304">
                  <c:v>445.14285714285717</c:v>
                </c:pt>
                <c:pt idx="305">
                  <c:v>427.57142857142856</c:v>
                </c:pt>
                <c:pt idx="306">
                  <c:v>413.42857142857144</c:v>
                </c:pt>
                <c:pt idx="307">
                  <c:v>427.85714285714283</c:v>
                </c:pt>
                <c:pt idx="308">
                  <c:v>440.57142857142856</c:v>
                </c:pt>
                <c:pt idx="309">
                  <c:v>448.85714285714283</c:v>
                </c:pt>
                <c:pt idx="310">
                  <c:v>427.54070529651756</c:v>
                </c:pt>
                <c:pt idx="311">
                  <c:v>405.71428571428572</c:v>
                </c:pt>
                <c:pt idx="312">
                  <c:v>445.71428571428572</c:v>
                </c:pt>
                <c:pt idx="313">
                  <c:v>468.42857142857144</c:v>
                </c:pt>
                <c:pt idx="314">
                  <c:v>445.42857142857144</c:v>
                </c:pt>
                <c:pt idx="315">
                  <c:v>433.14285714285717</c:v>
                </c:pt>
                <c:pt idx="316">
                  <c:v>470.57142857142856</c:v>
                </c:pt>
                <c:pt idx="317">
                  <c:v>443.64692590321545</c:v>
                </c:pt>
                <c:pt idx="318">
                  <c:v>416.42857142857144</c:v>
                </c:pt>
                <c:pt idx="319">
                  <c:v>381.71428571428572</c:v>
                </c:pt>
                <c:pt idx="320">
                  <c:v>414</c:v>
                </c:pt>
                <c:pt idx="321">
                  <c:v>532</c:v>
                </c:pt>
                <c:pt idx="322">
                  <c:v>581</c:v>
                </c:pt>
                <c:pt idx="323">
                  <c:v>578.14285714285711</c:v>
                </c:pt>
                <c:pt idx="324">
                  <c:v>594.79848395379042</c:v>
                </c:pt>
                <c:pt idx="325">
                  <c:v>611.57142857142856</c:v>
                </c:pt>
                <c:pt idx="326">
                  <c:v>588.42857142857144</c:v>
                </c:pt>
                <c:pt idx="327">
                  <c:v>497.85714285714283</c:v>
                </c:pt>
                <c:pt idx="328">
                  <c:v>370.57142857142856</c:v>
                </c:pt>
                <c:pt idx="329">
                  <c:v>275</c:v>
                </c:pt>
                <c:pt idx="330">
                  <c:v>244.57142857142858</c:v>
                </c:pt>
                <c:pt idx="331">
                  <c:v>229.55710674730446</c:v>
                </c:pt>
                <c:pt idx="332">
                  <c:v>214.42857142857142</c:v>
                </c:pt>
                <c:pt idx="333">
                  <c:v>190.14285714285714</c:v>
                </c:pt>
                <c:pt idx="334">
                  <c:v>178</c:v>
                </c:pt>
                <c:pt idx="335">
                  <c:v>170.57142857142858</c:v>
                </c:pt>
                <c:pt idx="336">
                  <c:v>155.57142857142858</c:v>
                </c:pt>
                <c:pt idx="337">
                  <c:v>158.28571428571428</c:v>
                </c:pt>
                <c:pt idx="338">
                  <c:v>161.63453964706528</c:v>
                </c:pt>
                <c:pt idx="339">
                  <c:v>165</c:v>
                </c:pt>
                <c:pt idx="340">
                  <c:v>167.71428571428572</c:v>
                </c:pt>
                <c:pt idx="341">
                  <c:v>180.57142857142858</c:v>
                </c:pt>
                <c:pt idx="342">
                  <c:v>178</c:v>
                </c:pt>
                <c:pt idx="343">
                  <c:v>182.42857142857142</c:v>
                </c:pt>
                <c:pt idx="344">
                  <c:v>179.71428571428572</c:v>
                </c:pt>
                <c:pt idx="345">
                  <c:v>176.86523271598708</c:v>
                </c:pt>
                <c:pt idx="346">
                  <c:v>174</c:v>
                </c:pt>
                <c:pt idx="347">
                  <c:v>169.14285714285714</c:v>
                </c:pt>
                <c:pt idx="348">
                  <c:v>153.71428571428572</c:v>
                </c:pt>
                <c:pt idx="349">
                  <c:v>132.14285714285714</c:v>
                </c:pt>
                <c:pt idx="350">
                  <c:v>166</c:v>
                </c:pt>
                <c:pt idx="351">
                  <c:v>167.28571428571428</c:v>
                </c:pt>
                <c:pt idx="352">
                  <c:v>170.63474690669682</c:v>
                </c:pt>
                <c:pt idx="353">
                  <c:v>174</c:v>
                </c:pt>
                <c:pt idx="354">
                  <c:v>177.14285714285714</c:v>
                </c:pt>
                <c:pt idx="355">
                  <c:v>184</c:v>
                </c:pt>
                <c:pt idx="356">
                  <c:v>218.57142857142858</c:v>
                </c:pt>
                <c:pt idx="357">
                  <c:v>203.57142857142858</c:v>
                </c:pt>
                <c:pt idx="358">
                  <c:v>226.28571428571428</c:v>
                </c:pt>
                <c:pt idx="359">
                  <c:v>237.74614539334911</c:v>
                </c:pt>
                <c:pt idx="360">
                  <c:v>249.28571428571428</c:v>
                </c:pt>
                <c:pt idx="361">
                  <c:v>255.14285714285714</c:v>
                </c:pt>
                <c:pt idx="362">
                  <c:v>241.14285714285714</c:v>
                </c:pt>
                <c:pt idx="363">
                  <c:v>247.36167517580907</c:v>
                </c:pt>
                <c:pt idx="364">
                  <c:v>247.14285714285714</c:v>
                </c:pt>
                <c:pt idx="365">
                  <c:v>243.71428571428572</c:v>
                </c:pt>
                <c:pt idx="366">
                  <c:v>245.28119069085992</c:v>
                </c:pt>
                <c:pt idx="367">
                  <c:v>246.85714285714286</c:v>
                </c:pt>
                <c:pt idx="368">
                  <c:v>258.42857142857144</c:v>
                </c:pt>
                <c:pt idx="369">
                  <c:v>289.71428571428572</c:v>
                </c:pt>
                <c:pt idx="370">
                  <c:v>297.7811819670481</c:v>
                </c:pt>
                <c:pt idx="371">
                  <c:v>297.14285714285717</c:v>
                </c:pt>
                <c:pt idx="372">
                  <c:v>274.85714285714283</c:v>
                </c:pt>
                <c:pt idx="373">
                  <c:v>213.74953398268372</c:v>
                </c:pt>
                <c:pt idx="374">
                  <c:v>212</c:v>
                </c:pt>
                <c:pt idx="375">
                  <c:v>292.85714285714283</c:v>
                </c:pt>
                <c:pt idx="376">
                  <c:v>302.85714285714283</c:v>
                </c:pt>
                <c:pt idx="377">
                  <c:v>285.42857142857144</c:v>
                </c:pt>
                <c:pt idx="378">
                  <c:v>266.88648926240108</c:v>
                </c:pt>
                <c:pt idx="379">
                  <c:v>276.85714285714283</c:v>
                </c:pt>
                <c:pt idx="380">
                  <c:v>277.35707824557386</c:v>
                </c:pt>
                <c:pt idx="381">
                  <c:v>277.85714285714283</c:v>
                </c:pt>
                <c:pt idx="382">
                  <c:v>243.85714285714286</c:v>
                </c:pt>
                <c:pt idx="383">
                  <c:v>233.85714285714286</c:v>
                </c:pt>
                <c:pt idx="384">
                  <c:v>242.28571428571428</c:v>
                </c:pt>
                <c:pt idx="385">
                  <c:v>252.39922502331319</c:v>
                </c:pt>
                <c:pt idx="386">
                  <c:v>261.14285714285717</c:v>
                </c:pt>
                <c:pt idx="387">
                  <c:v>283.25203299144988</c:v>
                </c:pt>
                <c:pt idx="388">
                  <c:v>305.42857142857144</c:v>
                </c:pt>
                <c:pt idx="389">
                  <c:v>248.14285714285714</c:v>
                </c:pt>
                <c:pt idx="390">
                  <c:v>256.57142857142856</c:v>
                </c:pt>
                <c:pt idx="391">
                  <c:v>255.28571428571428</c:v>
                </c:pt>
                <c:pt idx="392">
                  <c:v>261.14285714285717</c:v>
                </c:pt>
                <c:pt idx="393">
                  <c:v>262.57142857142856</c:v>
                </c:pt>
                <c:pt idx="394">
                  <c:v>269.90589613207914</c:v>
                </c:pt>
                <c:pt idx="395">
                  <c:v>277.28571428571428</c:v>
                </c:pt>
                <c:pt idx="396">
                  <c:v>275.28571428571428</c:v>
                </c:pt>
                <c:pt idx="397">
                  <c:v>263.75695105194507</c:v>
                </c:pt>
                <c:pt idx="398">
                  <c:v>262.85714285714283</c:v>
                </c:pt>
                <c:pt idx="399">
                  <c:v>267.57142857142856</c:v>
                </c:pt>
                <c:pt idx="400">
                  <c:v>236.28571428571428</c:v>
                </c:pt>
                <c:pt idx="401">
                  <c:v>261.16237498845294</c:v>
                </c:pt>
                <c:pt idx="402">
                  <c:v>286.28571428571428</c:v>
                </c:pt>
                <c:pt idx="403">
                  <c:v>295</c:v>
                </c:pt>
                <c:pt idx="404">
                  <c:v>300.67162037662638</c:v>
                </c:pt>
                <c:pt idx="405">
                  <c:v>304.14285714285717</c:v>
                </c:pt>
                <c:pt idx="406">
                  <c:v>300.71428571428572</c:v>
                </c:pt>
                <c:pt idx="407">
                  <c:v>327.27188062211957</c:v>
                </c:pt>
                <c:pt idx="408">
                  <c:v>302.90393579714663</c:v>
                </c:pt>
                <c:pt idx="409">
                  <c:v>278.28571428571428</c:v>
                </c:pt>
                <c:pt idx="410">
                  <c:v>343.42857142857144</c:v>
                </c:pt>
                <c:pt idx="411">
                  <c:v>309.63348609406029</c:v>
                </c:pt>
                <c:pt idx="412">
                  <c:v>277.85714285714283</c:v>
                </c:pt>
                <c:pt idx="413">
                  <c:v>277.71428571428572</c:v>
                </c:pt>
                <c:pt idx="414">
                  <c:v>286.8709765207376</c:v>
                </c:pt>
                <c:pt idx="415">
                  <c:v>289.99748709202169</c:v>
                </c:pt>
                <c:pt idx="416">
                  <c:v>293.14285714285717</c:v>
                </c:pt>
                <c:pt idx="417">
                  <c:v>226.14285714285714</c:v>
                </c:pt>
                <c:pt idx="418">
                  <c:v>261.08079962022538</c:v>
                </c:pt>
                <c:pt idx="419">
                  <c:v>306</c:v>
                </c:pt>
                <c:pt idx="420">
                  <c:v>315.71428571428572</c:v>
                </c:pt>
                <c:pt idx="421">
                  <c:v>316</c:v>
                </c:pt>
                <c:pt idx="422">
                  <c:v>318.42165561292808</c:v>
                </c:pt>
                <c:pt idx="423">
                  <c:v>320.85714285714283</c:v>
                </c:pt>
                <c:pt idx="424">
                  <c:v>322.42857142857144</c:v>
                </c:pt>
                <c:pt idx="425">
                  <c:v>323</c:v>
                </c:pt>
                <c:pt idx="426">
                  <c:v>337.57142857142856</c:v>
                </c:pt>
                <c:pt idx="427">
                  <c:v>345.57142857142856</c:v>
                </c:pt>
                <c:pt idx="428">
                  <c:v>358.42857142857144</c:v>
                </c:pt>
                <c:pt idx="429">
                  <c:v>367.39372477770667</c:v>
                </c:pt>
                <c:pt idx="430">
                  <c:v>376.42857142857144</c:v>
                </c:pt>
                <c:pt idx="431">
                  <c:v>390.57142857142856</c:v>
                </c:pt>
                <c:pt idx="432">
                  <c:v>395.14285714285717</c:v>
                </c:pt>
                <c:pt idx="433">
                  <c:v>333.42857142857144</c:v>
                </c:pt>
                <c:pt idx="434">
                  <c:v>276</c:v>
                </c:pt>
                <c:pt idx="435">
                  <c:v>372.85714285714283</c:v>
                </c:pt>
                <c:pt idx="436">
                  <c:v>381.0355463202265</c:v>
                </c:pt>
                <c:pt idx="437">
                  <c:v>389.28571428571428</c:v>
                </c:pt>
                <c:pt idx="438">
                  <c:v>394.14285714285717</c:v>
                </c:pt>
                <c:pt idx="439">
                  <c:v>386</c:v>
                </c:pt>
                <c:pt idx="440">
                  <c:v>437.17359404936724</c:v>
                </c:pt>
                <c:pt idx="441">
                  <c:v>496.57142857142856</c:v>
                </c:pt>
                <c:pt idx="442">
                  <c:v>375.85714285714283</c:v>
                </c:pt>
                <c:pt idx="443">
                  <c:v>378.42027478691932</c:v>
                </c:pt>
                <c:pt idx="444">
                  <c:v>381</c:v>
                </c:pt>
                <c:pt idx="445">
                  <c:v>357.71428571428572</c:v>
                </c:pt>
                <c:pt idx="446">
                  <c:v>402.42857142857144</c:v>
                </c:pt>
                <c:pt idx="447">
                  <c:v>399.54069166491848</c:v>
                </c:pt>
                <c:pt idx="448">
                  <c:v>387</c:v>
                </c:pt>
                <c:pt idx="449">
                  <c:v>402.28571428571428</c:v>
                </c:pt>
                <c:pt idx="450">
                  <c:v>360.81877981351863</c:v>
                </c:pt>
                <c:pt idx="451">
                  <c:v>375.5</c:v>
                </c:pt>
                <c:pt idx="452">
                  <c:v>383.125</c:v>
                </c:pt>
                <c:pt idx="453">
                  <c:v>356.875</c:v>
                </c:pt>
                <c:pt idx="454">
                  <c:v>336.75</c:v>
                </c:pt>
                <c:pt idx="455">
                  <c:v>328.375</c:v>
                </c:pt>
                <c:pt idx="456">
                  <c:v>324.68643470572169</c:v>
                </c:pt>
                <c:pt idx="457">
                  <c:v>331.29378211547919</c:v>
                </c:pt>
                <c:pt idx="458">
                  <c:v>339.25</c:v>
                </c:pt>
                <c:pt idx="459">
                  <c:v>308.25</c:v>
                </c:pt>
                <c:pt idx="460">
                  <c:v>294.875</c:v>
                </c:pt>
                <c:pt idx="461">
                  <c:v>278.125</c:v>
                </c:pt>
                <c:pt idx="462">
                  <c:v>275.625</c:v>
                </c:pt>
                <c:pt idx="463">
                  <c:v>262.97493278878756</c:v>
                </c:pt>
                <c:pt idx="464">
                  <c:v>250.06356529427831</c:v>
                </c:pt>
                <c:pt idx="465">
                  <c:v>229.5</c:v>
                </c:pt>
                <c:pt idx="466">
                  <c:v>215.25</c:v>
                </c:pt>
                <c:pt idx="467">
                  <c:v>236.375</c:v>
                </c:pt>
                <c:pt idx="468">
                  <c:v>231.25</c:v>
                </c:pt>
                <c:pt idx="469">
                  <c:v>218.25</c:v>
                </c:pt>
                <c:pt idx="470">
                  <c:v>207.42137004003416</c:v>
                </c:pt>
                <c:pt idx="471">
                  <c:v>203.15006721121244</c:v>
                </c:pt>
                <c:pt idx="472">
                  <c:v>209.5</c:v>
                </c:pt>
                <c:pt idx="473">
                  <c:v>219</c:v>
                </c:pt>
                <c:pt idx="474">
                  <c:v>218.625</c:v>
                </c:pt>
                <c:pt idx="475">
                  <c:v>181.36083961927216</c:v>
                </c:pt>
                <c:pt idx="476">
                  <c:v>169.75</c:v>
                </c:pt>
                <c:pt idx="477">
                  <c:v>162.73860252950726</c:v>
                </c:pt>
                <c:pt idx="478">
                  <c:v>159.95362995996584</c:v>
                </c:pt>
                <c:pt idx="479">
                  <c:v>158.75</c:v>
                </c:pt>
                <c:pt idx="480">
                  <c:v>163.75</c:v>
                </c:pt>
                <c:pt idx="481">
                  <c:v>157.25</c:v>
                </c:pt>
                <c:pt idx="482">
                  <c:v>155.75</c:v>
                </c:pt>
                <c:pt idx="483">
                  <c:v>156.76416038072784</c:v>
                </c:pt>
                <c:pt idx="484">
                  <c:v>156.17446326412755</c:v>
                </c:pt>
                <c:pt idx="485">
                  <c:v>157.38639747049274</c:v>
                </c:pt>
                <c:pt idx="486">
                  <c:v>159.875</c:v>
                </c:pt>
                <c:pt idx="487">
                  <c:v>158.375</c:v>
                </c:pt>
                <c:pt idx="488">
                  <c:v>172.875</c:v>
                </c:pt>
                <c:pt idx="489">
                  <c:v>172.625</c:v>
                </c:pt>
                <c:pt idx="490">
                  <c:v>163.25</c:v>
                </c:pt>
                <c:pt idx="491">
                  <c:v>156.99334603850184</c:v>
                </c:pt>
                <c:pt idx="492">
                  <c:v>152.32553673587245</c:v>
                </c:pt>
                <c:pt idx="493">
                  <c:v>151.61320126332976</c:v>
                </c:pt>
                <c:pt idx="494">
                  <c:v>149.625</c:v>
                </c:pt>
                <c:pt idx="495">
                  <c:v>145.625</c:v>
                </c:pt>
                <c:pt idx="496">
                  <c:v>112.375</c:v>
                </c:pt>
                <c:pt idx="497">
                  <c:v>98.375</c:v>
                </c:pt>
                <c:pt idx="498">
                  <c:v>100.86585587292575</c:v>
                </c:pt>
                <c:pt idx="499">
                  <c:v>103.00665396149816</c:v>
                </c:pt>
                <c:pt idx="500">
                  <c:v>105.5</c:v>
                </c:pt>
                <c:pt idx="501">
                  <c:v>102.51179873667024</c:v>
                </c:pt>
                <c:pt idx="502">
                  <c:v>108.125</c:v>
                </c:pt>
                <c:pt idx="503">
                  <c:v>111.625</c:v>
                </c:pt>
                <c:pt idx="504">
                  <c:v>108.5</c:v>
                </c:pt>
                <c:pt idx="505">
                  <c:v>113.93356139476236</c:v>
                </c:pt>
                <c:pt idx="506">
                  <c:v>109.13414412707425</c:v>
                </c:pt>
                <c:pt idx="507">
                  <c:v>113.125</c:v>
                </c:pt>
                <c:pt idx="508">
                  <c:v>118</c:v>
                </c:pt>
                <c:pt idx="509">
                  <c:v>113.875</c:v>
                </c:pt>
                <c:pt idx="510">
                  <c:v>101.375</c:v>
                </c:pt>
                <c:pt idx="511">
                  <c:v>93.75</c:v>
                </c:pt>
                <c:pt idx="512">
                  <c:v>89.12246373106791</c:v>
                </c:pt>
                <c:pt idx="513">
                  <c:v>87.316438605237636</c:v>
                </c:pt>
                <c:pt idx="514">
                  <c:v>88.5</c:v>
                </c:pt>
                <c:pt idx="515">
                  <c:v>84.75</c:v>
                </c:pt>
                <c:pt idx="516">
                  <c:v>74.5</c:v>
                </c:pt>
                <c:pt idx="517">
                  <c:v>74.625</c:v>
                </c:pt>
                <c:pt idx="518">
                  <c:v>83.375</c:v>
                </c:pt>
                <c:pt idx="519">
                  <c:v>82.810344543851897</c:v>
                </c:pt>
                <c:pt idx="520">
                  <c:v>82.25253626893209</c:v>
                </c:pt>
                <c:pt idx="521">
                  <c:v>84.375</c:v>
                </c:pt>
                <c:pt idx="522">
                  <c:v>85</c:v>
                </c:pt>
                <c:pt idx="523">
                  <c:v>81.027777777777374</c:v>
                </c:pt>
                <c:pt idx="524">
                  <c:v>82.305555555554747</c:v>
                </c:pt>
                <c:pt idx="525">
                  <c:v>83.708333333332121</c:v>
                </c:pt>
                <c:pt idx="526">
                  <c:v>76.236111111109494</c:v>
                </c:pt>
                <c:pt idx="527">
                  <c:v>79.70354434503497</c:v>
                </c:pt>
                <c:pt idx="528">
                  <c:v>83.166666666664241</c:v>
                </c:pt>
                <c:pt idx="529">
                  <c:v>83.944444444441615</c:v>
                </c:pt>
                <c:pt idx="530">
                  <c:v>83.222222222218988</c:v>
                </c:pt>
                <c:pt idx="531">
                  <c:v>83.222222222222626</c:v>
                </c:pt>
                <c:pt idx="532">
                  <c:v>78.01944444444598</c:v>
                </c:pt>
                <c:pt idx="533">
                  <c:v>72.816666666669335</c:v>
                </c:pt>
                <c:pt idx="534">
                  <c:v>67.613888888892689</c:v>
                </c:pt>
                <c:pt idx="535">
                  <c:v>62.411111111116043</c:v>
                </c:pt>
                <c:pt idx="536">
                  <c:v>57.208333333335759</c:v>
                </c:pt>
                <c:pt idx="537">
                  <c:v>50.555555555558385</c:v>
                </c:pt>
                <c:pt idx="538">
                  <c:v>43.902777777781012</c:v>
                </c:pt>
                <c:pt idx="539">
                  <c:v>37.25</c:v>
                </c:pt>
                <c:pt idx="540">
                  <c:v>35.799999999999272</c:v>
                </c:pt>
                <c:pt idx="541">
                  <c:v>34.349999999998545</c:v>
                </c:pt>
                <c:pt idx="542">
                  <c:v>32.899999999997817</c:v>
                </c:pt>
                <c:pt idx="543">
                  <c:v>27.94999999999709</c:v>
                </c:pt>
                <c:pt idx="544">
                  <c:v>23.75</c:v>
                </c:pt>
                <c:pt idx="545">
                  <c:v>59.75</c:v>
                </c:pt>
                <c:pt idx="546">
                  <c:v>95.75</c:v>
                </c:pt>
                <c:pt idx="547">
                  <c:v>131.75</c:v>
                </c:pt>
                <c:pt idx="548">
                  <c:v>167.75</c:v>
                </c:pt>
                <c:pt idx="549">
                  <c:v>166.25</c:v>
                </c:pt>
                <c:pt idx="550">
                  <c:v>168.67857142857065</c:v>
                </c:pt>
                <c:pt idx="551">
                  <c:v>174.6071428571413</c:v>
                </c:pt>
                <c:pt idx="552">
                  <c:v>179.78571428571195</c:v>
                </c:pt>
                <c:pt idx="553">
                  <c:v>146.2142857142826</c:v>
                </c:pt>
                <c:pt idx="554">
                  <c:v>112.64285714285325</c:v>
                </c:pt>
                <c:pt idx="555">
                  <c:v>79.071428571423894</c:v>
                </c:pt>
                <c:pt idx="556">
                  <c:v>45.5</c:v>
                </c:pt>
                <c:pt idx="557">
                  <c:v>51.29166666666606</c:v>
                </c:pt>
                <c:pt idx="558">
                  <c:v>53.154761904761472</c:v>
                </c:pt>
                <c:pt idx="559">
                  <c:v>55.017857142858702</c:v>
                </c:pt>
                <c:pt idx="560">
                  <c:v>52.297619047621993</c:v>
                </c:pt>
                <c:pt idx="561">
                  <c:v>49.577380952385283</c:v>
                </c:pt>
                <c:pt idx="562">
                  <c:v>46.857142857146755</c:v>
                </c:pt>
                <c:pt idx="563">
                  <c:v>44.178571428576106</c:v>
                </c:pt>
                <c:pt idx="564">
                  <c:v>40.1875</c:v>
                </c:pt>
                <c:pt idx="565">
                  <c:v>34.33333333333394</c:v>
                </c:pt>
                <c:pt idx="566">
                  <c:v>31.202380952381645</c:v>
                </c:pt>
                <c:pt idx="567">
                  <c:v>28.071428571427532</c:v>
                </c:pt>
                <c:pt idx="568">
                  <c:v>29.523809523807358</c:v>
                </c:pt>
                <c:pt idx="569">
                  <c:v>30.976190476187185</c:v>
                </c:pt>
                <c:pt idx="570">
                  <c:v>32.42857142856883</c:v>
                </c:pt>
                <c:pt idx="571">
                  <c:v>33.839285714282596</c:v>
                </c:pt>
                <c:pt idx="572">
                  <c:v>36.5625</c:v>
                </c:pt>
                <c:pt idx="573">
                  <c:v>38.75</c:v>
                </c:pt>
                <c:pt idx="574">
                  <c:v>38.214285714286234</c:v>
                </c:pt>
                <c:pt idx="575">
                  <c:v>37.678571428572468</c:v>
                </c:pt>
                <c:pt idx="576">
                  <c:v>37.142857142858702</c:v>
                </c:pt>
                <c:pt idx="577">
                  <c:v>36.607142857144936</c:v>
                </c:pt>
                <c:pt idx="578">
                  <c:v>35.07142857143117</c:v>
                </c:pt>
                <c:pt idx="579">
                  <c:v>34.160714285717404</c:v>
                </c:pt>
                <c:pt idx="580">
                  <c:v>32.625</c:v>
                </c:pt>
                <c:pt idx="581">
                  <c:v>31.875</c:v>
                </c:pt>
                <c:pt idx="582">
                  <c:v>31.08333333333394</c:v>
                </c:pt>
                <c:pt idx="583">
                  <c:v>30.291666666667879</c:v>
                </c:pt>
                <c:pt idx="584">
                  <c:v>29.5</c:v>
                </c:pt>
                <c:pt idx="585">
                  <c:v>29.20833333333394</c:v>
                </c:pt>
                <c:pt idx="586">
                  <c:v>29.916666666667879</c:v>
                </c:pt>
                <c:pt idx="587">
                  <c:v>30</c:v>
                </c:pt>
                <c:pt idx="588">
                  <c:v>32.75</c:v>
                </c:pt>
                <c:pt idx="589">
                  <c:v>31.5625</c:v>
                </c:pt>
                <c:pt idx="590">
                  <c:v>30.41666666666606</c:v>
                </c:pt>
                <c:pt idx="591">
                  <c:v>29.270833333332121</c:v>
                </c:pt>
                <c:pt idx="592">
                  <c:v>28.125</c:v>
                </c:pt>
                <c:pt idx="593">
                  <c:v>27.16666666666606</c:v>
                </c:pt>
                <c:pt idx="594">
                  <c:v>30.083333333332121</c:v>
                </c:pt>
                <c:pt idx="595">
                  <c:v>29.346153846154266</c:v>
                </c:pt>
                <c:pt idx="596">
                  <c:v>26.567307692308532</c:v>
                </c:pt>
                <c:pt idx="597">
                  <c:v>27.475961538462798</c:v>
                </c:pt>
                <c:pt idx="598">
                  <c:v>28.384615384617064</c:v>
                </c:pt>
                <c:pt idx="599">
                  <c:v>29.29326923077133</c:v>
                </c:pt>
                <c:pt idx="600">
                  <c:v>30.201923076925596</c:v>
                </c:pt>
                <c:pt idx="601">
                  <c:v>30.423076923079861</c:v>
                </c:pt>
                <c:pt idx="602">
                  <c:v>26.769230769234127</c:v>
                </c:pt>
                <c:pt idx="603">
                  <c:v>26.769230769234127</c:v>
                </c:pt>
                <c:pt idx="604">
                  <c:v>26.769230769234127</c:v>
                </c:pt>
                <c:pt idx="605">
                  <c:v>26.769230769234127</c:v>
                </c:pt>
                <c:pt idx="606">
                  <c:v>26.769230769234127</c:v>
                </c:pt>
                <c:pt idx="607">
                  <c:v>26.769230769234127</c:v>
                </c:pt>
                <c:pt idx="608">
                  <c:v>26.769230769234127</c:v>
                </c:pt>
                <c:pt idx="609">
                  <c:v>26.769230769234127</c:v>
                </c:pt>
                <c:pt idx="610">
                  <c:v>26.769230769234127</c:v>
                </c:pt>
                <c:pt idx="611">
                  <c:v>26.769230769234127</c:v>
                </c:pt>
                <c:pt idx="612">
                  <c:v>26.769230769234127</c:v>
                </c:pt>
                <c:pt idx="613">
                  <c:v>26.769230769234127</c:v>
                </c:pt>
                <c:pt idx="614">
                  <c:v>26.769230769234127</c:v>
                </c:pt>
                <c:pt idx="615">
                  <c:v>26.769230769234127</c:v>
                </c:pt>
                <c:pt idx="616">
                  <c:v>26.769230769234127</c:v>
                </c:pt>
                <c:pt idx="617">
                  <c:v>26.769230769234127</c:v>
                </c:pt>
                <c:pt idx="618">
                  <c:v>26.769230769234127</c:v>
                </c:pt>
                <c:pt idx="619">
                  <c:v>26.769230769234127</c:v>
                </c:pt>
                <c:pt idx="620">
                  <c:v>26.769230769223213</c:v>
                </c:pt>
                <c:pt idx="621">
                  <c:v>27.048076923068948</c:v>
                </c:pt>
                <c:pt idx="622">
                  <c:v>27.076923076914682</c:v>
                </c:pt>
                <c:pt idx="623">
                  <c:v>24.105769230760416</c:v>
                </c:pt>
                <c:pt idx="624">
                  <c:v>23.88461538460615</c:v>
                </c:pt>
                <c:pt idx="625">
                  <c:v>23.663461538451884</c:v>
                </c:pt>
                <c:pt idx="626">
                  <c:v>23.442307692297618</c:v>
                </c:pt>
                <c:pt idx="627">
                  <c:v>21.971153846143352</c:v>
                </c:pt>
                <c:pt idx="628">
                  <c:v>20.5</c:v>
                </c:pt>
                <c:pt idx="629">
                  <c:v>18.75</c:v>
                </c:pt>
                <c:pt idx="630">
                  <c:v>22.513667464780156</c:v>
                </c:pt>
                <c:pt idx="631">
                  <c:v>29.281649463064241</c:v>
                </c:pt>
                <c:pt idx="632">
                  <c:v>33.30394860250999</c:v>
                </c:pt>
                <c:pt idx="633">
                  <c:v>37.330567492352202</c:v>
                </c:pt>
                <c:pt idx="634">
                  <c:v>41.361508743399099</c:v>
                </c:pt>
                <c:pt idx="635">
                  <c:v>46.646774968041427</c:v>
                </c:pt>
                <c:pt idx="636">
                  <c:v>51.936368780245175</c:v>
                </c:pt>
                <c:pt idx="637">
                  <c:v>57.230292795557034</c:v>
                </c:pt>
                <c:pt idx="638">
                  <c:v>57.264882166326061</c:v>
                </c:pt>
                <c:pt idx="639">
                  <c:v>57.299492442538394</c:v>
                </c:pt>
                <c:pt idx="640">
                  <c:v>57.334123636828735</c:v>
                </c:pt>
                <c:pt idx="641">
                  <c:v>57.368775761837242</c:v>
                </c:pt>
                <c:pt idx="642">
                  <c:v>57.403448830216803</c:v>
                </c:pt>
                <c:pt idx="643">
                  <c:v>57.438142854623948</c:v>
                </c:pt>
                <c:pt idx="644">
                  <c:v>57.472857847724299</c:v>
                </c:pt>
                <c:pt idx="645">
                  <c:v>57.507593822192575</c:v>
                </c:pt>
                <c:pt idx="646">
                  <c:v>57.542350790708952</c:v>
                </c:pt>
                <c:pt idx="647">
                  <c:v>57.577128765960879</c:v>
                </c:pt>
                <c:pt idx="648">
                  <c:v>57.611927760661274</c:v>
                </c:pt>
                <c:pt idx="649">
                  <c:v>87.696283624956777</c:v>
                </c:pt>
                <c:pt idx="650">
                  <c:v>117.89256072218086</c:v>
                </c:pt>
                <c:pt idx="651">
                  <c:v>148.20111911081949</c:v>
                </c:pt>
                <c:pt idx="652">
                  <c:v>178.6223199791566</c:v>
                </c:pt>
                <c:pt idx="653">
                  <c:v>209.15652564879201</c:v>
                </c:pt>
                <c:pt idx="654">
                  <c:v>239.80409957818483</c:v>
                </c:pt>
                <c:pt idx="655">
                  <c:v>249.09172932843649</c:v>
                </c:pt>
                <c:pt idx="656">
                  <c:v>322.29720345443457</c:v>
                </c:pt>
                <c:pt idx="657">
                  <c:v>365.97937312085378</c:v>
                </c:pt>
                <c:pt idx="658">
                  <c:v>369.74686680904779</c:v>
                </c:pt>
                <c:pt idx="659">
                  <c:v>373.53486252997754</c:v>
                </c:pt>
                <c:pt idx="660">
                  <c:v>377.34345339287393</c:v>
                </c:pt>
                <c:pt idx="661">
                  <c:v>478.75600308738467</c:v>
                </c:pt>
                <c:pt idx="662">
                  <c:v>581.60297757049921</c:v>
                </c:pt>
                <c:pt idx="663">
                  <c:v>707.375</c:v>
                </c:pt>
                <c:pt idx="664">
                  <c:v>743.57779654556543</c:v>
                </c:pt>
                <c:pt idx="665">
                  <c:v>764.38507699046932</c:v>
                </c:pt>
                <c:pt idx="666">
                  <c:v>825.78648208199229</c:v>
                </c:pt>
                <c:pt idx="667">
                  <c:v>887.85269320727457</c:v>
                </c:pt>
                <c:pt idx="668">
                  <c:v>950.5895241773851</c:v>
                </c:pt>
                <c:pt idx="669">
                  <c:v>916.41956612210561</c:v>
                </c:pt>
                <c:pt idx="670">
                  <c:v>881.51835618288169</c:v>
                </c:pt>
                <c:pt idx="671">
                  <c:v>845.875</c:v>
                </c:pt>
                <c:pt idx="672">
                  <c:v>826.39502092390285</c:v>
                </c:pt>
                <c:pt idx="673">
                  <c:v>822.46665924190347</c:v>
                </c:pt>
                <c:pt idx="674">
                  <c:v>818.43413281316316</c:v>
                </c:pt>
                <c:pt idx="675">
                  <c:v>882.08287586079678</c:v>
                </c:pt>
                <c:pt idx="676">
                  <c:v>946.9104758226149</c:v>
                </c:pt>
                <c:pt idx="677">
                  <c:v>936.2830254772125</c:v>
                </c:pt>
                <c:pt idx="678">
                  <c:v>925.45409691068016</c:v>
                </c:pt>
                <c:pt idx="679">
                  <c:v>914.42133753300186</c:v>
                </c:pt>
                <c:pt idx="680">
                  <c:v>913.49979973217523</c:v>
                </c:pt>
                <c:pt idx="681">
                  <c:v>912.52326376762721</c:v>
                </c:pt>
                <c:pt idx="682">
                  <c:v>901</c:v>
                </c:pt>
                <c:pt idx="683">
                  <c:v>809.74353146846624</c:v>
                </c:pt>
                <c:pt idx="684">
                  <c:v>703.25</c:v>
                </c:pt>
                <c:pt idx="685">
                  <c:v>671.3969930467556</c:v>
                </c:pt>
                <c:pt idx="686">
                  <c:v>616.48706933593894</c:v>
                </c:pt>
                <c:pt idx="687">
                  <c:v>560.95366246699814</c:v>
                </c:pt>
                <c:pt idx="688">
                  <c:v>504.79267934392192</c:v>
                </c:pt>
                <c:pt idx="689">
                  <c:v>448</c:v>
                </c:pt>
                <c:pt idx="690">
                  <c:v>403.875</c:v>
                </c:pt>
                <c:pt idx="691">
                  <c:v>389.375</c:v>
                </c:pt>
                <c:pt idx="692">
                  <c:v>381</c:v>
                </c:pt>
                <c:pt idx="693">
                  <c:v>345.04166666666606</c:v>
                </c:pt>
                <c:pt idx="694">
                  <c:v>331.52083333333212</c:v>
                </c:pt>
                <c:pt idx="695">
                  <c:v>318</c:v>
                </c:pt>
                <c:pt idx="696">
                  <c:v>349.5625</c:v>
                </c:pt>
                <c:pt idx="697">
                  <c:v>354.25</c:v>
                </c:pt>
                <c:pt idx="698">
                  <c:v>356.125</c:v>
                </c:pt>
                <c:pt idx="699">
                  <c:v>339.625</c:v>
                </c:pt>
                <c:pt idx="700">
                  <c:v>320.625</c:v>
                </c:pt>
                <c:pt idx="701">
                  <c:v>329.20833333333394</c:v>
                </c:pt>
                <c:pt idx="702">
                  <c:v>337.79166666666788</c:v>
                </c:pt>
                <c:pt idx="703">
                  <c:v>346.375</c:v>
                </c:pt>
                <c:pt idx="704">
                  <c:v>309.875</c:v>
                </c:pt>
                <c:pt idx="705">
                  <c:v>319.125</c:v>
                </c:pt>
                <c:pt idx="706">
                  <c:v>317.375</c:v>
                </c:pt>
                <c:pt idx="707">
                  <c:v>296.29166666666606</c:v>
                </c:pt>
                <c:pt idx="708">
                  <c:v>284.83333333333212</c:v>
                </c:pt>
                <c:pt idx="709">
                  <c:v>273.37499999999818</c:v>
                </c:pt>
                <c:pt idx="710">
                  <c:v>261.91666666666424</c:v>
                </c:pt>
                <c:pt idx="711">
                  <c:v>250.4583333333303</c:v>
                </c:pt>
                <c:pt idx="712">
                  <c:v>238.99999999999636</c:v>
                </c:pt>
                <c:pt idx="713">
                  <c:v>208.66666666666242</c:v>
                </c:pt>
                <c:pt idx="714">
                  <c:v>189.33333333332848</c:v>
                </c:pt>
                <c:pt idx="715">
                  <c:v>189.33333333332848</c:v>
                </c:pt>
                <c:pt idx="716">
                  <c:v>189.33333333332848</c:v>
                </c:pt>
                <c:pt idx="717">
                  <c:v>189.33333333332848</c:v>
                </c:pt>
                <c:pt idx="718">
                  <c:v>189.33333333332848</c:v>
                </c:pt>
                <c:pt idx="719">
                  <c:v>189.33333333332848</c:v>
                </c:pt>
                <c:pt idx="720">
                  <c:v>189.33333333332848</c:v>
                </c:pt>
                <c:pt idx="721">
                  <c:v>189.33333333332848</c:v>
                </c:pt>
                <c:pt idx="722">
                  <c:v>189.33333333332848</c:v>
                </c:pt>
                <c:pt idx="723">
                  <c:v>189.3333333333303</c:v>
                </c:pt>
                <c:pt idx="724">
                  <c:v>189.3333333333394</c:v>
                </c:pt>
                <c:pt idx="725">
                  <c:v>189.54166666667334</c:v>
                </c:pt>
                <c:pt idx="726">
                  <c:v>183.37500000000728</c:v>
                </c:pt>
                <c:pt idx="727">
                  <c:v>179.20833333334122</c:v>
                </c:pt>
                <c:pt idx="728">
                  <c:v>163.33333333334303</c:v>
                </c:pt>
                <c:pt idx="729">
                  <c:v>147.45833333334485</c:v>
                </c:pt>
                <c:pt idx="730">
                  <c:v>131.58333333334303</c:v>
                </c:pt>
                <c:pt idx="731">
                  <c:v>120.29166666667516</c:v>
                </c:pt>
                <c:pt idx="732">
                  <c:v>104.25</c:v>
                </c:pt>
                <c:pt idx="733">
                  <c:v>93.625</c:v>
                </c:pt>
                <c:pt idx="734">
                  <c:v>84.375</c:v>
                </c:pt>
                <c:pt idx="735">
                  <c:v>77.791666666667879</c:v>
                </c:pt>
                <c:pt idx="736">
                  <c:v>82.916666666667879</c:v>
                </c:pt>
                <c:pt idx="737">
                  <c:v>88.041666666664241</c:v>
                </c:pt>
                <c:pt idx="738">
                  <c:v>85.125</c:v>
                </c:pt>
                <c:pt idx="739">
                  <c:v>78.375</c:v>
                </c:pt>
                <c:pt idx="740">
                  <c:v>74.375</c:v>
                </c:pt>
                <c:pt idx="741">
                  <c:v>69.375</c:v>
                </c:pt>
                <c:pt idx="742">
                  <c:v>65.541666666667879</c:v>
                </c:pt>
                <c:pt idx="743">
                  <c:v>57.041666666667879</c:v>
                </c:pt>
                <c:pt idx="744">
                  <c:v>48.541666666664241</c:v>
                </c:pt>
                <c:pt idx="745">
                  <c:v>45.875</c:v>
                </c:pt>
                <c:pt idx="746">
                  <c:v>53.041666666667879</c:v>
                </c:pt>
                <c:pt idx="747">
                  <c:v>59.458333333335759</c:v>
                </c:pt>
                <c:pt idx="748">
                  <c:v>67.875</c:v>
                </c:pt>
                <c:pt idx="749">
                  <c:v>69.599999999998545</c:v>
                </c:pt>
                <c:pt idx="750">
                  <c:v>75.15833333332921</c:v>
                </c:pt>
                <c:pt idx="751">
                  <c:v>80.716666666659876</c:v>
                </c:pt>
                <c:pt idx="752">
                  <c:v>86.274999999994179</c:v>
                </c:pt>
                <c:pt idx="753">
                  <c:v>86</c:v>
                </c:pt>
                <c:pt idx="754">
                  <c:v>83.708333333332121</c:v>
                </c:pt>
                <c:pt idx="755">
                  <c:v>81.416666666664241</c:v>
                </c:pt>
                <c:pt idx="756">
                  <c:v>79.125</c:v>
                </c:pt>
                <c:pt idx="757">
                  <c:v>78.900000000001455</c:v>
                </c:pt>
                <c:pt idx="758">
                  <c:v>78.67500000000291</c:v>
                </c:pt>
                <c:pt idx="759">
                  <c:v>78.450000000004366</c:v>
                </c:pt>
                <c:pt idx="760">
                  <c:v>78.225000000005821</c:v>
                </c:pt>
                <c:pt idx="761">
                  <c:v>74.458333333332121</c:v>
                </c:pt>
                <c:pt idx="762">
                  <c:v>70.916666666664241</c:v>
                </c:pt>
                <c:pt idx="763">
                  <c:v>67.374999999996362</c:v>
                </c:pt>
                <c:pt idx="764">
                  <c:v>63.833333333328483</c:v>
                </c:pt>
                <c:pt idx="765">
                  <c:v>60.291666666660603</c:v>
                </c:pt>
                <c:pt idx="766">
                  <c:v>56.749999999992724</c:v>
                </c:pt>
                <c:pt idx="767">
                  <c:v>53.208333333324845</c:v>
                </c:pt>
                <c:pt idx="768">
                  <c:v>49.666666666656965</c:v>
                </c:pt>
                <c:pt idx="769">
                  <c:v>49.666666666667879</c:v>
                </c:pt>
                <c:pt idx="770">
                  <c:v>66.347052447905298</c:v>
                </c:pt>
                <c:pt idx="771">
                  <c:v>83.058509084668913</c:v>
                </c:pt>
                <c:pt idx="772">
                  <c:v>99.801078754855553</c:v>
                </c:pt>
                <c:pt idx="773">
                  <c:v>116.57480369361656</c:v>
                </c:pt>
                <c:pt idx="774">
                  <c:v>133.37972619344146</c:v>
                </c:pt>
                <c:pt idx="775">
                  <c:v>150.21588860422708</c:v>
                </c:pt>
                <c:pt idx="776">
                  <c:v>167.08333333334303</c:v>
                </c:pt>
                <c:pt idx="777">
                  <c:v>174.89388730148858</c:v>
                </c:pt>
                <c:pt idx="778">
                  <c:v>166.0356010035066</c:v>
                </c:pt>
                <c:pt idx="779">
                  <c:v>157.15779887361714</c:v>
                </c:pt>
                <c:pt idx="780">
                  <c:v>148.2604482502793</c:v>
                </c:pt>
                <c:pt idx="781">
                  <c:v>139.34351642253387</c:v>
                </c:pt>
                <c:pt idx="782">
                  <c:v>130.40697062992695</c:v>
                </c:pt>
                <c:pt idx="783">
                  <c:v>121.45077806244808</c:v>
                </c:pt>
                <c:pt idx="784">
                  <c:v>107.17857142857247</c:v>
                </c:pt>
                <c:pt idx="785">
                  <c:v>101.96325555565636</c:v>
                </c:pt>
                <c:pt idx="786">
                  <c:v>96.736394167641265</c:v>
                </c:pt>
                <c:pt idx="787">
                  <c:v>91.497977756007458</c:v>
                </c:pt>
                <c:pt idx="788">
                  <c:v>86.247996804399008</c:v>
                </c:pt>
                <c:pt idx="789">
                  <c:v>80.986441788623779</c:v>
                </c:pt>
                <c:pt idx="790">
                  <c:v>75.713303176638874</c:v>
                </c:pt>
                <c:pt idx="791">
                  <c:v>90.496904534324131</c:v>
                </c:pt>
                <c:pt idx="792">
                  <c:v>110.61375241175847</c:v>
                </c:pt>
                <c:pt idx="793">
                  <c:v>130.77919658245082</c:v>
                </c:pt>
                <c:pt idx="794">
                  <c:v>150.99331870496098</c:v>
                </c:pt>
                <c:pt idx="795">
                  <c:v>171.25620057505512</c:v>
                </c:pt>
                <c:pt idx="796">
                  <c:v>191.56792412595678</c:v>
                </c:pt>
                <c:pt idx="797">
                  <c:v>211.92857142856519</c:v>
                </c:pt>
                <c:pt idx="798">
                  <c:v>217.7678571428587</c:v>
                </c:pt>
                <c:pt idx="799">
                  <c:v>203.53880975139327</c:v>
                </c:pt>
                <c:pt idx="800">
                  <c:v>189.26124758824517</c:v>
                </c:pt>
                <c:pt idx="801">
                  <c:v>174.93508913183905</c:v>
                </c:pt>
                <c:pt idx="802">
                  <c:v>160.56025272361512</c:v>
                </c:pt>
                <c:pt idx="803">
                  <c:v>146.13665656780722</c:v>
                </c:pt>
                <c:pt idx="804">
                  <c:v>131.66421873118088</c:v>
                </c:pt>
                <c:pt idx="805">
                  <c:v>163.81554982659873</c:v>
                </c:pt>
                <c:pt idx="806">
                  <c:v>210.70322709386528</c:v>
                </c:pt>
                <c:pt idx="807">
                  <c:v>257.80664272361173</c:v>
                </c:pt>
                <c:pt idx="808">
                  <c:v>305.12655313769574</c:v>
                </c:pt>
                <c:pt idx="809">
                  <c:v>352.66371741013791</c:v>
                </c:pt>
                <c:pt idx="810">
                  <c:v>400.41889727642774</c:v>
                </c:pt>
                <c:pt idx="811">
                  <c:v>448.39285714284779</c:v>
                </c:pt>
                <c:pt idx="812">
                  <c:v>472.7052802767721</c:v>
                </c:pt>
                <c:pt idx="813">
                  <c:v>450.42968633230703</c:v>
                </c:pt>
                <c:pt idx="814">
                  <c:v>428.02396746580416</c:v>
                </c:pt>
                <c:pt idx="815">
                  <c:v>405.48755435451676</c:v>
                </c:pt>
                <c:pt idx="816">
                  <c:v>382.81987543372816</c:v>
                </c:pt>
                <c:pt idx="817">
                  <c:v>365.36237363846885</c:v>
                </c:pt>
                <c:pt idx="818">
                  <c:v>347.79725476795647</c:v>
                </c:pt>
                <c:pt idx="819">
                  <c:v>330.12402693706463</c:v>
                </c:pt>
                <c:pt idx="820">
                  <c:v>336.22328007231772</c:v>
                </c:pt>
                <c:pt idx="821">
                  <c:v>342.34907570411451</c:v>
                </c:pt>
                <c:pt idx="822">
                  <c:v>348.50150432064765</c:v>
                </c:pt>
                <c:pt idx="823">
                  <c:v>354.6806566877458</c:v>
                </c:pt>
                <c:pt idx="824">
                  <c:v>360.88662384969939</c:v>
                </c:pt>
                <c:pt idx="825">
                  <c:v>361.77748037995843</c:v>
                </c:pt>
                <c:pt idx="826">
                  <c:v>376.31956224132227</c:v>
                </c:pt>
                <c:pt idx="827">
                  <c:v>390.75097306293537</c:v>
                </c:pt>
                <c:pt idx="828">
                  <c:v>405.07143965091018</c:v>
                </c:pt>
                <c:pt idx="829">
                  <c:v>419.28068813697973</c:v>
                </c:pt>
                <c:pt idx="830">
                  <c:v>433.3784439768242</c:v>
                </c:pt>
                <c:pt idx="831">
                  <c:v>447.36443194840831</c:v>
                </c:pt>
                <c:pt idx="832">
                  <c:v>461.23837615030061</c:v>
                </c:pt>
                <c:pt idx="833">
                  <c:v>458.91071428571377</c:v>
                </c:pt>
                <c:pt idx="834">
                  <c:v>442.82142857142753</c:v>
                </c:pt>
                <c:pt idx="835">
                  <c:v>426.7321428571413</c:v>
                </c:pt>
                <c:pt idx="836">
                  <c:v>410.64285714285506</c:v>
                </c:pt>
                <c:pt idx="837">
                  <c:v>394.55357142856883</c:v>
                </c:pt>
                <c:pt idx="838">
                  <c:v>378.4642857142826</c:v>
                </c:pt>
                <c:pt idx="839">
                  <c:v>362.375</c:v>
                </c:pt>
                <c:pt idx="840">
                  <c:v>339.8928571428587</c:v>
                </c:pt>
                <c:pt idx="841">
                  <c:v>333.50000000000364</c:v>
                </c:pt>
                <c:pt idx="842">
                  <c:v>327.10714285714857</c:v>
                </c:pt>
                <c:pt idx="843">
                  <c:v>320.71428571429351</c:v>
                </c:pt>
                <c:pt idx="844">
                  <c:v>314.32142857143845</c:v>
                </c:pt>
                <c:pt idx="845">
                  <c:v>307.92857142858338</c:v>
                </c:pt>
                <c:pt idx="846">
                  <c:v>301.5357142857174</c:v>
                </c:pt>
                <c:pt idx="847">
                  <c:v>261.125</c:v>
                </c:pt>
                <c:pt idx="848">
                  <c:v>227.1071428571413</c:v>
                </c:pt>
                <c:pt idx="849">
                  <c:v>193.0892857142826</c:v>
                </c:pt>
                <c:pt idx="850">
                  <c:v>159.07142857142389</c:v>
                </c:pt>
                <c:pt idx="851">
                  <c:v>125.05357142856519</c:v>
                </c:pt>
                <c:pt idx="852">
                  <c:v>91.03571428570649</c:v>
                </c:pt>
                <c:pt idx="853">
                  <c:v>57.017857142847788</c:v>
                </c:pt>
                <c:pt idx="854">
                  <c:v>21.25</c:v>
                </c:pt>
                <c:pt idx="855">
                  <c:v>19.5</c:v>
                </c:pt>
                <c:pt idx="856">
                  <c:v>17.75</c:v>
                </c:pt>
                <c:pt idx="857">
                  <c:v>16</c:v>
                </c:pt>
                <c:pt idx="858">
                  <c:v>14.25</c:v>
                </c:pt>
                <c:pt idx="859">
                  <c:v>12.5</c:v>
                </c:pt>
                <c:pt idx="860">
                  <c:v>10.75</c:v>
                </c:pt>
                <c:pt idx="861">
                  <c:v>8.982142857141298</c:v>
                </c:pt>
                <c:pt idx="862">
                  <c:v>8.964285714282596</c:v>
                </c:pt>
                <c:pt idx="863">
                  <c:v>8.946428571423894</c:v>
                </c:pt>
                <c:pt idx="864">
                  <c:v>8.928571428565192</c:v>
                </c:pt>
                <c:pt idx="865">
                  <c:v>8.91071428570649</c:v>
                </c:pt>
                <c:pt idx="866">
                  <c:v>8.8928571428477881</c:v>
                </c:pt>
                <c:pt idx="867">
                  <c:v>8.875</c:v>
                </c:pt>
                <c:pt idx="868">
                  <c:v>22.548083966645208</c:v>
                </c:pt>
                <c:pt idx="869">
                  <c:v>36.250234151026234</c:v>
                </c:pt>
                <c:pt idx="870">
                  <c:v>49.963601900803042</c:v>
                </c:pt>
                <c:pt idx="871">
                  <c:v>63.688195712918969</c:v>
                </c:pt>
                <c:pt idx="872">
                  <c:v>77.424024090756575</c:v>
                </c:pt>
                <c:pt idx="873">
                  <c:v>91.171095544141281</c:v>
                </c:pt>
                <c:pt idx="874">
                  <c:v>104.92941858934137</c:v>
                </c:pt>
                <c:pt idx="875">
                  <c:v>118.69900174906797</c:v>
                </c:pt>
                <c:pt idx="876">
                  <c:v>118.78891244301485</c:v>
                </c:pt>
                <c:pt idx="877">
                  <c:v>118.87889124143476</c:v>
                </c:pt>
                <c:pt idx="878">
                  <c:v>118.96893819591423</c:v>
                </c:pt>
                <c:pt idx="879">
                  <c:v>119.05905335807984</c:v>
                </c:pt>
                <c:pt idx="880">
                  <c:v>119.1492367795945</c:v>
                </c:pt>
                <c:pt idx="881">
                  <c:v>119.23948851216483</c:v>
                </c:pt>
                <c:pt idx="882">
                  <c:v>119.32980860753378</c:v>
                </c:pt>
                <c:pt idx="883">
                  <c:v>119.42019711748435</c:v>
                </c:pt>
                <c:pt idx="884">
                  <c:v>119.51065409383591</c:v>
                </c:pt>
                <c:pt idx="885">
                  <c:v>119.60117958845149</c:v>
                </c:pt>
                <c:pt idx="886">
                  <c:v>119.69177365323048</c:v>
                </c:pt>
                <c:pt idx="887">
                  <c:v>119.78243634011233</c:v>
                </c:pt>
                <c:pt idx="888">
                  <c:v>119.87316770108373</c:v>
                </c:pt>
                <c:pt idx="889">
                  <c:v>166.18017308436902</c:v>
                </c:pt>
                <c:pt idx="890">
                  <c:v>212.66486913689732</c:v>
                </c:pt>
                <c:pt idx="891">
                  <c:v>259.3278305357162</c:v>
                </c:pt>
                <c:pt idx="892">
                  <c:v>306.16963375119303</c:v>
                </c:pt>
                <c:pt idx="893">
                  <c:v>353.19085705254474</c:v>
                </c:pt>
                <c:pt idx="894">
                  <c:v>400.39208051341848</c:v>
                </c:pt>
                <c:pt idx="895">
                  <c:v>447.77388601746497</c:v>
                </c:pt>
                <c:pt idx="896">
                  <c:v>434.1961192089766</c:v>
                </c:pt>
                <c:pt idx="897">
                  <c:v>374.39087010013463</c:v>
                </c:pt>
                <c:pt idx="898">
                  <c:v>314.39671348335105</c:v>
                </c:pt>
                <c:pt idx="899">
                  <c:v>254.2130661144256</c:v>
                </c:pt>
                <c:pt idx="900">
                  <c:v>193.83934294934807</c:v>
                </c:pt>
                <c:pt idx="901">
                  <c:v>133.27495713875396</c:v>
                </c:pt>
                <c:pt idx="902">
                  <c:v>72.519320022351167</c:v>
                </c:pt>
                <c:pt idx="903">
                  <c:v>12.320715682973969</c:v>
                </c:pt>
                <c:pt idx="904">
                  <c:v>13.070549743602896</c:v>
                </c:pt>
                <c:pt idx="905">
                  <c:v>13.820518308009923</c:v>
                </c:pt>
                <c:pt idx="906">
                  <c:v>14.570621394555928</c:v>
                </c:pt>
                <c:pt idx="907">
                  <c:v>15.320859021598153</c:v>
                </c:pt>
                <c:pt idx="908">
                  <c:v>16.071231207501114</c:v>
                </c:pt>
                <c:pt idx="909">
                  <c:v>16.821737970647519</c:v>
                </c:pt>
                <c:pt idx="910">
                  <c:v>16.428407485727803</c:v>
                </c:pt>
                <c:pt idx="911">
                  <c:v>15.286153931370791</c:v>
                </c:pt>
                <c:pt idx="912">
                  <c:v>14.143717436109</c:v>
                </c:pt>
                <c:pt idx="913">
                  <c:v>13.00109797706682</c:v>
                </c:pt>
                <c:pt idx="914">
                  <c:v>11.858295531365002</c:v>
                </c:pt>
                <c:pt idx="915">
                  <c:v>10.715310076127935</c:v>
                </c:pt>
                <c:pt idx="916">
                  <c:v>9.5721415884618182</c:v>
                </c:pt>
                <c:pt idx="917">
                  <c:v>8.410714285713766</c:v>
                </c:pt>
                <c:pt idx="918">
                  <c:v>8.3930210856997292</c:v>
                </c:pt>
                <c:pt idx="919">
                  <c:v>8.3752732427965384</c:v>
                </c:pt>
                <c:pt idx="920">
                  <c:v>8.3574707541665703</c:v>
                </c:pt>
                <c:pt idx="921">
                  <c:v>8.3396136169758392</c:v>
                </c:pt>
                <c:pt idx="922">
                  <c:v>8.3217018283903599</c:v>
                </c:pt>
                <c:pt idx="923">
                  <c:v>8.3037353855797846</c:v>
                </c:pt>
                <c:pt idx="924">
                  <c:v>7.535714285713766</c:v>
                </c:pt>
                <c:pt idx="925">
                  <c:v>6.785714285713766</c:v>
                </c:pt>
                <c:pt idx="926">
                  <c:v>6.035714285713766</c:v>
                </c:pt>
                <c:pt idx="927">
                  <c:v>5.285714285713766</c:v>
                </c:pt>
                <c:pt idx="928">
                  <c:v>4.535714285713766</c:v>
                </c:pt>
                <c:pt idx="929">
                  <c:v>3.785714285713766</c:v>
                </c:pt>
                <c:pt idx="930">
                  <c:v>3.035714285717404</c:v>
                </c:pt>
                <c:pt idx="931">
                  <c:v>4.4236516603050404</c:v>
                </c:pt>
                <c:pt idx="932">
                  <c:v>6.5618780535514816</c:v>
                </c:pt>
                <c:pt idx="933">
                  <c:v>8.7003934999156627</c:v>
                </c:pt>
                <c:pt idx="934">
                  <c:v>10.839198033867433</c:v>
                </c:pt>
                <c:pt idx="935">
                  <c:v>12.97829168988028</c:v>
                </c:pt>
                <c:pt idx="936">
                  <c:v>15.117674502434966</c:v>
                </c:pt>
                <c:pt idx="937">
                  <c:v>17.257346506008616</c:v>
                </c:pt>
                <c:pt idx="938">
                  <c:v>19.397307735085633</c:v>
                </c:pt>
                <c:pt idx="939">
                  <c:v>19.399620849570056</c:v>
                </c:pt>
                <c:pt idx="940">
                  <c:v>19.401934239893308</c:v>
                </c:pt>
                <c:pt idx="941">
                  <c:v>19.404247906084493</c:v>
                </c:pt>
                <c:pt idx="942">
                  <c:v>19.40656184817999</c:v>
                </c:pt>
                <c:pt idx="943">
                  <c:v>19.408876066212542</c:v>
                </c:pt>
                <c:pt idx="944">
                  <c:v>19.411190560211253</c:v>
                </c:pt>
                <c:pt idx="945">
                  <c:v>19.413505330212502</c:v>
                </c:pt>
                <c:pt idx="946">
                  <c:v>19.41582037624903</c:v>
                </c:pt>
                <c:pt idx="947">
                  <c:v>19.418135698357219</c:v>
                </c:pt>
                <c:pt idx="948">
                  <c:v>19.420451296562533</c:v>
                </c:pt>
                <c:pt idx="949">
                  <c:v>19.422767170901352</c:v>
                </c:pt>
                <c:pt idx="950">
                  <c:v>19.425083321406419</c:v>
                </c:pt>
                <c:pt idx="951">
                  <c:v>19.427399748110474</c:v>
                </c:pt>
                <c:pt idx="952">
                  <c:v>19.429716451046261</c:v>
                </c:pt>
                <c:pt idx="953">
                  <c:v>19.432033430250158</c:v>
                </c:pt>
                <c:pt idx="954">
                  <c:v>19.434350685751269</c:v>
                </c:pt>
                <c:pt idx="955">
                  <c:v>19.436668217578699</c:v>
                </c:pt>
                <c:pt idx="956">
                  <c:v>19.438986025772465</c:v>
                </c:pt>
                <c:pt idx="957">
                  <c:v>19.441304110365309</c:v>
                </c:pt>
                <c:pt idx="958">
                  <c:v>19.443622471386334</c:v>
                </c:pt>
                <c:pt idx="959">
                  <c:v>19.445941108871921</c:v>
                </c:pt>
                <c:pt idx="960">
                  <c:v>19.448260022851173</c:v>
                </c:pt>
                <c:pt idx="961">
                  <c:v>19.45057921336047</c:v>
                </c:pt>
                <c:pt idx="962">
                  <c:v>19.452898680428916</c:v>
                </c:pt>
                <c:pt idx="963">
                  <c:v>19.455218424096529</c:v>
                </c:pt>
                <c:pt idx="964">
                  <c:v>19.457538444388774</c:v>
                </c:pt>
                <c:pt idx="965">
                  <c:v>19.459858741305652</c:v>
                </c:pt>
                <c:pt idx="966">
                  <c:v>39.188221867007087</c:v>
                </c:pt>
                <c:pt idx="967">
                  <c:v>58.940355606904632</c:v>
                </c:pt>
                <c:pt idx="968">
                  <c:v>78.716286050759663</c:v>
                </c:pt>
                <c:pt idx="969">
                  <c:v>98.51603931668069</c:v>
                </c:pt>
                <c:pt idx="970">
                  <c:v>118.3396415511852</c:v>
                </c:pt>
                <c:pt idx="971">
                  <c:v>138.18711892919964</c:v>
                </c:pt>
                <c:pt idx="972">
                  <c:v>158.05849765411767</c:v>
                </c:pt>
                <c:pt idx="973">
                  <c:v>181.93192291916421</c:v>
                </c:pt>
                <c:pt idx="974">
                  <c:v>186.11266768344285</c:v>
                </c:pt>
                <c:pt idx="975">
                  <c:v>190.30304717546824</c:v>
                </c:pt>
                <c:pt idx="976">
                  <c:v>194.50307837447326</c:v>
                </c:pt>
                <c:pt idx="977">
                  <c:v>198.71277828646635</c:v>
                </c:pt>
                <c:pt idx="978">
                  <c:v>202.93216394426781</c:v>
                </c:pt>
                <c:pt idx="979">
                  <c:v>207.16125240755355</c:v>
                </c:pt>
                <c:pt idx="980">
                  <c:v>211.4000607628841</c:v>
                </c:pt>
                <c:pt idx="981">
                  <c:v>211.67048716244244</c:v>
                </c:pt>
                <c:pt idx="982">
                  <c:v>211.94125949585577</c:v>
                </c:pt>
                <c:pt idx="983">
                  <c:v>212.2123782056442</c:v>
                </c:pt>
                <c:pt idx="984">
                  <c:v>212.48384373489898</c:v>
                </c:pt>
                <c:pt idx="985">
                  <c:v>212.75565652727892</c:v>
                </c:pt>
                <c:pt idx="986">
                  <c:v>213.02781702703214</c:v>
                </c:pt>
                <c:pt idx="987">
                  <c:v>232.9405354333976</c:v>
                </c:pt>
                <c:pt idx="988">
                  <c:v>252.92227498918146</c:v>
                </c:pt>
                <c:pt idx="989">
                  <c:v>272.97322054792312</c:v>
                </c:pt>
                <c:pt idx="990">
                  <c:v>293.0935574137402</c:v>
                </c:pt>
                <c:pt idx="991">
                  <c:v>313.28347134236901</c:v>
                </c:pt>
                <c:pt idx="992">
                  <c:v>333.54314854223048</c:v>
                </c:pt>
                <c:pt idx="993">
                  <c:v>353.87277567545971</c:v>
                </c:pt>
                <c:pt idx="994">
                  <c:v>360.5178571428587</c:v>
                </c:pt>
                <c:pt idx="995">
                  <c:v>347.48851266565907</c:v>
                </c:pt>
                <c:pt idx="996">
                  <c:v>334.35623567651055</c:v>
                </c:pt>
                <c:pt idx="997">
                  <c:v>321.12079794190504</c:v>
                </c:pt>
                <c:pt idx="998">
                  <c:v>307.78197072226612</c:v>
                </c:pt>
                <c:pt idx="999">
                  <c:v>294.33952477083585</c:v>
                </c:pt>
                <c:pt idx="1000">
                  <c:v>280.79323033252513</c:v>
                </c:pt>
                <c:pt idx="1001">
                  <c:v>252.58333333333212</c:v>
                </c:pt>
                <c:pt idx="1002">
                  <c:v>238.02380952380554</c:v>
                </c:pt>
                <c:pt idx="1003">
                  <c:v>223.46428571427896</c:v>
                </c:pt>
                <c:pt idx="1004">
                  <c:v>208.90476190475238</c:v>
                </c:pt>
                <c:pt idx="1005">
                  <c:v>194.3452380952258</c:v>
                </c:pt>
                <c:pt idx="1006">
                  <c:v>179.78571428570649</c:v>
                </c:pt>
                <c:pt idx="1007">
                  <c:v>162.17857142856155</c:v>
                </c:pt>
                <c:pt idx="1008">
                  <c:v>144.57142857142753</c:v>
                </c:pt>
                <c:pt idx="1009">
                  <c:v>141.52380952380918</c:v>
                </c:pt>
                <c:pt idx="1010">
                  <c:v>138.47619047619082</c:v>
                </c:pt>
                <c:pt idx="1011">
                  <c:v>135.42857142857247</c:v>
                </c:pt>
                <c:pt idx="1012">
                  <c:v>132.38095238095411</c:v>
                </c:pt>
                <c:pt idx="1013">
                  <c:v>129.3333333333394</c:v>
                </c:pt>
                <c:pt idx="1014">
                  <c:v>123.640625</c:v>
                </c:pt>
                <c:pt idx="1015">
                  <c:v>120.99553571428623</c:v>
                </c:pt>
                <c:pt idx="1016">
                  <c:v>118.35044642857247</c:v>
                </c:pt>
                <c:pt idx="1017">
                  <c:v>115.7053571428587</c:v>
                </c:pt>
                <c:pt idx="1018">
                  <c:v>113.06026785714494</c:v>
                </c:pt>
                <c:pt idx="1019">
                  <c:v>110.41517857143117</c:v>
                </c:pt>
                <c:pt idx="1020">
                  <c:v>107.7700892857174</c:v>
                </c:pt>
                <c:pt idx="1021">
                  <c:v>105.125</c:v>
                </c:pt>
                <c:pt idx="1022">
                  <c:v>98.921875</c:v>
                </c:pt>
                <c:pt idx="1023">
                  <c:v>92.71875</c:v>
                </c:pt>
                <c:pt idx="1024">
                  <c:v>86.515625</c:v>
                </c:pt>
                <c:pt idx="1025">
                  <c:v>80.3125</c:v>
                </c:pt>
                <c:pt idx="1026">
                  <c:v>74.109375</c:v>
                </c:pt>
                <c:pt idx="1027">
                  <c:v>67.90625</c:v>
                </c:pt>
                <c:pt idx="1028">
                  <c:v>61.703125</c:v>
                </c:pt>
                <c:pt idx="1029">
                  <c:v>55.5</c:v>
                </c:pt>
                <c:pt idx="1030">
                  <c:v>55.5</c:v>
                </c:pt>
                <c:pt idx="1031">
                  <c:v>55.5</c:v>
                </c:pt>
                <c:pt idx="1032">
                  <c:v>55.5</c:v>
                </c:pt>
                <c:pt idx="1033">
                  <c:v>55.5</c:v>
                </c:pt>
                <c:pt idx="1034">
                  <c:v>55.5</c:v>
                </c:pt>
                <c:pt idx="1035">
                  <c:v>55.5</c:v>
                </c:pt>
                <c:pt idx="1036">
                  <c:v>52.383928571427532</c:v>
                </c:pt>
                <c:pt idx="1037">
                  <c:v>49.267857142855064</c:v>
                </c:pt>
                <c:pt idx="1038">
                  <c:v>46.151785714282596</c:v>
                </c:pt>
                <c:pt idx="1039">
                  <c:v>43.035714285710128</c:v>
                </c:pt>
                <c:pt idx="1040">
                  <c:v>39.91964285713766</c:v>
                </c:pt>
                <c:pt idx="1041">
                  <c:v>36.803571428565192</c:v>
                </c:pt>
                <c:pt idx="1042">
                  <c:v>33.6875</c:v>
                </c:pt>
                <c:pt idx="1043">
                  <c:v>30.107142857141298</c:v>
                </c:pt>
                <c:pt idx="1044">
                  <c:v>29.642857142855064</c:v>
                </c:pt>
                <c:pt idx="1045">
                  <c:v>29.17857142856883</c:v>
                </c:pt>
                <c:pt idx="1046">
                  <c:v>28.714285714282596</c:v>
                </c:pt>
                <c:pt idx="1047">
                  <c:v>28.249999999996362</c:v>
                </c:pt>
                <c:pt idx="1048">
                  <c:v>27.785714285710128</c:v>
                </c:pt>
                <c:pt idx="1049">
                  <c:v>27.321428571434808</c:v>
                </c:pt>
                <c:pt idx="1050">
                  <c:v>25.285714285713766</c:v>
                </c:pt>
                <c:pt idx="1051">
                  <c:v>23.714285714286234</c:v>
                </c:pt>
                <c:pt idx="1052">
                  <c:v>22.142857142858702</c:v>
                </c:pt>
                <c:pt idx="1053">
                  <c:v>20.57142857143117</c:v>
                </c:pt>
                <c:pt idx="1054">
                  <c:v>19.000000000003638</c:v>
                </c:pt>
                <c:pt idx="1055">
                  <c:v>17.428571428576106</c:v>
                </c:pt>
                <c:pt idx="1056">
                  <c:v>15.857142857152212</c:v>
                </c:pt>
                <c:pt idx="1057">
                  <c:v>17.246924163031508</c:v>
                </c:pt>
                <c:pt idx="1058">
                  <c:v>20.209158950445271</c:v>
                </c:pt>
                <c:pt idx="1059">
                  <c:v>23.172418869242392</c:v>
                </c:pt>
                <c:pt idx="1060">
                  <c:v>26.136704140757502</c:v>
                </c:pt>
                <c:pt idx="1061">
                  <c:v>29.1020149863798</c:v>
                </c:pt>
                <c:pt idx="1062">
                  <c:v>32.068351627538505</c:v>
                </c:pt>
                <c:pt idx="1063">
                  <c:v>35.035714285717404</c:v>
                </c:pt>
                <c:pt idx="1064">
                  <c:v>40.439382522406959</c:v>
                </c:pt>
                <c:pt idx="1065">
                  <c:v>42.884188286952849</c:v>
                </c:pt>
                <c:pt idx="1066">
                  <c:v>45.330317313026171</c:v>
                </c:pt>
                <c:pt idx="1067">
                  <c:v>47.777770146043622</c:v>
                </c:pt>
                <c:pt idx="1068">
                  <c:v>50.226547331618349</c:v>
                </c:pt>
                <c:pt idx="1069">
                  <c:v>52.676649415563588</c:v>
                </c:pt>
                <c:pt idx="1070">
                  <c:v>55.128076943892665</c:v>
                </c:pt>
                <c:pt idx="1071">
                  <c:v>56.589285714286234</c:v>
                </c:pt>
                <c:pt idx="1072">
                  <c:v>55.614188906165509</c:v>
                </c:pt>
                <c:pt idx="1073">
                  <c:v>54.636744692874345</c:v>
                </c:pt>
                <c:pt idx="1074">
                  <c:v>53.656952307959727</c:v>
                </c:pt>
                <c:pt idx="1075">
                  <c:v>52.674810984717624</c:v>
                </c:pt>
                <c:pt idx="1076">
                  <c:v>51.690319956200256</c:v>
                </c:pt>
                <c:pt idx="1077">
                  <c:v>50.703478455201548</c:v>
                </c:pt>
                <c:pt idx="1078">
                  <c:v>52.346518250753434</c:v>
                </c:pt>
                <c:pt idx="1079">
                  <c:v>54.982289961910283</c:v>
                </c:pt>
                <c:pt idx="1080">
                  <c:v>57.621602263654495</c:v>
                </c:pt>
                <c:pt idx="1081">
                  <c:v>60.264456572451309</c:v>
                </c:pt>
                <c:pt idx="1082">
                  <c:v>62.910854305329849</c:v>
                </c:pt>
                <c:pt idx="1083">
                  <c:v>65.560796879886766</c:v>
                </c:pt>
                <c:pt idx="1084">
                  <c:v>68.214285714282596</c:v>
                </c:pt>
                <c:pt idx="1085">
                  <c:v>71.185007118536305</c:v>
                </c:pt>
                <c:pt idx="1086">
                  <c:v>71.527300509740598</c:v>
                </c:pt>
                <c:pt idx="1087">
                  <c:v>71.869860825550859</c:v>
                </c:pt>
                <c:pt idx="1088">
                  <c:v>72.212688226591126</c:v>
                </c:pt>
                <c:pt idx="1089">
                  <c:v>72.555782873580029</c:v>
                </c:pt>
                <c:pt idx="1090">
                  <c:v>72.899144927316229</c:v>
                </c:pt>
                <c:pt idx="1091">
                  <c:v>73.242774548682064</c:v>
                </c:pt>
                <c:pt idx="1092">
                  <c:v>73.649103828174702</c:v>
                </c:pt>
                <c:pt idx="1093">
                  <c:v>73.742068001207372</c:v>
                </c:pt>
                <c:pt idx="1094">
                  <c:v>73.835096727008931</c:v>
                </c:pt>
                <c:pt idx="1095">
                  <c:v>73.92819004318153</c:v>
                </c:pt>
                <c:pt idx="1096">
                  <c:v>74.021347987345507</c:v>
                </c:pt>
                <c:pt idx="1097">
                  <c:v>74.114570597135753</c:v>
                </c:pt>
                <c:pt idx="1098">
                  <c:v>74.207857910208986</c:v>
                </c:pt>
                <c:pt idx="1099">
                  <c:v>72.208333333332121</c:v>
                </c:pt>
                <c:pt idx="1100">
                  <c:v>70.142562838489539</c:v>
                </c:pt>
                <c:pt idx="1101">
                  <c:v>68.072924880252685</c:v>
                </c:pt>
                <c:pt idx="1102">
                  <c:v>65.999417845825519</c:v>
                </c:pt>
                <c:pt idx="1103">
                  <c:v>63.922040121731698</c:v>
                </c:pt>
                <c:pt idx="1104">
                  <c:v>61.840790093829128</c:v>
                </c:pt>
                <c:pt idx="1105">
                  <c:v>59.755666147299053</c:v>
                </c:pt>
                <c:pt idx="1106">
                  <c:v>57.666666666656965</c:v>
                </c:pt>
                <c:pt idx="1107">
                  <c:v>57.666666666656965</c:v>
                </c:pt>
                <c:pt idx="1108">
                  <c:v>57.666666666656965</c:v>
                </c:pt>
                <c:pt idx="1109">
                  <c:v>57.666666666656965</c:v>
                </c:pt>
                <c:pt idx="1110">
                  <c:v>57.666666666671517</c:v>
                </c:pt>
                <c:pt idx="1111">
                  <c:v>56.069444444448891</c:v>
                </c:pt>
                <c:pt idx="1112">
                  <c:v>54.472222222226264</c:v>
                </c:pt>
                <c:pt idx="1113">
                  <c:v>52.875000000003638</c:v>
                </c:pt>
                <c:pt idx="1114">
                  <c:v>51.277777777781012</c:v>
                </c:pt>
                <c:pt idx="1115">
                  <c:v>49.680555555558385</c:v>
                </c:pt>
                <c:pt idx="1116">
                  <c:v>48.083333333335759</c:v>
                </c:pt>
                <c:pt idx="1117">
                  <c:v>46.486111111113132</c:v>
                </c:pt>
                <c:pt idx="1118">
                  <c:v>44.888888888875954</c:v>
                </c:pt>
                <c:pt idx="1119">
                  <c:v>44.888888888890506</c:v>
                </c:pt>
                <c:pt idx="1120">
                  <c:v>43.902777777781012</c:v>
                </c:pt>
                <c:pt idx="1121">
                  <c:v>42.916666666671517</c:v>
                </c:pt>
                <c:pt idx="1122">
                  <c:v>41.930555555562023</c:v>
                </c:pt>
                <c:pt idx="1123">
                  <c:v>40.944444444452529</c:v>
                </c:pt>
                <c:pt idx="1124">
                  <c:v>39.958333333343035</c:v>
                </c:pt>
                <c:pt idx="1125">
                  <c:v>38.97222222223354</c:v>
                </c:pt>
                <c:pt idx="1126">
                  <c:v>36.032986111124046</c:v>
                </c:pt>
                <c:pt idx="1127">
                  <c:v>33.09375</c:v>
                </c:pt>
                <c:pt idx="1128">
                  <c:v>31.140625</c:v>
                </c:pt>
                <c:pt idx="1129">
                  <c:v>29.1875</c:v>
                </c:pt>
                <c:pt idx="1130">
                  <c:v>27.234375</c:v>
                </c:pt>
                <c:pt idx="1131">
                  <c:v>25.28125</c:v>
                </c:pt>
                <c:pt idx="1132">
                  <c:v>23.328125</c:v>
                </c:pt>
                <c:pt idx="1133">
                  <c:v>21.375</c:v>
                </c:pt>
                <c:pt idx="1134">
                  <c:v>20.292410714286234</c:v>
                </c:pt>
                <c:pt idx="1135">
                  <c:v>19.209821428572468</c:v>
                </c:pt>
                <c:pt idx="1136">
                  <c:v>18.127232142858702</c:v>
                </c:pt>
                <c:pt idx="1137">
                  <c:v>17.044642857144936</c:v>
                </c:pt>
                <c:pt idx="1138">
                  <c:v>15.96205357143117</c:v>
                </c:pt>
                <c:pt idx="1139">
                  <c:v>14.879464285717404</c:v>
                </c:pt>
                <c:pt idx="1140">
                  <c:v>13.796875</c:v>
                </c:pt>
                <c:pt idx="1141">
                  <c:v>12.767497414708487</c:v>
                </c:pt>
                <c:pt idx="1142">
                  <c:v>12.820829009924637</c:v>
                </c:pt>
                <c:pt idx="1143">
                  <c:v>12.874280508687661</c:v>
                </c:pt>
                <c:pt idx="1144">
                  <c:v>12.927851919750537</c:v>
                </c:pt>
                <c:pt idx="1145">
                  <c:v>12.981543251866242</c:v>
                </c:pt>
                <c:pt idx="1146">
                  <c:v>13.03535451379139</c:v>
                </c:pt>
                <c:pt idx="1147">
                  <c:v>13.089285714282596</c:v>
                </c:pt>
                <c:pt idx="1148">
                  <c:v>12.708333333332121</c:v>
                </c:pt>
                <c:pt idx="1149">
                  <c:v>12.274169251955755</c:v>
                </c:pt>
                <c:pt idx="1150">
                  <c:v>11.839885275785491</c:v>
                </c:pt>
                <c:pt idx="1151">
                  <c:v>11.405481396068353</c:v>
                </c:pt>
                <c:pt idx="1152">
                  <c:v>10.970957604051364</c:v>
                </c:pt>
                <c:pt idx="1153">
                  <c:v>10.536313890981546</c:v>
                </c:pt>
                <c:pt idx="1154">
                  <c:v>10.101550248102285</c:v>
                </c:pt>
                <c:pt idx="1155">
                  <c:v>9.6666666666569654</c:v>
                </c:pt>
                <c:pt idx="1156">
                  <c:v>9.6666666666569654</c:v>
                </c:pt>
                <c:pt idx="1157">
                  <c:v>9.6666666666569654</c:v>
                </c:pt>
                <c:pt idx="1158">
                  <c:v>9.6666666666569654</c:v>
                </c:pt>
                <c:pt idx="1159">
                  <c:v>9.6666666666569654</c:v>
                </c:pt>
                <c:pt idx="1160">
                  <c:v>9.6666666666569654</c:v>
                </c:pt>
                <c:pt idx="1161">
                  <c:v>9.6666666666569654</c:v>
                </c:pt>
                <c:pt idx="1162">
                  <c:v>9.6666666666569654</c:v>
                </c:pt>
                <c:pt idx="1163">
                  <c:v>9.6666666666569654</c:v>
                </c:pt>
                <c:pt idx="1164">
                  <c:v>9.6666666666569654</c:v>
                </c:pt>
                <c:pt idx="1165">
                  <c:v>9.6666666666569654</c:v>
                </c:pt>
                <c:pt idx="1166">
                  <c:v>9.6666666666569654</c:v>
                </c:pt>
                <c:pt idx="1167">
                  <c:v>9.6666666666569654</c:v>
                </c:pt>
                <c:pt idx="1168">
                  <c:v>9.6666666666824312</c:v>
                </c:pt>
                <c:pt idx="1169">
                  <c:v>9.0773809523961972</c:v>
                </c:pt>
                <c:pt idx="1170">
                  <c:v>8.4880952381099632</c:v>
                </c:pt>
                <c:pt idx="1171">
                  <c:v>7.8988095238237293</c:v>
                </c:pt>
                <c:pt idx="1172">
                  <c:v>7.3095238095374953</c:v>
                </c:pt>
                <c:pt idx="1173">
                  <c:v>6.7202380952512613</c:v>
                </c:pt>
                <c:pt idx="1174">
                  <c:v>6.1309523809650273</c:v>
                </c:pt>
                <c:pt idx="1175">
                  <c:v>5.5416666666787933</c:v>
                </c:pt>
                <c:pt idx="1176">
                  <c:v>4.9523809523670934</c:v>
                </c:pt>
                <c:pt idx="1177">
                  <c:v>4.9523809523670934</c:v>
                </c:pt>
                <c:pt idx="1178">
                  <c:v>4.9523809523670934</c:v>
                </c:pt>
                <c:pt idx="1179">
                  <c:v>4.9523809523670934</c:v>
                </c:pt>
                <c:pt idx="1180">
                  <c:v>4.9523809523670934</c:v>
                </c:pt>
                <c:pt idx="1181">
                  <c:v>4.9523809523670934</c:v>
                </c:pt>
                <c:pt idx="1182">
                  <c:v>4.9523809523670934</c:v>
                </c:pt>
                <c:pt idx="1183">
                  <c:v>4.9523809523670934</c:v>
                </c:pt>
                <c:pt idx="1184">
                  <c:v>4.9523809523670934</c:v>
                </c:pt>
                <c:pt idx="1185">
                  <c:v>4.9523809523670934</c:v>
                </c:pt>
                <c:pt idx="1186">
                  <c:v>4.9523809523670934</c:v>
                </c:pt>
                <c:pt idx="1187">
                  <c:v>4.9523809523670934</c:v>
                </c:pt>
                <c:pt idx="1188">
                  <c:v>4.9523809523670934</c:v>
                </c:pt>
                <c:pt idx="1189">
                  <c:v>4.9523809523670934</c:v>
                </c:pt>
                <c:pt idx="1190">
                  <c:v>4.9523809523670934</c:v>
                </c:pt>
                <c:pt idx="1191">
                  <c:v>4.9523809523670934</c:v>
                </c:pt>
                <c:pt idx="1192">
                  <c:v>4.9523809523670934</c:v>
                </c:pt>
                <c:pt idx="1193">
                  <c:v>4.9523809523670934</c:v>
                </c:pt>
                <c:pt idx="1194">
                  <c:v>4.9523809523670934</c:v>
                </c:pt>
                <c:pt idx="1195">
                  <c:v>4.9523809523670934</c:v>
                </c:pt>
                <c:pt idx="1196">
                  <c:v>4.9523809523670934</c:v>
                </c:pt>
                <c:pt idx="1197">
                  <c:v>4.9523809523670934</c:v>
                </c:pt>
                <c:pt idx="1198">
                  <c:v>4.9523809523670934</c:v>
                </c:pt>
                <c:pt idx="1199">
                  <c:v>4.9523809523670934</c:v>
                </c:pt>
                <c:pt idx="1200">
                  <c:v>4.9523809523670934</c:v>
                </c:pt>
                <c:pt idx="1201">
                  <c:v>4.9523809523670934</c:v>
                </c:pt>
                <c:pt idx="1202">
                  <c:v>4.9523809523670934</c:v>
                </c:pt>
                <c:pt idx="1203">
                  <c:v>4.9523809523670934</c:v>
                </c:pt>
                <c:pt idx="1204">
                  <c:v>4.9523809523670934</c:v>
                </c:pt>
                <c:pt idx="1205">
                  <c:v>4.9523809523670934</c:v>
                </c:pt>
                <c:pt idx="1206">
                  <c:v>4.9523809523670934</c:v>
                </c:pt>
                <c:pt idx="1207">
                  <c:v>4.9523809523670934</c:v>
                </c:pt>
                <c:pt idx="1208">
                  <c:v>4.9523809523670934</c:v>
                </c:pt>
                <c:pt idx="1209">
                  <c:v>4.9523809523670934</c:v>
                </c:pt>
                <c:pt idx="1210">
                  <c:v>4.9523809523670934</c:v>
                </c:pt>
                <c:pt idx="1211">
                  <c:v>4.9523809523670934</c:v>
                </c:pt>
                <c:pt idx="1212">
                  <c:v>4.9523809523670934</c:v>
                </c:pt>
                <c:pt idx="1213">
                  <c:v>4.9523809523670934</c:v>
                </c:pt>
                <c:pt idx="1214">
                  <c:v>4.9523809523670934</c:v>
                </c:pt>
                <c:pt idx="1215">
                  <c:v>4.9523809523670934</c:v>
                </c:pt>
                <c:pt idx="1216">
                  <c:v>4.9523809523670934</c:v>
                </c:pt>
                <c:pt idx="1217">
                  <c:v>4.9523809523670934</c:v>
                </c:pt>
                <c:pt idx="1218">
                  <c:v>4.9523809523670934</c:v>
                </c:pt>
                <c:pt idx="1219">
                  <c:v>4.9523809523670934</c:v>
                </c:pt>
                <c:pt idx="1220">
                  <c:v>4.9523809523670934</c:v>
                </c:pt>
                <c:pt idx="1221">
                  <c:v>4.9523809523670934</c:v>
                </c:pt>
                <c:pt idx="1222">
                  <c:v>4.9523809523670934</c:v>
                </c:pt>
                <c:pt idx="1223">
                  <c:v>4.9523809523670934</c:v>
                </c:pt>
                <c:pt idx="1224">
                  <c:v>4.9523809523670934</c:v>
                </c:pt>
                <c:pt idx="1225">
                  <c:v>4.9523809523670934</c:v>
                </c:pt>
                <c:pt idx="1226">
                  <c:v>4.9523809523670934</c:v>
                </c:pt>
                <c:pt idx="1227">
                  <c:v>4.9523809523670934</c:v>
                </c:pt>
                <c:pt idx="1228">
                  <c:v>4.9523809523670934</c:v>
                </c:pt>
                <c:pt idx="1229">
                  <c:v>4.9523809523670934</c:v>
                </c:pt>
                <c:pt idx="1230">
                  <c:v>4.9523809523670934</c:v>
                </c:pt>
                <c:pt idx="1231">
                  <c:v>4.9523809524762328</c:v>
                </c:pt>
                <c:pt idx="1232">
                  <c:v>5.0119047620028141</c:v>
                </c:pt>
                <c:pt idx="1233">
                  <c:v>5.0714285715293954</c:v>
                </c:pt>
                <c:pt idx="1234">
                  <c:v>5.1309523810559767</c:v>
                </c:pt>
                <c:pt idx="1235">
                  <c:v>5.190476190582558</c:v>
                </c:pt>
                <c:pt idx="1236">
                  <c:v>5.2500000001091394</c:v>
                </c:pt>
                <c:pt idx="1237">
                  <c:v>5.3095238096357207</c:v>
                </c:pt>
                <c:pt idx="1238">
                  <c:v>5.369047619162302</c:v>
                </c:pt>
                <c:pt idx="1239">
                  <c:v>5.428571428579744</c:v>
                </c:pt>
                <c:pt idx="1240">
                  <c:v>5.428571428579744</c:v>
                </c:pt>
                <c:pt idx="1241">
                  <c:v>5.428571428579744</c:v>
                </c:pt>
                <c:pt idx="1242">
                  <c:v>5.428571428579744</c:v>
                </c:pt>
                <c:pt idx="1243">
                  <c:v>5.428571428579744</c:v>
                </c:pt>
                <c:pt idx="1244">
                  <c:v>5.428571428579744</c:v>
                </c:pt>
                <c:pt idx="1245">
                  <c:v>5.428571428579744</c:v>
                </c:pt>
                <c:pt idx="1246">
                  <c:v>5.428571428579744</c:v>
                </c:pt>
                <c:pt idx="1247">
                  <c:v>5.428571428579744</c:v>
                </c:pt>
                <c:pt idx="1248">
                  <c:v>5.428571428579744</c:v>
                </c:pt>
                <c:pt idx="1249">
                  <c:v>5.428571428579744</c:v>
                </c:pt>
                <c:pt idx="1250">
                  <c:v>5.428571428579744</c:v>
                </c:pt>
                <c:pt idx="1251">
                  <c:v>5.428571428579744</c:v>
                </c:pt>
                <c:pt idx="1252">
                  <c:v>5.428571428579744</c:v>
                </c:pt>
                <c:pt idx="1253">
                  <c:v>5.428571428579744</c:v>
                </c:pt>
                <c:pt idx="1254">
                  <c:v>5.428571428579744</c:v>
                </c:pt>
                <c:pt idx="1255">
                  <c:v>5.428571428579744</c:v>
                </c:pt>
                <c:pt idx="1256">
                  <c:v>5.428571428579744</c:v>
                </c:pt>
                <c:pt idx="1257">
                  <c:v>5.428571428579744</c:v>
                </c:pt>
                <c:pt idx="1258">
                  <c:v>5.428571428579744</c:v>
                </c:pt>
                <c:pt idx="1259">
                  <c:v>5.4285714285506401</c:v>
                </c:pt>
                <c:pt idx="1260">
                  <c:v>8.4113252642491716</c:v>
                </c:pt>
                <c:pt idx="1261">
                  <c:v>11.394672353373608</c:v>
                </c:pt>
                <c:pt idx="1262">
                  <c:v>14.378612792046624</c:v>
                </c:pt>
                <c:pt idx="1263">
                  <c:v>17.363146676412725</c:v>
                </c:pt>
                <c:pt idx="1264">
                  <c:v>20.348274102630967</c:v>
                </c:pt>
                <c:pt idx="1265">
                  <c:v>23.333995166871318</c:v>
                </c:pt>
                <c:pt idx="1266">
                  <c:v>26.32030996532194</c:v>
                </c:pt>
                <c:pt idx="1267">
                  <c:v>29.307218594218284</c:v>
                </c:pt>
                <c:pt idx="1268">
                  <c:v>29.311967314020876</c:v>
                </c:pt>
                <c:pt idx="1269">
                  <c:v>29.316716803270538</c:v>
                </c:pt>
                <c:pt idx="1270">
                  <c:v>29.321467062094598</c:v>
                </c:pt>
                <c:pt idx="1271">
                  <c:v>29.326218090613111</c:v>
                </c:pt>
                <c:pt idx="1272">
                  <c:v>29.330969888949767</c:v>
                </c:pt>
                <c:pt idx="1273">
                  <c:v>29.335722457231896</c:v>
                </c:pt>
                <c:pt idx="1274">
                  <c:v>29.340475795586826</c:v>
                </c:pt>
                <c:pt idx="1275">
                  <c:v>29.345229904134612</c:v>
                </c:pt>
                <c:pt idx="1276">
                  <c:v>29.349984783006221</c:v>
                </c:pt>
                <c:pt idx="1277">
                  <c:v>29.354740432318067</c:v>
                </c:pt>
                <c:pt idx="1278">
                  <c:v>29.359496852201119</c:v>
                </c:pt>
                <c:pt idx="1279">
                  <c:v>29.364254042779066</c:v>
                </c:pt>
                <c:pt idx="1280">
                  <c:v>29.369012004175602</c:v>
                </c:pt>
                <c:pt idx="1281">
                  <c:v>29.373770736518054</c:v>
                </c:pt>
                <c:pt idx="1282">
                  <c:v>29.378530239926476</c:v>
                </c:pt>
                <c:pt idx="1283">
                  <c:v>29.383290514531836</c:v>
                </c:pt>
                <c:pt idx="1284">
                  <c:v>29.388051560450549</c:v>
                </c:pt>
                <c:pt idx="1285">
                  <c:v>29.39281337781722</c:v>
                </c:pt>
                <c:pt idx="1286">
                  <c:v>29.397575966748263</c:v>
                </c:pt>
                <c:pt idx="1287">
                  <c:v>29.402339327374648</c:v>
                </c:pt>
                <c:pt idx="1288">
                  <c:v>29.407103459820064</c:v>
                </c:pt>
                <c:pt idx="1289">
                  <c:v>29.411868364208203</c:v>
                </c:pt>
                <c:pt idx="1290">
                  <c:v>29.416634040670033</c:v>
                </c:pt>
                <c:pt idx="1291">
                  <c:v>29.421400489321968</c:v>
                </c:pt>
                <c:pt idx="1292">
                  <c:v>29.426167710298614</c:v>
                </c:pt>
                <c:pt idx="1293">
                  <c:v>29.430935703716386</c:v>
                </c:pt>
                <c:pt idx="1294">
                  <c:v>29.435704469742632</c:v>
                </c:pt>
                <c:pt idx="1295">
                  <c:v>29.438088659521391</c:v>
                </c:pt>
                <c:pt idx="1296">
                  <c:v>29.440473106815869</c:v>
                </c:pt>
                <c:pt idx="1297">
                  <c:v>29.442857811658179</c:v>
                </c:pt>
                <c:pt idx="1298">
                  <c:v>29.445242774076178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93-4026-8180-BED395825F65}"/>
            </c:ext>
          </c:extLst>
        </c:ser>
        <c:ser>
          <c:idx val="2"/>
          <c:order val="2"/>
          <c:tx>
            <c:strRef>
              <c:f>'Dados sim recup log'!$K$1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log'!$A$2:$A$1500</c:f>
              <c:numCache>
                <c:formatCode>d\-mmm</c:formatCode>
                <c:ptCount val="14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  <c:pt idx="998">
                  <c:v>44905</c:v>
                </c:pt>
                <c:pt idx="999">
                  <c:v>44906</c:v>
                </c:pt>
                <c:pt idx="1000">
                  <c:v>44907</c:v>
                </c:pt>
                <c:pt idx="1001">
                  <c:v>44908</c:v>
                </c:pt>
                <c:pt idx="1002">
                  <c:v>44909</c:v>
                </c:pt>
                <c:pt idx="1003">
                  <c:v>44910</c:v>
                </c:pt>
                <c:pt idx="1004">
                  <c:v>44911</c:v>
                </c:pt>
                <c:pt idx="1005">
                  <c:v>44912</c:v>
                </c:pt>
                <c:pt idx="1006">
                  <c:v>44913</c:v>
                </c:pt>
                <c:pt idx="1007">
                  <c:v>44914</c:v>
                </c:pt>
                <c:pt idx="1008">
                  <c:v>44915</c:v>
                </c:pt>
                <c:pt idx="1009">
                  <c:v>44916</c:v>
                </c:pt>
                <c:pt idx="1010">
                  <c:v>44917</c:v>
                </c:pt>
                <c:pt idx="1011">
                  <c:v>44918</c:v>
                </c:pt>
                <c:pt idx="1012">
                  <c:v>44919</c:v>
                </c:pt>
                <c:pt idx="1013">
                  <c:v>44920</c:v>
                </c:pt>
                <c:pt idx="1014">
                  <c:v>44921</c:v>
                </c:pt>
                <c:pt idx="1015">
                  <c:v>44922</c:v>
                </c:pt>
                <c:pt idx="1016">
                  <c:v>44923</c:v>
                </c:pt>
                <c:pt idx="1017">
                  <c:v>44924</c:v>
                </c:pt>
                <c:pt idx="1018">
                  <c:v>44925</c:v>
                </c:pt>
                <c:pt idx="1019">
                  <c:v>44926</c:v>
                </c:pt>
                <c:pt idx="1020">
                  <c:v>44927</c:v>
                </c:pt>
                <c:pt idx="1021">
                  <c:v>44928</c:v>
                </c:pt>
                <c:pt idx="1022">
                  <c:v>44929</c:v>
                </c:pt>
                <c:pt idx="1023">
                  <c:v>44930</c:v>
                </c:pt>
                <c:pt idx="1024">
                  <c:v>44931</c:v>
                </c:pt>
                <c:pt idx="1025">
                  <c:v>44932</c:v>
                </c:pt>
                <c:pt idx="1026">
                  <c:v>44933</c:v>
                </c:pt>
                <c:pt idx="1027">
                  <c:v>44934</c:v>
                </c:pt>
                <c:pt idx="1028">
                  <c:v>44935</c:v>
                </c:pt>
                <c:pt idx="1029">
                  <c:v>44936</c:v>
                </c:pt>
                <c:pt idx="1030">
                  <c:v>44937</c:v>
                </c:pt>
                <c:pt idx="1031">
                  <c:v>44938</c:v>
                </c:pt>
                <c:pt idx="1032">
                  <c:v>44939</c:v>
                </c:pt>
                <c:pt idx="1033">
                  <c:v>44940</c:v>
                </c:pt>
                <c:pt idx="1034">
                  <c:v>44941</c:v>
                </c:pt>
                <c:pt idx="1035">
                  <c:v>44942</c:v>
                </c:pt>
                <c:pt idx="1036">
                  <c:v>44943</c:v>
                </c:pt>
                <c:pt idx="1037">
                  <c:v>44944</c:v>
                </c:pt>
                <c:pt idx="1038">
                  <c:v>44945</c:v>
                </c:pt>
                <c:pt idx="1039">
                  <c:v>44946</c:v>
                </c:pt>
                <c:pt idx="1040">
                  <c:v>44947</c:v>
                </c:pt>
                <c:pt idx="1041">
                  <c:v>44948</c:v>
                </c:pt>
                <c:pt idx="1042">
                  <c:v>44949</c:v>
                </c:pt>
                <c:pt idx="1043">
                  <c:v>44950</c:v>
                </c:pt>
                <c:pt idx="1044">
                  <c:v>44951</c:v>
                </c:pt>
                <c:pt idx="1045">
                  <c:v>44952</c:v>
                </c:pt>
                <c:pt idx="1046">
                  <c:v>44953</c:v>
                </c:pt>
                <c:pt idx="1047">
                  <c:v>44954</c:v>
                </c:pt>
                <c:pt idx="1048">
                  <c:v>44955</c:v>
                </c:pt>
                <c:pt idx="1049">
                  <c:v>44956</c:v>
                </c:pt>
                <c:pt idx="1050">
                  <c:v>44957</c:v>
                </c:pt>
                <c:pt idx="1051">
                  <c:v>44958</c:v>
                </c:pt>
                <c:pt idx="1052">
                  <c:v>44959</c:v>
                </c:pt>
                <c:pt idx="1053">
                  <c:v>44960</c:v>
                </c:pt>
                <c:pt idx="1054">
                  <c:v>44961</c:v>
                </c:pt>
                <c:pt idx="1055">
                  <c:v>44962</c:v>
                </c:pt>
                <c:pt idx="1056">
                  <c:v>44963</c:v>
                </c:pt>
                <c:pt idx="1057">
                  <c:v>44964</c:v>
                </c:pt>
                <c:pt idx="1058">
                  <c:v>44965</c:v>
                </c:pt>
                <c:pt idx="1059">
                  <c:v>44966</c:v>
                </c:pt>
                <c:pt idx="1060">
                  <c:v>44967</c:v>
                </c:pt>
                <c:pt idx="1061">
                  <c:v>44968</c:v>
                </c:pt>
                <c:pt idx="1062">
                  <c:v>44969</c:v>
                </c:pt>
                <c:pt idx="1063">
                  <c:v>44970</c:v>
                </c:pt>
                <c:pt idx="1064">
                  <c:v>44971</c:v>
                </c:pt>
                <c:pt idx="1065">
                  <c:v>44972</c:v>
                </c:pt>
                <c:pt idx="1066">
                  <c:v>44973</c:v>
                </c:pt>
                <c:pt idx="1067">
                  <c:v>44974</c:v>
                </c:pt>
                <c:pt idx="1068">
                  <c:v>44975</c:v>
                </c:pt>
                <c:pt idx="1069">
                  <c:v>44976</c:v>
                </c:pt>
                <c:pt idx="1070">
                  <c:v>44977</c:v>
                </c:pt>
                <c:pt idx="1071">
                  <c:v>44978</c:v>
                </c:pt>
                <c:pt idx="1072">
                  <c:v>44979</c:v>
                </c:pt>
                <c:pt idx="1073">
                  <c:v>44980</c:v>
                </c:pt>
                <c:pt idx="1074">
                  <c:v>44981</c:v>
                </c:pt>
                <c:pt idx="1075">
                  <c:v>44982</c:v>
                </c:pt>
                <c:pt idx="1076">
                  <c:v>44983</c:v>
                </c:pt>
                <c:pt idx="1077">
                  <c:v>44984</c:v>
                </c:pt>
                <c:pt idx="1078">
                  <c:v>44985</c:v>
                </c:pt>
                <c:pt idx="1079">
                  <c:v>44986</c:v>
                </c:pt>
                <c:pt idx="1080">
                  <c:v>44987</c:v>
                </c:pt>
                <c:pt idx="1081">
                  <c:v>44988</c:v>
                </c:pt>
                <c:pt idx="1082">
                  <c:v>44989</c:v>
                </c:pt>
                <c:pt idx="1083">
                  <c:v>44990</c:v>
                </c:pt>
                <c:pt idx="1084">
                  <c:v>44991</c:v>
                </c:pt>
                <c:pt idx="1085">
                  <c:v>44992</c:v>
                </c:pt>
                <c:pt idx="1086">
                  <c:v>44993</c:v>
                </c:pt>
                <c:pt idx="1087">
                  <c:v>44994</c:v>
                </c:pt>
                <c:pt idx="1088">
                  <c:v>44995</c:v>
                </c:pt>
                <c:pt idx="1089">
                  <c:v>44996</c:v>
                </c:pt>
                <c:pt idx="1090">
                  <c:v>44997</c:v>
                </c:pt>
                <c:pt idx="1091">
                  <c:v>44998</c:v>
                </c:pt>
                <c:pt idx="1092">
                  <c:v>44999</c:v>
                </c:pt>
                <c:pt idx="1093">
                  <c:v>45000</c:v>
                </c:pt>
                <c:pt idx="1094">
                  <c:v>45001</c:v>
                </c:pt>
                <c:pt idx="1095">
                  <c:v>45002</c:v>
                </c:pt>
                <c:pt idx="1096">
                  <c:v>45003</c:v>
                </c:pt>
                <c:pt idx="1097">
                  <c:v>45004</c:v>
                </c:pt>
                <c:pt idx="1098">
                  <c:v>45005</c:v>
                </c:pt>
                <c:pt idx="1099">
                  <c:v>45006</c:v>
                </c:pt>
                <c:pt idx="1100">
                  <c:v>45007</c:v>
                </c:pt>
                <c:pt idx="1101">
                  <c:v>45008</c:v>
                </c:pt>
                <c:pt idx="1102">
                  <c:v>45009</c:v>
                </c:pt>
                <c:pt idx="1103">
                  <c:v>45010</c:v>
                </c:pt>
                <c:pt idx="1104">
                  <c:v>45011</c:v>
                </c:pt>
                <c:pt idx="1105">
                  <c:v>45012</c:v>
                </c:pt>
                <c:pt idx="1106">
                  <c:v>45013</c:v>
                </c:pt>
                <c:pt idx="1107">
                  <c:v>45014</c:v>
                </c:pt>
                <c:pt idx="1108">
                  <c:v>45015</c:v>
                </c:pt>
                <c:pt idx="1109">
                  <c:v>45016</c:v>
                </c:pt>
                <c:pt idx="1110">
                  <c:v>45017</c:v>
                </c:pt>
                <c:pt idx="1111">
                  <c:v>45018</c:v>
                </c:pt>
                <c:pt idx="1112">
                  <c:v>45019</c:v>
                </c:pt>
                <c:pt idx="1113">
                  <c:v>45020</c:v>
                </c:pt>
                <c:pt idx="1114">
                  <c:v>45021</c:v>
                </c:pt>
                <c:pt idx="1115">
                  <c:v>45022</c:v>
                </c:pt>
                <c:pt idx="1116">
                  <c:v>45023</c:v>
                </c:pt>
                <c:pt idx="1117">
                  <c:v>45024</c:v>
                </c:pt>
                <c:pt idx="1118">
                  <c:v>45025</c:v>
                </c:pt>
                <c:pt idx="1119">
                  <c:v>45026</c:v>
                </c:pt>
                <c:pt idx="1120">
                  <c:v>45027</c:v>
                </c:pt>
                <c:pt idx="1121">
                  <c:v>45028</c:v>
                </c:pt>
                <c:pt idx="1122">
                  <c:v>45029</c:v>
                </c:pt>
                <c:pt idx="1123">
                  <c:v>45030</c:v>
                </c:pt>
                <c:pt idx="1124">
                  <c:v>45031</c:v>
                </c:pt>
                <c:pt idx="1125">
                  <c:v>45032</c:v>
                </c:pt>
                <c:pt idx="1126">
                  <c:v>45033</c:v>
                </c:pt>
                <c:pt idx="1127">
                  <c:v>45034</c:v>
                </c:pt>
                <c:pt idx="1128">
                  <c:v>45035</c:v>
                </c:pt>
                <c:pt idx="1129">
                  <c:v>45036</c:v>
                </c:pt>
                <c:pt idx="1130">
                  <c:v>45037</c:v>
                </c:pt>
                <c:pt idx="1131">
                  <c:v>45038</c:v>
                </c:pt>
                <c:pt idx="1132">
                  <c:v>45039</c:v>
                </c:pt>
                <c:pt idx="1133">
                  <c:v>45040</c:v>
                </c:pt>
                <c:pt idx="1134">
                  <c:v>45041</c:v>
                </c:pt>
                <c:pt idx="1135">
                  <c:v>45042</c:v>
                </c:pt>
                <c:pt idx="1136">
                  <c:v>45043</c:v>
                </c:pt>
                <c:pt idx="1137">
                  <c:v>45044</c:v>
                </c:pt>
                <c:pt idx="1138">
                  <c:v>45045</c:v>
                </c:pt>
                <c:pt idx="1139">
                  <c:v>45046</c:v>
                </c:pt>
                <c:pt idx="1140">
                  <c:v>45047</c:v>
                </c:pt>
                <c:pt idx="1141">
                  <c:v>45048</c:v>
                </c:pt>
                <c:pt idx="1142">
                  <c:v>45049</c:v>
                </c:pt>
                <c:pt idx="1143">
                  <c:v>45050</c:v>
                </c:pt>
                <c:pt idx="1144">
                  <c:v>45051</c:v>
                </c:pt>
                <c:pt idx="1145">
                  <c:v>45052</c:v>
                </c:pt>
                <c:pt idx="1146">
                  <c:v>45053</c:v>
                </c:pt>
                <c:pt idx="1147">
                  <c:v>45054</c:v>
                </c:pt>
                <c:pt idx="1148">
                  <c:v>45055</c:v>
                </c:pt>
                <c:pt idx="1149">
                  <c:v>45056</c:v>
                </c:pt>
                <c:pt idx="1150">
                  <c:v>45057</c:v>
                </c:pt>
                <c:pt idx="1151">
                  <c:v>45058</c:v>
                </c:pt>
                <c:pt idx="1152">
                  <c:v>45059</c:v>
                </c:pt>
                <c:pt idx="1153">
                  <c:v>45060</c:v>
                </c:pt>
                <c:pt idx="1154">
                  <c:v>45061</c:v>
                </c:pt>
                <c:pt idx="1155">
                  <c:v>45062</c:v>
                </c:pt>
                <c:pt idx="1156">
                  <c:v>45063</c:v>
                </c:pt>
                <c:pt idx="1157">
                  <c:v>45064</c:v>
                </c:pt>
                <c:pt idx="1158">
                  <c:v>45065</c:v>
                </c:pt>
                <c:pt idx="1159">
                  <c:v>45066</c:v>
                </c:pt>
                <c:pt idx="1160">
                  <c:v>45067</c:v>
                </c:pt>
                <c:pt idx="1161">
                  <c:v>45068</c:v>
                </c:pt>
                <c:pt idx="1162">
                  <c:v>45069</c:v>
                </c:pt>
                <c:pt idx="1163">
                  <c:v>45070</c:v>
                </c:pt>
                <c:pt idx="1164">
                  <c:v>45071</c:v>
                </c:pt>
                <c:pt idx="1165">
                  <c:v>45072</c:v>
                </c:pt>
                <c:pt idx="1166">
                  <c:v>45073</c:v>
                </c:pt>
                <c:pt idx="1167">
                  <c:v>45074</c:v>
                </c:pt>
                <c:pt idx="1168">
                  <c:v>45075</c:v>
                </c:pt>
                <c:pt idx="1169">
                  <c:v>45076</c:v>
                </c:pt>
                <c:pt idx="1170">
                  <c:v>45077</c:v>
                </c:pt>
                <c:pt idx="1171">
                  <c:v>45078</c:v>
                </c:pt>
                <c:pt idx="1172">
                  <c:v>45079</c:v>
                </c:pt>
                <c:pt idx="1173">
                  <c:v>45080</c:v>
                </c:pt>
                <c:pt idx="1174">
                  <c:v>45081</c:v>
                </c:pt>
                <c:pt idx="1175">
                  <c:v>45082</c:v>
                </c:pt>
                <c:pt idx="1176">
                  <c:v>45083</c:v>
                </c:pt>
                <c:pt idx="1177">
                  <c:v>45084</c:v>
                </c:pt>
                <c:pt idx="1178">
                  <c:v>45085</c:v>
                </c:pt>
                <c:pt idx="1179">
                  <c:v>45086</c:v>
                </c:pt>
                <c:pt idx="1180">
                  <c:v>45087</c:v>
                </c:pt>
                <c:pt idx="1181">
                  <c:v>45088</c:v>
                </c:pt>
                <c:pt idx="1182">
                  <c:v>45089</c:v>
                </c:pt>
                <c:pt idx="1183">
                  <c:v>45090</c:v>
                </c:pt>
                <c:pt idx="1184">
                  <c:v>45091</c:v>
                </c:pt>
                <c:pt idx="1185">
                  <c:v>45092</c:v>
                </c:pt>
                <c:pt idx="1186">
                  <c:v>45093</c:v>
                </c:pt>
                <c:pt idx="1187">
                  <c:v>45094</c:v>
                </c:pt>
                <c:pt idx="1188">
                  <c:v>45095</c:v>
                </c:pt>
                <c:pt idx="1189">
                  <c:v>45096</c:v>
                </c:pt>
                <c:pt idx="1190">
                  <c:v>45097</c:v>
                </c:pt>
                <c:pt idx="1191">
                  <c:v>45098</c:v>
                </c:pt>
                <c:pt idx="1192">
                  <c:v>45099</c:v>
                </c:pt>
                <c:pt idx="1193">
                  <c:v>45100</c:v>
                </c:pt>
                <c:pt idx="1194">
                  <c:v>45101</c:v>
                </c:pt>
                <c:pt idx="1195">
                  <c:v>45102</c:v>
                </c:pt>
                <c:pt idx="1196">
                  <c:v>45103</c:v>
                </c:pt>
                <c:pt idx="1197">
                  <c:v>45104</c:v>
                </c:pt>
                <c:pt idx="1198">
                  <c:v>45105</c:v>
                </c:pt>
                <c:pt idx="1199">
                  <c:v>45106</c:v>
                </c:pt>
                <c:pt idx="1200">
                  <c:v>45107</c:v>
                </c:pt>
                <c:pt idx="1201">
                  <c:v>45108</c:v>
                </c:pt>
                <c:pt idx="1202">
                  <c:v>45109</c:v>
                </c:pt>
                <c:pt idx="1203">
                  <c:v>45110</c:v>
                </c:pt>
                <c:pt idx="1204">
                  <c:v>45111</c:v>
                </c:pt>
                <c:pt idx="1205">
                  <c:v>45112</c:v>
                </c:pt>
                <c:pt idx="1206">
                  <c:v>45113</c:v>
                </c:pt>
                <c:pt idx="1207">
                  <c:v>45114</c:v>
                </c:pt>
                <c:pt idx="1208">
                  <c:v>45115</c:v>
                </c:pt>
                <c:pt idx="1209">
                  <c:v>45116</c:v>
                </c:pt>
                <c:pt idx="1210">
                  <c:v>45117</c:v>
                </c:pt>
                <c:pt idx="1211">
                  <c:v>45118</c:v>
                </c:pt>
                <c:pt idx="1212">
                  <c:v>45119</c:v>
                </c:pt>
                <c:pt idx="1213">
                  <c:v>45120</c:v>
                </c:pt>
                <c:pt idx="1214">
                  <c:v>45121</c:v>
                </c:pt>
                <c:pt idx="1215">
                  <c:v>45122</c:v>
                </c:pt>
                <c:pt idx="1216">
                  <c:v>45123</c:v>
                </c:pt>
                <c:pt idx="1217">
                  <c:v>45124</c:v>
                </c:pt>
                <c:pt idx="1218">
                  <c:v>45125</c:v>
                </c:pt>
                <c:pt idx="1219">
                  <c:v>45126</c:v>
                </c:pt>
                <c:pt idx="1220">
                  <c:v>45127</c:v>
                </c:pt>
                <c:pt idx="1221">
                  <c:v>45128</c:v>
                </c:pt>
                <c:pt idx="1222">
                  <c:v>45129</c:v>
                </c:pt>
                <c:pt idx="1223">
                  <c:v>45130</c:v>
                </c:pt>
                <c:pt idx="1224">
                  <c:v>45131</c:v>
                </c:pt>
                <c:pt idx="1225">
                  <c:v>45132</c:v>
                </c:pt>
                <c:pt idx="1226">
                  <c:v>45133</c:v>
                </c:pt>
                <c:pt idx="1227">
                  <c:v>45134</c:v>
                </c:pt>
                <c:pt idx="1228">
                  <c:v>45135</c:v>
                </c:pt>
                <c:pt idx="1229">
                  <c:v>45136</c:v>
                </c:pt>
                <c:pt idx="1230">
                  <c:v>45137</c:v>
                </c:pt>
                <c:pt idx="1231">
                  <c:v>45138</c:v>
                </c:pt>
                <c:pt idx="1232">
                  <c:v>45139</c:v>
                </c:pt>
                <c:pt idx="1233">
                  <c:v>45140</c:v>
                </c:pt>
                <c:pt idx="1234">
                  <c:v>45141</c:v>
                </c:pt>
                <c:pt idx="1235">
                  <c:v>45142</c:v>
                </c:pt>
                <c:pt idx="1236">
                  <c:v>45143</c:v>
                </c:pt>
                <c:pt idx="1237">
                  <c:v>45144</c:v>
                </c:pt>
                <c:pt idx="1238">
                  <c:v>45145</c:v>
                </c:pt>
                <c:pt idx="1239">
                  <c:v>45146</c:v>
                </c:pt>
                <c:pt idx="1240">
                  <c:v>45147</c:v>
                </c:pt>
                <c:pt idx="1241">
                  <c:v>45148</c:v>
                </c:pt>
                <c:pt idx="1242">
                  <c:v>45149</c:v>
                </c:pt>
                <c:pt idx="1243">
                  <c:v>45150</c:v>
                </c:pt>
                <c:pt idx="1244">
                  <c:v>45151</c:v>
                </c:pt>
                <c:pt idx="1245">
                  <c:v>45152</c:v>
                </c:pt>
                <c:pt idx="1246">
                  <c:v>45153</c:v>
                </c:pt>
                <c:pt idx="1247">
                  <c:v>45154</c:v>
                </c:pt>
                <c:pt idx="1248">
                  <c:v>45155</c:v>
                </c:pt>
                <c:pt idx="1249">
                  <c:v>45156</c:v>
                </c:pt>
                <c:pt idx="1250">
                  <c:v>45157</c:v>
                </c:pt>
                <c:pt idx="1251">
                  <c:v>45158</c:v>
                </c:pt>
                <c:pt idx="1252">
                  <c:v>45159</c:v>
                </c:pt>
                <c:pt idx="1253">
                  <c:v>45160</c:v>
                </c:pt>
                <c:pt idx="1254">
                  <c:v>45161</c:v>
                </c:pt>
                <c:pt idx="1255">
                  <c:v>45162</c:v>
                </c:pt>
                <c:pt idx="1256">
                  <c:v>45163</c:v>
                </c:pt>
                <c:pt idx="1257">
                  <c:v>45164</c:v>
                </c:pt>
                <c:pt idx="1258">
                  <c:v>45165</c:v>
                </c:pt>
                <c:pt idx="1259">
                  <c:v>45166</c:v>
                </c:pt>
                <c:pt idx="1260">
                  <c:v>45167</c:v>
                </c:pt>
                <c:pt idx="1261">
                  <c:v>45168</c:v>
                </c:pt>
                <c:pt idx="1262">
                  <c:v>45169</c:v>
                </c:pt>
                <c:pt idx="1263">
                  <c:v>45170</c:v>
                </c:pt>
                <c:pt idx="1264">
                  <c:v>45171</c:v>
                </c:pt>
                <c:pt idx="1265">
                  <c:v>45172</c:v>
                </c:pt>
                <c:pt idx="1266">
                  <c:v>45173</c:v>
                </c:pt>
                <c:pt idx="1267">
                  <c:v>45174</c:v>
                </c:pt>
                <c:pt idx="1268">
                  <c:v>45175</c:v>
                </c:pt>
                <c:pt idx="1269">
                  <c:v>45176</c:v>
                </c:pt>
                <c:pt idx="1270">
                  <c:v>45177</c:v>
                </c:pt>
                <c:pt idx="1271">
                  <c:v>45178</c:v>
                </c:pt>
                <c:pt idx="1272">
                  <c:v>45179</c:v>
                </c:pt>
                <c:pt idx="1273">
                  <c:v>45180</c:v>
                </c:pt>
                <c:pt idx="1274">
                  <c:v>45181</c:v>
                </c:pt>
                <c:pt idx="1275">
                  <c:v>45182</c:v>
                </c:pt>
                <c:pt idx="1276">
                  <c:v>45183</c:v>
                </c:pt>
                <c:pt idx="1277">
                  <c:v>45184</c:v>
                </c:pt>
                <c:pt idx="1278">
                  <c:v>45185</c:v>
                </c:pt>
                <c:pt idx="1279">
                  <c:v>45186</c:v>
                </c:pt>
                <c:pt idx="1280">
                  <c:v>45187</c:v>
                </c:pt>
                <c:pt idx="1281">
                  <c:v>45188</c:v>
                </c:pt>
                <c:pt idx="1282">
                  <c:v>45189</c:v>
                </c:pt>
                <c:pt idx="1283">
                  <c:v>45190</c:v>
                </c:pt>
                <c:pt idx="1284">
                  <c:v>45191</c:v>
                </c:pt>
                <c:pt idx="1285">
                  <c:v>45192</c:v>
                </c:pt>
                <c:pt idx="1286">
                  <c:v>45193</c:v>
                </c:pt>
                <c:pt idx="1287">
                  <c:v>45194</c:v>
                </c:pt>
                <c:pt idx="1288">
                  <c:v>45195</c:v>
                </c:pt>
                <c:pt idx="1289">
                  <c:v>45196</c:v>
                </c:pt>
                <c:pt idx="1290">
                  <c:v>45197</c:v>
                </c:pt>
                <c:pt idx="1291">
                  <c:v>45198</c:v>
                </c:pt>
                <c:pt idx="1292">
                  <c:v>45199</c:v>
                </c:pt>
                <c:pt idx="1293">
                  <c:v>45200</c:v>
                </c:pt>
                <c:pt idx="1294">
                  <c:v>45201</c:v>
                </c:pt>
                <c:pt idx="1295">
                  <c:v>45202</c:v>
                </c:pt>
                <c:pt idx="1296">
                  <c:v>45203</c:v>
                </c:pt>
                <c:pt idx="1297">
                  <c:v>45204</c:v>
                </c:pt>
                <c:pt idx="1298">
                  <c:v>45205</c:v>
                </c:pt>
              </c:numCache>
            </c:numRef>
          </c:cat>
          <c:val>
            <c:numRef>
              <c:f>'Dados sim recup log'!$K$2:$K$1500</c:f>
              <c:numCache>
                <c:formatCode>General</c:formatCode>
                <c:ptCount val="14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  <c:pt idx="494">
                  <c:v>3372</c:v>
                </c:pt>
                <c:pt idx="495">
                  <c:v>3305.6089261919551</c:v>
                </c:pt>
                <c:pt idx="496">
                  <c:v>3239</c:v>
                </c:pt>
                <c:pt idx="497">
                  <c:v>3213.5467893849855</c:v>
                </c:pt>
                <c:pt idx="498">
                  <c:v>3188</c:v>
                </c:pt>
                <c:pt idx="499">
                  <c:v>3111</c:v>
                </c:pt>
                <c:pt idx="500">
                  <c:v>3056</c:v>
                </c:pt>
                <c:pt idx="501">
                  <c:v>2927</c:v>
                </c:pt>
                <c:pt idx="502">
                  <c:v>2883.0739222358097</c:v>
                </c:pt>
                <c:pt idx="503">
                  <c:v>2839</c:v>
                </c:pt>
                <c:pt idx="504">
                  <c:v>2811</c:v>
                </c:pt>
                <c:pt idx="505">
                  <c:v>2763</c:v>
                </c:pt>
                <c:pt idx="506">
                  <c:v>2756</c:v>
                </c:pt>
                <c:pt idx="507">
                  <c:v>2708</c:v>
                </c:pt>
                <c:pt idx="508">
                  <c:v>2657</c:v>
                </c:pt>
                <c:pt idx="509">
                  <c:v>2598.5725038374367</c:v>
                </c:pt>
                <c:pt idx="510">
                  <c:v>2540</c:v>
                </c:pt>
                <c:pt idx="511">
                  <c:v>2507</c:v>
                </c:pt>
                <c:pt idx="512">
                  <c:v>2501</c:v>
                </c:pt>
                <c:pt idx="513">
                  <c:v>2462</c:v>
                </c:pt>
                <c:pt idx="514">
                  <c:v>2432</c:v>
                </c:pt>
                <c:pt idx="515">
                  <c:v>2391</c:v>
                </c:pt>
                <c:pt idx="516">
                  <c:v>2355.0331141844072</c:v>
                </c:pt>
                <c:pt idx="517">
                  <c:v>2319</c:v>
                </c:pt>
                <c:pt idx="518">
                  <c:v>2298</c:v>
                </c:pt>
                <c:pt idx="519">
                  <c:v>2315</c:v>
                </c:pt>
                <c:pt idx="520">
                  <c:v>2275</c:v>
                </c:pt>
                <c:pt idx="521">
                  <c:v>2222</c:v>
                </c:pt>
                <c:pt idx="522">
                  <c:v>2281</c:v>
                </c:pt>
                <c:pt idx="523">
                  <c:v>2241.5348855856864</c:v>
                </c:pt>
                <c:pt idx="524">
                  <c:v>2202</c:v>
                </c:pt>
                <c:pt idx="525">
                  <c:v>2186</c:v>
                </c:pt>
                <c:pt idx="526">
                  <c:v>2188</c:v>
                </c:pt>
                <c:pt idx="527">
                  <c:v>2190.7936507936538</c:v>
                </c:pt>
                <c:pt idx="528">
                  <c:v>2195.5873015873076</c:v>
                </c:pt>
                <c:pt idx="529">
                  <c:v>2199.3809523809614</c:v>
                </c:pt>
                <c:pt idx="530">
                  <c:v>2202.1756563607923</c:v>
                </c:pt>
                <c:pt idx="531">
                  <c:v>2204.968253968269</c:v>
                </c:pt>
                <c:pt idx="532">
                  <c:v>2208.7619047619228</c:v>
                </c:pt>
                <c:pt idx="533">
                  <c:v>2210.5555555555766</c:v>
                </c:pt>
                <c:pt idx="534">
                  <c:v>2213.3492063492304</c:v>
                </c:pt>
                <c:pt idx="535">
                  <c:v>2218.1428571429133</c:v>
                </c:pt>
                <c:pt idx="536">
                  <c:v>2180.7142857143481</c:v>
                </c:pt>
                <c:pt idx="537">
                  <c:v>2143.2857142857974</c:v>
                </c:pt>
                <c:pt idx="538">
                  <c:v>2105.8571428572322</c:v>
                </c:pt>
                <c:pt idx="539">
                  <c:v>2068.4285714286816</c:v>
                </c:pt>
                <c:pt idx="540">
                  <c:v>2031</c:v>
                </c:pt>
                <c:pt idx="541">
                  <c:v>2003</c:v>
                </c:pt>
                <c:pt idx="542">
                  <c:v>1960</c:v>
                </c:pt>
                <c:pt idx="543">
                  <c:v>1925</c:v>
                </c:pt>
                <c:pt idx="544">
                  <c:v>1887.5262409978022</c:v>
                </c:pt>
                <c:pt idx="545">
                  <c:v>1849</c:v>
                </c:pt>
                <c:pt idx="546">
                  <c:v>1809</c:v>
                </c:pt>
                <c:pt idx="547">
                  <c:v>1733</c:v>
                </c:pt>
                <c:pt idx="548">
                  <c:v>1669</c:v>
                </c:pt>
                <c:pt idx="549">
                  <c:v>1910</c:v>
                </c:pt>
                <c:pt idx="550">
                  <c:v>2172.3333333333285</c:v>
                </c:pt>
                <c:pt idx="551">
                  <c:v>2434.666666666657</c:v>
                </c:pt>
                <c:pt idx="552">
                  <c:v>2697</c:v>
                </c:pt>
                <c:pt idx="553">
                  <c:v>2644</c:v>
                </c:pt>
                <c:pt idx="554">
                  <c:v>2636.4285714285652</c:v>
                </c:pt>
                <c:pt idx="555">
                  <c:v>2646.8571428571304</c:v>
                </c:pt>
                <c:pt idx="556">
                  <c:v>2015.2857142856956</c:v>
                </c:pt>
                <c:pt idx="557">
                  <c:v>1951.2142857142608</c:v>
                </c:pt>
                <c:pt idx="558">
                  <c:v>1887.142857142826</c:v>
                </c:pt>
                <c:pt idx="559">
                  <c:v>1823.0714285713912</c:v>
                </c:pt>
                <c:pt idx="560">
                  <c:v>1760</c:v>
                </c:pt>
                <c:pt idx="561">
                  <c:v>1762.8333333333285</c:v>
                </c:pt>
                <c:pt idx="562">
                  <c:v>1768.666666666657</c:v>
                </c:pt>
                <c:pt idx="563">
                  <c:v>1724</c:v>
                </c:pt>
                <c:pt idx="564">
                  <c:v>1710.6666666666715</c:v>
                </c:pt>
                <c:pt idx="565">
                  <c:v>1688.333333333343</c:v>
                </c:pt>
                <c:pt idx="566">
                  <c:v>1666</c:v>
                </c:pt>
                <c:pt idx="567">
                  <c:v>1643</c:v>
                </c:pt>
                <c:pt idx="568">
                  <c:v>1620.5</c:v>
                </c:pt>
                <c:pt idx="569">
                  <c:v>1598</c:v>
                </c:pt>
                <c:pt idx="570">
                  <c:v>1635.2857142857101</c:v>
                </c:pt>
                <c:pt idx="571">
                  <c:v>1673.5714285714203</c:v>
                </c:pt>
                <c:pt idx="572">
                  <c:v>1653.2571428571246</c:v>
                </c:pt>
                <c:pt idx="573">
                  <c:v>1632.9428571428434</c:v>
                </c:pt>
                <c:pt idx="574">
                  <c:v>1612.6285714285477</c:v>
                </c:pt>
                <c:pt idx="575">
                  <c:v>1592.3142857142666</c:v>
                </c:pt>
                <c:pt idx="576">
                  <c:v>1572</c:v>
                </c:pt>
                <c:pt idx="577">
                  <c:v>1566</c:v>
                </c:pt>
                <c:pt idx="578">
                  <c:v>1559</c:v>
                </c:pt>
                <c:pt idx="579">
                  <c:v>1568</c:v>
                </c:pt>
                <c:pt idx="580">
                  <c:v>1577</c:v>
                </c:pt>
                <c:pt idx="581">
                  <c:v>1580</c:v>
                </c:pt>
                <c:pt idx="582">
                  <c:v>1575</c:v>
                </c:pt>
                <c:pt idx="583">
                  <c:v>1571</c:v>
                </c:pt>
                <c:pt idx="584">
                  <c:v>1501</c:v>
                </c:pt>
                <c:pt idx="585">
                  <c:v>1506</c:v>
                </c:pt>
                <c:pt idx="586">
                  <c:v>1502.333333333343</c:v>
                </c:pt>
                <c:pt idx="587">
                  <c:v>1498.6666666666861</c:v>
                </c:pt>
                <c:pt idx="588">
                  <c:v>1495</c:v>
                </c:pt>
                <c:pt idx="589">
                  <c:v>1498.6666666666715</c:v>
                </c:pt>
                <c:pt idx="590">
                  <c:v>1501.333333333343</c:v>
                </c:pt>
                <c:pt idx="591">
                  <c:v>1505</c:v>
                </c:pt>
                <c:pt idx="592">
                  <c:v>1516</c:v>
                </c:pt>
                <c:pt idx="593">
                  <c:v>1500.25</c:v>
                </c:pt>
                <c:pt idx="594">
                  <c:v>1484.5</c:v>
                </c:pt>
                <c:pt idx="595">
                  <c:v>1468.75</c:v>
                </c:pt>
                <c:pt idx="596">
                  <c:v>1453</c:v>
                </c:pt>
                <c:pt idx="597">
                  <c:v>1438</c:v>
                </c:pt>
                <c:pt idx="598">
                  <c:v>1450</c:v>
                </c:pt>
                <c:pt idx="599">
                  <c:v>1451.2692307692341</c:v>
                </c:pt>
                <c:pt idx="600">
                  <c:v>1452.5384615384683</c:v>
                </c:pt>
                <c:pt idx="601">
                  <c:v>1453.8076923077024</c:v>
                </c:pt>
                <c:pt idx="602">
                  <c:v>1452.0769230769365</c:v>
                </c:pt>
                <c:pt idx="603">
                  <c:v>1453.3461538461706</c:v>
                </c:pt>
                <c:pt idx="604">
                  <c:v>1454.2820512820763</c:v>
                </c:pt>
                <c:pt idx="605">
                  <c:v>1455.2179487179674</c:v>
                </c:pt>
                <c:pt idx="606">
                  <c:v>1455.153846153873</c:v>
                </c:pt>
                <c:pt idx="607">
                  <c:v>1456.4230769231071</c:v>
                </c:pt>
                <c:pt idx="608">
                  <c:v>1457.6923076923413</c:v>
                </c:pt>
                <c:pt idx="609">
                  <c:v>1458.9615384615754</c:v>
                </c:pt>
                <c:pt idx="610">
                  <c:v>1460.2307692308095</c:v>
                </c:pt>
                <c:pt idx="611">
                  <c:v>1461.5000000000437</c:v>
                </c:pt>
                <c:pt idx="612">
                  <c:v>1462.7692307692778</c:v>
                </c:pt>
                <c:pt idx="613">
                  <c:v>1464.0384615385119</c:v>
                </c:pt>
                <c:pt idx="614">
                  <c:v>1465.307692307746</c:v>
                </c:pt>
                <c:pt idx="615">
                  <c:v>1466.5769230769802</c:v>
                </c:pt>
                <c:pt idx="616">
                  <c:v>1466.8461538462143</c:v>
                </c:pt>
                <c:pt idx="617">
                  <c:v>1468.1153846154484</c:v>
                </c:pt>
                <c:pt idx="618">
                  <c:v>1466.8846153846825</c:v>
                </c:pt>
                <c:pt idx="619">
                  <c:v>1465.6538461539167</c:v>
                </c:pt>
                <c:pt idx="620">
                  <c:v>1466.9230769231508</c:v>
                </c:pt>
                <c:pt idx="621">
                  <c:v>1467.6923076923849</c:v>
                </c:pt>
                <c:pt idx="622">
                  <c:v>1468.4615384616191</c:v>
                </c:pt>
                <c:pt idx="623">
                  <c:v>1468.7307692308532</c:v>
                </c:pt>
                <c:pt idx="624">
                  <c:v>1469</c:v>
                </c:pt>
                <c:pt idx="625">
                  <c:v>1475</c:v>
                </c:pt>
                <c:pt idx="626">
                  <c:v>1476</c:v>
                </c:pt>
                <c:pt idx="627">
                  <c:v>1456</c:v>
                </c:pt>
                <c:pt idx="628">
                  <c:v>1448.3333333333285</c:v>
                </c:pt>
                <c:pt idx="629">
                  <c:v>1440.6666666666715</c:v>
                </c:pt>
                <c:pt idx="630">
                  <c:v>1433</c:v>
                </c:pt>
                <c:pt idx="631">
                  <c:v>1422.6666666666715</c:v>
                </c:pt>
                <c:pt idx="632">
                  <c:v>1412.333333333343</c:v>
                </c:pt>
                <c:pt idx="633">
                  <c:v>1402</c:v>
                </c:pt>
                <c:pt idx="634">
                  <c:v>1429.9426730515697</c:v>
                </c:pt>
                <c:pt idx="635">
                  <c:v>1457.9198623711709</c:v>
                </c:pt>
                <c:pt idx="636">
                  <c:v>1485.9315888200654</c:v>
                </c:pt>
                <c:pt idx="637">
                  <c:v>1512.9778732721315</c:v>
                </c:pt>
                <c:pt idx="638">
                  <c:v>1539.0587366138352</c:v>
                </c:pt>
                <c:pt idx="639">
                  <c:v>1567.1741997443314</c:v>
                </c:pt>
                <c:pt idx="640">
                  <c:v>1597.4909502419614</c:v>
                </c:pt>
                <c:pt idx="641">
                  <c:v>1632.5090090311278</c:v>
                </c:pt>
                <c:pt idx="642">
                  <c:v>1667.5617303821928</c:v>
                </c:pt>
                <c:pt idx="643">
                  <c:v>1702.6491352448211</c:v>
                </c:pt>
                <c:pt idx="644">
                  <c:v>1739.1045779147098</c:v>
                </c:pt>
                <c:pt idx="645">
                  <c:v>1772.5947460335155</c:v>
                </c:pt>
                <c:pt idx="646">
                  <c:v>1818.1196605889272</c:v>
                </c:pt>
                <c:pt idx="647">
                  <c:v>1858.179342581323</c:v>
                </c:pt>
                <c:pt idx="648">
                  <c:v>1898.2738130237558</c:v>
                </c:pt>
                <c:pt idx="649">
                  <c:v>1937.4030929419969</c:v>
                </c:pt>
                <c:pt idx="650">
                  <c:v>1977.5672033745213</c:v>
                </c:pt>
                <c:pt idx="651">
                  <c:v>2022.2661653725081</c:v>
                </c:pt>
                <c:pt idx="652">
                  <c:v>2060</c:v>
                </c:pt>
                <c:pt idx="653">
                  <c:v>2346.1681598590367</c:v>
                </c:pt>
                <c:pt idx="654">
                  <c:v>2633.2648638112296</c:v>
                </c:pt>
                <c:pt idx="655">
                  <c:v>2920.2930131188041</c:v>
                </c:pt>
                <c:pt idx="656">
                  <c:v>3209.2555180950148</c:v>
                </c:pt>
                <c:pt idx="657">
                  <c:v>3499.155298132333</c:v>
                </c:pt>
                <c:pt idx="658">
                  <c:v>3790</c:v>
                </c:pt>
                <c:pt idx="659">
                  <c:v>3921</c:v>
                </c:pt>
                <c:pt idx="660">
                  <c:v>4561.8776617446856</c:v>
                </c:pt>
                <c:pt idx="661">
                  <c:v>5205</c:v>
                </c:pt>
                <c:pt idx="662">
                  <c:v>5472.9420979873103</c:v>
                </c:pt>
                <c:pt idx="663">
                  <c:v>5741.9408883968572</c:v>
                </c:pt>
                <c:pt idx="664">
                  <c:v>6012</c:v>
                </c:pt>
                <c:pt idx="665">
                  <c:v>7025.6446658955829</c:v>
                </c:pt>
                <c:pt idx="666">
                  <c:v>8049.5985359926708</c:v>
                </c:pt>
                <c:pt idx="667">
                  <c:v>9087</c:v>
                </c:pt>
                <c:pt idx="668">
                  <c:v>9826</c:v>
                </c:pt>
                <c:pt idx="669">
                  <c:v>10288.778945793965</c:v>
                </c:pt>
                <c:pt idx="670">
                  <c:v>10756.603902337461</c:v>
                </c:pt>
                <c:pt idx="671">
                  <c:v>11229.519673196221</c:v>
                </c:pt>
                <c:pt idx="672">
                  <c:v>11707.571432401935</c:v>
                </c:pt>
                <c:pt idx="673">
                  <c:v>12190.804727425013</c:v>
                </c:pt>
                <c:pt idx="674">
                  <c:v>12679.265482170929</c:v>
                </c:pt>
                <c:pt idx="675">
                  <c:v>13173</c:v>
                </c:pt>
                <c:pt idx="676">
                  <c:v>13148.932260519665</c:v>
                </c:pt>
                <c:pt idx="677">
                  <c:v>13123.604982477904</c:v>
                </c:pt>
                <c:pt idx="678">
                  <c:v>13097</c:v>
                </c:pt>
                <c:pt idx="679">
                  <c:v>13548.518323730503</c:v>
                </c:pt>
                <c:pt idx="680">
                  <c:v>14008</c:v>
                </c:pt>
                <c:pt idx="681">
                  <c:v>13612.046714209995</c:v>
                </c:pt>
                <c:pt idx="682">
                  <c:v>13207.791498333303</c:v>
                </c:pt>
                <c:pt idx="683">
                  <c:v>12795.11370610939</c:v>
                </c:pt>
                <c:pt idx="684">
                  <c:v>12373.891133579076</c:v>
                </c:pt>
                <c:pt idx="685">
                  <c:v>11944</c:v>
                </c:pt>
                <c:pt idx="686">
                  <c:v>11320</c:v>
                </c:pt>
                <c:pt idx="687">
                  <c:v>10671</c:v>
                </c:pt>
                <c:pt idx="688">
                  <c:v>9882</c:v>
                </c:pt>
                <c:pt idx="689">
                  <c:v>9093</c:v>
                </c:pt>
                <c:pt idx="690">
                  <c:v>8404.75</c:v>
                </c:pt>
                <c:pt idx="691">
                  <c:v>7716.5</c:v>
                </c:pt>
                <c:pt idx="692">
                  <c:v>7028.25</c:v>
                </c:pt>
                <c:pt idx="693">
                  <c:v>6340</c:v>
                </c:pt>
                <c:pt idx="694">
                  <c:v>6032</c:v>
                </c:pt>
                <c:pt idx="695">
                  <c:v>5885</c:v>
                </c:pt>
                <c:pt idx="696">
                  <c:v>5675</c:v>
                </c:pt>
                <c:pt idx="697">
                  <c:v>5452</c:v>
                </c:pt>
                <c:pt idx="698">
                  <c:v>5228.9999999999854</c:v>
                </c:pt>
                <c:pt idx="699">
                  <c:v>5006</c:v>
                </c:pt>
                <c:pt idx="700">
                  <c:v>5000</c:v>
                </c:pt>
                <c:pt idx="701">
                  <c:v>5033</c:v>
                </c:pt>
                <c:pt idx="702">
                  <c:v>4970</c:v>
                </c:pt>
                <c:pt idx="703">
                  <c:v>4690</c:v>
                </c:pt>
                <c:pt idx="704">
                  <c:v>4544.8000000000029</c:v>
                </c:pt>
                <c:pt idx="705">
                  <c:v>4399.6000000000058</c:v>
                </c:pt>
                <c:pt idx="706">
                  <c:v>4254.4000000000087</c:v>
                </c:pt>
                <c:pt idx="707">
                  <c:v>4109.2000000000116</c:v>
                </c:pt>
                <c:pt idx="708">
                  <c:v>3963</c:v>
                </c:pt>
                <c:pt idx="709">
                  <c:v>3897</c:v>
                </c:pt>
                <c:pt idx="710">
                  <c:v>3812</c:v>
                </c:pt>
                <c:pt idx="711">
                  <c:v>3712.6111111110949</c:v>
                </c:pt>
                <c:pt idx="712">
                  <c:v>3613.2222222222044</c:v>
                </c:pt>
                <c:pt idx="713">
                  <c:v>3513.8333333332994</c:v>
                </c:pt>
                <c:pt idx="714">
                  <c:v>3414.4444444443943</c:v>
                </c:pt>
                <c:pt idx="715">
                  <c:v>3315.0555555555038</c:v>
                </c:pt>
                <c:pt idx="716">
                  <c:v>3215.6666666665988</c:v>
                </c:pt>
                <c:pt idx="717">
                  <c:v>3111.9444444443652</c:v>
                </c:pt>
                <c:pt idx="718">
                  <c:v>3012.4722222221317</c:v>
                </c:pt>
                <c:pt idx="719">
                  <c:v>2912.9999999998981</c:v>
                </c:pt>
                <c:pt idx="720">
                  <c:v>2813.5277777776646</c:v>
                </c:pt>
                <c:pt idx="721">
                  <c:v>2714.0555555554311</c:v>
                </c:pt>
                <c:pt idx="722">
                  <c:v>2612.3333333331975</c:v>
                </c:pt>
                <c:pt idx="723">
                  <c:v>2512.611111110964</c:v>
                </c:pt>
                <c:pt idx="724">
                  <c:v>2412.8888888887304</c:v>
                </c:pt>
                <c:pt idx="725">
                  <c:v>2314.1666666664969</c:v>
                </c:pt>
                <c:pt idx="726">
                  <c:v>2215.4444444442634</c:v>
                </c:pt>
                <c:pt idx="727">
                  <c:v>2116.7222222220444</c:v>
                </c:pt>
                <c:pt idx="728">
                  <c:v>2015</c:v>
                </c:pt>
                <c:pt idx="729">
                  <c:v>1964</c:v>
                </c:pt>
                <c:pt idx="730">
                  <c:v>1896</c:v>
                </c:pt>
                <c:pt idx="731">
                  <c:v>1847</c:v>
                </c:pt>
                <c:pt idx="732">
                  <c:v>1808.6666666666715</c:v>
                </c:pt>
                <c:pt idx="733">
                  <c:v>1770.333333333343</c:v>
                </c:pt>
                <c:pt idx="734">
                  <c:v>1732</c:v>
                </c:pt>
                <c:pt idx="735">
                  <c:v>1670</c:v>
                </c:pt>
                <c:pt idx="736">
                  <c:v>1607</c:v>
                </c:pt>
                <c:pt idx="737">
                  <c:v>1604</c:v>
                </c:pt>
                <c:pt idx="738">
                  <c:v>1553.25</c:v>
                </c:pt>
                <c:pt idx="739">
                  <c:v>1539.833333333343</c:v>
                </c:pt>
                <c:pt idx="740">
                  <c:v>1526.4166666666861</c:v>
                </c:pt>
                <c:pt idx="741">
                  <c:v>1513</c:v>
                </c:pt>
                <c:pt idx="742">
                  <c:v>1493</c:v>
                </c:pt>
                <c:pt idx="743">
                  <c:v>1473</c:v>
                </c:pt>
                <c:pt idx="744">
                  <c:v>1470</c:v>
                </c:pt>
                <c:pt idx="745">
                  <c:v>1446</c:v>
                </c:pt>
                <c:pt idx="746">
                  <c:v>1439.0000000000146</c:v>
                </c:pt>
                <c:pt idx="747">
                  <c:v>1432.0000000000291</c:v>
                </c:pt>
                <c:pt idx="748">
                  <c:v>1425</c:v>
                </c:pt>
                <c:pt idx="749">
                  <c:v>1423</c:v>
                </c:pt>
                <c:pt idx="750">
                  <c:v>1432.6666666666715</c:v>
                </c:pt>
                <c:pt idx="751">
                  <c:v>1442.3333333333721</c:v>
                </c:pt>
                <c:pt idx="752">
                  <c:v>1452</c:v>
                </c:pt>
                <c:pt idx="753">
                  <c:v>1464.3999999999796</c:v>
                </c:pt>
                <c:pt idx="754">
                  <c:v>1476.7999999999884</c:v>
                </c:pt>
                <c:pt idx="755">
                  <c:v>1489.199999999968</c:v>
                </c:pt>
                <c:pt idx="756">
                  <c:v>1501.5999999999767</c:v>
                </c:pt>
                <c:pt idx="757">
                  <c:v>1514</c:v>
                </c:pt>
                <c:pt idx="758">
                  <c:v>1528.9999999999854</c:v>
                </c:pt>
                <c:pt idx="759">
                  <c:v>1544</c:v>
                </c:pt>
                <c:pt idx="760">
                  <c:v>1558.9999999999854</c:v>
                </c:pt>
                <c:pt idx="761">
                  <c:v>1574</c:v>
                </c:pt>
                <c:pt idx="762">
                  <c:v>1588.9999999999854</c:v>
                </c:pt>
                <c:pt idx="763">
                  <c:v>1604</c:v>
                </c:pt>
                <c:pt idx="764">
                  <c:v>1619</c:v>
                </c:pt>
                <c:pt idx="765">
                  <c:v>1634.2222222222044</c:v>
                </c:pt>
                <c:pt idx="766">
                  <c:v>1649.444444444438</c:v>
                </c:pt>
                <c:pt idx="767">
                  <c:v>1664.6666666666424</c:v>
                </c:pt>
                <c:pt idx="768">
                  <c:v>1679.888888888876</c:v>
                </c:pt>
                <c:pt idx="769">
                  <c:v>1695.1111111110804</c:v>
                </c:pt>
                <c:pt idx="770">
                  <c:v>1710.3333333333139</c:v>
                </c:pt>
                <c:pt idx="771">
                  <c:v>1725.5555555555184</c:v>
                </c:pt>
                <c:pt idx="772">
                  <c:v>1740.7777777777519</c:v>
                </c:pt>
                <c:pt idx="773">
                  <c:v>1756</c:v>
                </c:pt>
                <c:pt idx="774">
                  <c:v>1813.3299621220795</c:v>
                </c:pt>
                <c:pt idx="775">
                  <c:v>1870.787662611634</c:v>
                </c:pt>
                <c:pt idx="776">
                  <c:v>1928.3733228197671</c:v>
                </c:pt>
                <c:pt idx="777">
                  <c:v>1986.0871644441213</c:v>
                </c:pt>
                <c:pt idx="778">
                  <c:v>2043.9294095294317</c:v>
                </c:pt>
                <c:pt idx="779">
                  <c:v>2101.9002804679621</c:v>
                </c:pt>
                <c:pt idx="780">
                  <c:v>2160</c:v>
                </c:pt>
                <c:pt idx="781">
                  <c:v>2207.3887580956216</c:v>
                </c:pt>
                <c:pt idx="782">
                  <c:v>2254.838305196492</c:v>
                </c:pt>
                <c:pt idx="783">
                  <c:v>2302.3487019393942</c:v>
                </c:pt>
                <c:pt idx="784">
                  <c:v>2349.9200090164377</c:v>
                </c:pt>
                <c:pt idx="785">
                  <c:v>2397.5522871747671</c:v>
                </c:pt>
                <c:pt idx="786">
                  <c:v>2445.2455972167372</c:v>
                </c:pt>
                <c:pt idx="787">
                  <c:v>2493</c:v>
                </c:pt>
                <c:pt idx="788">
                  <c:v>2494.2857142857101</c:v>
                </c:pt>
                <c:pt idx="789">
                  <c:v>2495.5714285714203</c:v>
                </c:pt>
                <c:pt idx="790">
                  <c:v>2496.8571428571304</c:v>
                </c:pt>
                <c:pt idx="791">
                  <c:v>2498.1428571428405</c:v>
                </c:pt>
                <c:pt idx="792">
                  <c:v>2499.4285714285506</c:v>
                </c:pt>
                <c:pt idx="793">
                  <c:v>2500.7142857142608</c:v>
                </c:pt>
                <c:pt idx="794">
                  <c:v>2502</c:v>
                </c:pt>
                <c:pt idx="795">
                  <c:v>2639.4568550721742</c:v>
                </c:pt>
                <c:pt idx="796">
                  <c:v>2777.2366028712713</c:v>
                </c:pt>
                <c:pt idx="797">
                  <c:v>2915.339849967364</c:v>
                </c:pt>
                <c:pt idx="798">
                  <c:v>3053.7672039944737</c:v>
                </c:pt>
                <c:pt idx="799">
                  <c:v>3192.5192736524041</c:v>
                </c:pt>
                <c:pt idx="800">
                  <c:v>3331.596668708662</c:v>
                </c:pt>
                <c:pt idx="801">
                  <c:v>3471</c:v>
                </c:pt>
                <c:pt idx="802">
                  <c:v>3458.1428571428696</c:v>
                </c:pt>
                <c:pt idx="803">
                  <c:v>3445.2857142857683</c:v>
                </c:pt>
                <c:pt idx="804">
                  <c:v>3432.428571428638</c:v>
                </c:pt>
                <c:pt idx="805">
                  <c:v>3419.5714285715367</c:v>
                </c:pt>
                <c:pt idx="806">
                  <c:v>3406.7142857144063</c:v>
                </c:pt>
                <c:pt idx="807">
                  <c:v>3393.857142857305</c:v>
                </c:pt>
                <c:pt idx="808">
                  <c:v>3381</c:v>
                </c:pt>
                <c:pt idx="809">
                  <c:v>3591.5633626515919</c:v>
                </c:pt>
                <c:pt idx="810">
                  <c:v>3803.2642106216808</c:v>
                </c:pt>
                <c:pt idx="811">
                  <c:v>4016.1073615292262</c:v>
                </c:pt>
                <c:pt idx="812">
                  <c:v>4230.0976516114606</c:v>
                </c:pt>
                <c:pt idx="813">
                  <c:v>4445.2399357926624</c:v>
                </c:pt>
                <c:pt idx="814">
                  <c:v>4661.5390877535101</c:v>
                </c:pt>
                <c:pt idx="815">
                  <c:v>4879</c:v>
                </c:pt>
                <c:pt idx="816">
                  <c:v>4944.1304311513377</c:v>
                </c:pt>
                <c:pt idx="817">
                  <c:v>5009.4949722161982</c:v>
                </c:pt>
                <c:pt idx="818">
                  <c:v>5075.0942968247109</c:v>
                </c:pt>
                <c:pt idx="819">
                  <c:v>5140.9290803674667</c:v>
                </c:pt>
                <c:pt idx="820">
                  <c:v>5207</c:v>
                </c:pt>
                <c:pt idx="821">
                  <c:v>5291.9486481230415</c:v>
                </c:pt>
                <c:pt idx="822">
                  <c:v>5377.2408626599936</c:v>
                </c:pt>
                <c:pt idx="823">
                  <c:v>5462.8777550805244</c:v>
                </c:pt>
                <c:pt idx="824">
                  <c:v>5548.8604401193152</c:v>
                </c:pt>
                <c:pt idx="825">
                  <c:v>5635.1900357852574</c:v>
                </c:pt>
                <c:pt idx="826">
                  <c:v>5721.8676633702416</c:v>
                </c:pt>
                <c:pt idx="827">
                  <c:v>5808.8944474586751</c:v>
                </c:pt>
                <c:pt idx="828">
                  <c:v>5896.2715159364161</c:v>
                </c:pt>
                <c:pt idx="829">
                  <c:v>5984</c:v>
                </c:pt>
                <c:pt idx="830">
                  <c:v>6156.5714285714203</c:v>
                </c:pt>
                <c:pt idx="831">
                  <c:v>6329.1428571428405</c:v>
                </c:pt>
                <c:pt idx="832">
                  <c:v>6501.7142857142608</c:v>
                </c:pt>
                <c:pt idx="833">
                  <c:v>6674.285714285681</c:v>
                </c:pt>
                <c:pt idx="834">
                  <c:v>6846.8571428571013</c:v>
                </c:pt>
                <c:pt idx="835">
                  <c:v>7019.4285714285215</c:v>
                </c:pt>
                <c:pt idx="836">
                  <c:v>7192</c:v>
                </c:pt>
                <c:pt idx="837">
                  <c:v>7222.6689204524737</c:v>
                </c:pt>
                <c:pt idx="838">
                  <c:v>7252.641253148875</c:v>
                </c:pt>
                <c:pt idx="839">
                  <c:v>7281.9154557859874</c:v>
                </c:pt>
                <c:pt idx="840">
                  <c:v>7310.4899826457549</c:v>
                </c:pt>
                <c:pt idx="841">
                  <c:v>7338.3632845877728</c:v>
                </c:pt>
                <c:pt idx="842">
                  <c:v>7365.533809041779</c:v>
                </c:pt>
                <c:pt idx="843">
                  <c:v>7392</c:v>
                </c:pt>
                <c:pt idx="844">
                  <c:v>7266.8232461946609</c:v>
                </c:pt>
                <c:pt idx="845">
                  <c:v>7140.4256315182138</c:v>
                </c:pt>
                <c:pt idx="846">
                  <c:v>7012.8036050291848</c:v>
                </c:pt>
                <c:pt idx="847">
                  <c:v>6883.9536054578493</c:v>
                </c:pt>
                <c:pt idx="848">
                  <c:v>6753.8720611763711</c:v>
                </c:pt>
                <c:pt idx="849">
                  <c:v>6622.5553901686508</c:v>
                </c:pt>
                <c:pt idx="850">
                  <c:v>6490</c:v>
                </c:pt>
                <c:pt idx="851">
                  <c:v>6120</c:v>
                </c:pt>
                <c:pt idx="852">
                  <c:v>5749.9999999999709</c:v>
                </c:pt>
                <c:pt idx="853">
                  <c:v>5379.9999999999709</c:v>
                </c:pt>
                <c:pt idx="854">
                  <c:v>5009.9999999999418</c:v>
                </c:pt>
                <c:pt idx="855">
                  <c:v>4639.9999999999418</c:v>
                </c:pt>
                <c:pt idx="856">
                  <c:v>4269.9999999999127</c:v>
                </c:pt>
                <c:pt idx="857">
                  <c:v>3900</c:v>
                </c:pt>
                <c:pt idx="858">
                  <c:v>3613.5714285714494</c:v>
                </c:pt>
                <c:pt idx="859">
                  <c:v>3327.1428571428696</c:v>
                </c:pt>
                <c:pt idx="860">
                  <c:v>3040.714285714319</c:v>
                </c:pt>
                <c:pt idx="861">
                  <c:v>2754.2857142857683</c:v>
                </c:pt>
                <c:pt idx="862">
                  <c:v>2467.8571428572177</c:v>
                </c:pt>
                <c:pt idx="863">
                  <c:v>2181.428571428638</c:v>
                </c:pt>
                <c:pt idx="864">
                  <c:v>1895</c:v>
                </c:pt>
                <c:pt idx="865">
                  <c:v>1784</c:v>
                </c:pt>
                <c:pt idx="866">
                  <c:v>1672.9999999999709</c:v>
                </c:pt>
                <c:pt idx="867">
                  <c:v>1561.9999999999709</c:v>
                </c:pt>
                <c:pt idx="868">
                  <c:v>1450.9999999999709</c:v>
                </c:pt>
                <c:pt idx="869">
                  <c:v>1339.9999999999709</c:v>
                </c:pt>
                <c:pt idx="870">
                  <c:v>1228.9999999999418</c:v>
                </c:pt>
                <c:pt idx="871">
                  <c:v>1118</c:v>
                </c:pt>
                <c:pt idx="872">
                  <c:v>1118.0130609469779</c:v>
                </c:pt>
                <c:pt idx="873">
                  <c:v>1118.0248300172098</c:v>
                </c:pt>
                <c:pt idx="874">
                  <c:v>1118.0353049777332</c:v>
                </c:pt>
                <c:pt idx="875">
                  <c:v>1118.0444835929375</c:v>
                </c:pt>
                <c:pt idx="876">
                  <c:v>1118.0523636245925</c:v>
                </c:pt>
                <c:pt idx="877">
                  <c:v>1118.058942831849</c:v>
                </c:pt>
                <c:pt idx="878">
                  <c:v>1118.0642189710343</c:v>
                </c:pt>
                <c:pt idx="879">
                  <c:v>1117.6396183673642</c:v>
                </c:pt>
                <c:pt idx="880">
                  <c:v>1117.2137102004781</c:v>
                </c:pt>
                <c:pt idx="881">
                  <c:v>1116.7864922188164</c:v>
                </c:pt>
                <c:pt idx="882">
                  <c:v>1116.3579621680547</c:v>
                </c:pt>
                <c:pt idx="883">
                  <c:v>1115.9281177912781</c:v>
                </c:pt>
                <c:pt idx="884">
                  <c:v>1115.4969568287779</c:v>
                </c:pt>
                <c:pt idx="885">
                  <c:v>1115.0644770183135</c:v>
                </c:pt>
                <c:pt idx="886">
                  <c:v>1114.9163903805311</c:v>
                </c:pt>
                <c:pt idx="887">
                  <c:v>1114.7669803620083</c:v>
                </c:pt>
                <c:pt idx="888">
                  <c:v>1114.6162446923554</c:v>
                </c:pt>
                <c:pt idx="889">
                  <c:v>1114.4641810984467</c:v>
                </c:pt>
                <c:pt idx="890">
                  <c:v>1114.3107873045374</c:v>
                </c:pt>
                <c:pt idx="891">
                  <c:v>1114.1560610320303</c:v>
                </c:pt>
                <c:pt idx="892">
                  <c:v>1114</c:v>
                </c:pt>
                <c:pt idx="893">
                  <c:v>1168.5440692856791</c:v>
                </c:pt>
                <c:pt idx="894">
                  <c:v>1223.3808800720144</c:v>
                </c:pt>
                <c:pt idx="895">
                  <c:v>1278.511683044344</c:v>
                </c:pt>
                <c:pt idx="896">
                  <c:v>1333.9377337203769</c:v>
                </c:pt>
                <c:pt idx="897">
                  <c:v>1389.6602924674808</c:v>
                </c:pt>
                <c:pt idx="898">
                  <c:v>1445.6806245206681</c:v>
                </c:pt>
                <c:pt idx="899">
                  <c:v>1502</c:v>
                </c:pt>
                <c:pt idx="900">
                  <c:v>1472.4581012931012</c:v>
                </c:pt>
                <c:pt idx="901">
                  <c:v>1442.9063638111984</c:v>
                </c:pt>
                <c:pt idx="902">
                  <c:v>1413.3447848471405</c:v>
                </c:pt>
                <c:pt idx="903">
                  <c:v>1383.7733616929618</c:v>
                </c:pt>
                <c:pt idx="904">
                  <c:v>1354.1920916400559</c:v>
                </c:pt>
                <c:pt idx="905">
                  <c:v>1324.6009719790891</c:v>
                </c:pt>
                <c:pt idx="906">
                  <c:v>1295</c:v>
                </c:pt>
                <c:pt idx="907">
                  <c:v>1290.4321266034385</c:v>
                </c:pt>
                <c:pt idx="908">
                  <c:v>1285.8630685226817</c:v>
                </c:pt>
                <c:pt idx="909">
                  <c:v>1281.29282553331</c:v>
                </c:pt>
                <c:pt idx="910">
                  <c:v>1276.7213974108745</c:v>
                </c:pt>
                <c:pt idx="911">
                  <c:v>1272.1487839308393</c:v>
                </c:pt>
                <c:pt idx="912">
                  <c:v>1267.5749848686683</c:v>
                </c:pt>
                <c:pt idx="913">
                  <c:v>1263</c:v>
                </c:pt>
                <c:pt idx="914">
                  <c:v>1256.5742292059294</c:v>
                </c:pt>
                <c:pt idx="915">
                  <c:v>1250.1475250402291</c:v>
                </c:pt>
                <c:pt idx="916">
                  <c:v>1243.7198873989983</c:v>
                </c:pt>
                <c:pt idx="917">
                  <c:v>1237.2913161782781</c:v>
                </c:pt>
                <c:pt idx="918">
                  <c:v>1230.861811274197</c:v>
                </c:pt>
                <c:pt idx="919">
                  <c:v>1224.4313725827669</c:v>
                </c:pt>
                <c:pt idx="920">
                  <c:v>1218</c:v>
                </c:pt>
                <c:pt idx="921">
                  <c:v>1212.7142857142899</c:v>
                </c:pt>
                <c:pt idx="922">
                  <c:v>1207.4285714285797</c:v>
                </c:pt>
                <c:pt idx="923">
                  <c:v>1202.1428571428696</c:v>
                </c:pt>
                <c:pt idx="924">
                  <c:v>1196.8571428571595</c:v>
                </c:pt>
                <c:pt idx="925">
                  <c:v>1191.5714285714494</c:v>
                </c:pt>
                <c:pt idx="926">
                  <c:v>1186.2857142857392</c:v>
                </c:pt>
                <c:pt idx="927">
                  <c:v>1181</c:v>
                </c:pt>
                <c:pt idx="928">
                  <c:v>1175.4285714285797</c:v>
                </c:pt>
                <c:pt idx="929">
                  <c:v>1169.8571428571595</c:v>
                </c:pt>
                <c:pt idx="930">
                  <c:v>1164.2857142857392</c:v>
                </c:pt>
                <c:pt idx="931">
                  <c:v>1158.714285714319</c:v>
                </c:pt>
                <c:pt idx="932">
                  <c:v>1153.1428571428987</c:v>
                </c:pt>
                <c:pt idx="933">
                  <c:v>1147.5714285714785</c:v>
                </c:pt>
                <c:pt idx="934">
                  <c:v>1142</c:v>
                </c:pt>
                <c:pt idx="935">
                  <c:v>1157.3052619342634</c:v>
                </c:pt>
                <c:pt idx="936">
                  <c:v>1172.6127323445689</c:v>
                </c:pt>
                <c:pt idx="937">
                  <c:v>1187.9224115039688</c:v>
                </c:pt>
                <c:pt idx="938">
                  <c:v>1203.2342996856314</c:v>
                </c:pt>
                <c:pt idx="939">
                  <c:v>1218.5483971626381</c:v>
                </c:pt>
                <c:pt idx="940">
                  <c:v>1233.8647042082448</c:v>
                </c:pt>
                <c:pt idx="941">
                  <c:v>1249.1832210955909</c:v>
                </c:pt>
                <c:pt idx="942">
                  <c:v>1264.5039480979613</c:v>
                </c:pt>
                <c:pt idx="943">
                  <c:v>1279.8268854886701</c:v>
                </c:pt>
                <c:pt idx="944">
                  <c:v>1295.1520335410314</c:v>
                </c:pt>
                <c:pt idx="945">
                  <c:v>1310.4793925283593</c:v>
                </c:pt>
                <c:pt idx="946">
                  <c:v>1325.8089627240261</c:v>
                </c:pt>
                <c:pt idx="947">
                  <c:v>1341.1407444014912</c:v>
                </c:pt>
                <c:pt idx="948">
                  <c:v>1356.4747378341563</c:v>
                </c:pt>
                <c:pt idx="949">
                  <c:v>1371.8109432955389</c:v>
                </c:pt>
                <c:pt idx="950">
                  <c:v>1387.1493610591278</c:v>
                </c:pt>
                <c:pt idx="951">
                  <c:v>1402.4899913984991</c:v>
                </c:pt>
                <c:pt idx="952">
                  <c:v>1417.8328345871996</c:v>
                </c:pt>
                <c:pt idx="953">
                  <c:v>1433.1778908988344</c:v>
                </c:pt>
                <c:pt idx="954">
                  <c:v>1448.5251606070669</c:v>
                </c:pt>
                <c:pt idx="955">
                  <c:v>1463.8746439855313</c:v>
                </c:pt>
                <c:pt idx="956">
                  <c:v>1479.2263413080364</c:v>
                </c:pt>
                <c:pt idx="957">
                  <c:v>1494.5802528482454</c:v>
                </c:pt>
                <c:pt idx="958">
                  <c:v>1509.9363788799092</c:v>
                </c:pt>
                <c:pt idx="959">
                  <c:v>1525.2947196768946</c:v>
                </c:pt>
                <c:pt idx="960">
                  <c:v>1540.6552755130397</c:v>
                </c:pt>
                <c:pt idx="961">
                  <c:v>1556.0180466622114</c:v>
                </c:pt>
                <c:pt idx="962">
                  <c:v>1571.3830333982769</c:v>
                </c:pt>
                <c:pt idx="963">
                  <c:v>1586.7502359952487</c:v>
                </c:pt>
                <c:pt idx="964">
                  <c:v>1602.119654727052</c:v>
                </c:pt>
                <c:pt idx="965">
                  <c:v>1617.4912898676994</c:v>
                </c:pt>
                <c:pt idx="966">
                  <c:v>1632.8651416912326</c:v>
                </c:pt>
                <c:pt idx="967">
                  <c:v>1648.2412104717223</c:v>
                </c:pt>
                <c:pt idx="968">
                  <c:v>1663.6194964832684</c:v>
                </c:pt>
                <c:pt idx="969">
                  <c:v>1679</c:v>
                </c:pt>
                <c:pt idx="970">
                  <c:v>1838.7735642944172</c:v>
                </c:pt>
                <c:pt idx="971">
                  <c:v>1998.7377161121694</c:v>
                </c:pt>
                <c:pt idx="972">
                  <c:v>2158.892664242303</c:v>
                </c:pt>
                <c:pt idx="973">
                  <c:v>2319.238617700641</c:v>
                </c:pt>
                <c:pt idx="974">
                  <c:v>2479.7757857302495</c:v>
                </c:pt>
                <c:pt idx="975">
                  <c:v>2640.5043778015825</c:v>
                </c:pt>
                <c:pt idx="976">
                  <c:v>2801.4246036127734</c:v>
                </c:pt>
                <c:pt idx="977">
                  <c:v>2994.2189117647067</c:v>
                </c:pt>
                <c:pt idx="978">
                  <c:v>3187.2805754792935</c:v>
                </c:pt>
                <c:pt idx="979">
                  <c:v>3380.6099389432347</c:v>
                </c:pt>
                <c:pt idx="980">
                  <c:v>3574.2073467837763</c:v>
                </c:pt>
                <c:pt idx="981">
                  <c:v>3768.0731440692325</c:v>
                </c:pt>
                <c:pt idx="982">
                  <c:v>3962.2076763096265</c:v>
                </c:pt>
                <c:pt idx="983">
                  <c:v>4156.6112894570979</c:v>
                </c:pt>
                <c:pt idx="984">
                  <c:v>4350.4293663651042</c:v>
                </c:pt>
                <c:pt idx="985">
                  <c:v>4544.5164916593058</c:v>
                </c:pt>
                <c:pt idx="986">
                  <c:v>4738.8730122116103</c:v>
                </c:pt>
                <c:pt idx="987">
                  <c:v>4933.4992753381375</c:v>
                </c:pt>
                <c:pt idx="988">
                  <c:v>5128.395628799859</c:v>
                </c:pt>
                <c:pt idx="989">
                  <c:v>5323.5624208030931</c:v>
                </c:pt>
                <c:pt idx="990">
                  <c:v>5519</c:v>
                </c:pt>
                <c:pt idx="991">
                  <c:v>5655.6948963442701</c:v>
                </c:pt>
                <c:pt idx="992">
                  <c:v>5792.8702348248626</c:v>
                </c:pt>
                <c:pt idx="993">
                  <c:v>5930.5273390022921</c:v>
                </c:pt>
                <c:pt idx="994">
                  <c:v>6068.6675357497588</c:v>
                </c:pt>
                <c:pt idx="995">
                  <c:v>6207.292155261006</c:v>
                </c:pt>
                <c:pt idx="996">
                  <c:v>6346.4025310582365</c:v>
                </c:pt>
                <c:pt idx="997">
                  <c:v>6486</c:v>
                </c:pt>
                <c:pt idx="998">
                  <c:v>6393.0000000000291</c:v>
                </c:pt>
                <c:pt idx="999">
                  <c:v>6300.0000000000291</c:v>
                </c:pt>
                <c:pt idx="1000">
                  <c:v>6207.0000000000582</c:v>
                </c:pt>
                <c:pt idx="1001">
                  <c:v>6114.0000000000873</c:v>
                </c:pt>
                <c:pt idx="1002">
                  <c:v>6021.0000000001164</c:v>
                </c:pt>
                <c:pt idx="1003">
                  <c:v>5928.0000000001164</c:v>
                </c:pt>
                <c:pt idx="1004">
                  <c:v>5835</c:v>
                </c:pt>
                <c:pt idx="1005">
                  <c:v>5709.666666666657</c:v>
                </c:pt>
                <c:pt idx="1006">
                  <c:v>5584.3333333333139</c:v>
                </c:pt>
                <c:pt idx="1007">
                  <c:v>5458.9999999999709</c:v>
                </c:pt>
                <c:pt idx="1008">
                  <c:v>5333.6666666666279</c:v>
                </c:pt>
                <c:pt idx="1009">
                  <c:v>5208.3333333332848</c:v>
                </c:pt>
                <c:pt idx="1010">
                  <c:v>5083</c:v>
                </c:pt>
                <c:pt idx="1011">
                  <c:v>4989.5714285714203</c:v>
                </c:pt>
                <c:pt idx="1012">
                  <c:v>4896.1428571428696</c:v>
                </c:pt>
                <c:pt idx="1013">
                  <c:v>4802.7142857142899</c:v>
                </c:pt>
                <c:pt idx="1014">
                  <c:v>4709.2857142857101</c:v>
                </c:pt>
                <c:pt idx="1015">
                  <c:v>4615.8571428571304</c:v>
                </c:pt>
                <c:pt idx="1016">
                  <c:v>4522.4285714285797</c:v>
                </c:pt>
                <c:pt idx="1017">
                  <c:v>4429</c:v>
                </c:pt>
                <c:pt idx="1018">
                  <c:v>4316</c:v>
                </c:pt>
                <c:pt idx="1019">
                  <c:v>4203</c:v>
                </c:pt>
                <c:pt idx="1020">
                  <c:v>4090</c:v>
                </c:pt>
                <c:pt idx="1021">
                  <c:v>3977</c:v>
                </c:pt>
                <c:pt idx="1022">
                  <c:v>3864</c:v>
                </c:pt>
                <c:pt idx="1023">
                  <c:v>3751</c:v>
                </c:pt>
                <c:pt idx="1024">
                  <c:v>3638</c:v>
                </c:pt>
                <c:pt idx="1025">
                  <c:v>3525</c:v>
                </c:pt>
                <c:pt idx="1026">
                  <c:v>3396.6428571428696</c:v>
                </c:pt>
                <c:pt idx="1027">
                  <c:v>3268.2857142857101</c:v>
                </c:pt>
                <c:pt idx="1028">
                  <c:v>3139.9285714285797</c:v>
                </c:pt>
                <c:pt idx="1029">
                  <c:v>3011.5714285714203</c:v>
                </c:pt>
                <c:pt idx="1030">
                  <c:v>2883.2142857142899</c:v>
                </c:pt>
                <c:pt idx="1031">
                  <c:v>2754.8571428571304</c:v>
                </c:pt>
                <c:pt idx="1032">
                  <c:v>2626.5</c:v>
                </c:pt>
                <c:pt idx="1033">
                  <c:v>2498.1428571428696</c:v>
                </c:pt>
                <c:pt idx="1034">
                  <c:v>2369.7857142857101</c:v>
                </c:pt>
                <c:pt idx="1035">
                  <c:v>2241.4285714285797</c:v>
                </c:pt>
                <c:pt idx="1036">
                  <c:v>2113.0714285714203</c:v>
                </c:pt>
                <c:pt idx="1037">
                  <c:v>1984.7142857142899</c:v>
                </c:pt>
                <c:pt idx="1038">
                  <c:v>1856.3571428571595</c:v>
                </c:pt>
                <c:pt idx="1039">
                  <c:v>1728</c:v>
                </c:pt>
                <c:pt idx="1040">
                  <c:v>1699.5714285714203</c:v>
                </c:pt>
                <c:pt idx="1041">
                  <c:v>1671.1428571428405</c:v>
                </c:pt>
                <c:pt idx="1042">
                  <c:v>1642.7142857142608</c:v>
                </c:pt>
                <c:pt idx="1043">
                  <c:v>1614.2857142857101</c:v>
                </c:pt>
                <c:pt idx="1044">
                  <c:v>1585.8571428571304</c:v>
                </c:pt>
                <c:pt idx="1045">
                  <c:v>1557.4285714285506</c:v>
                </c:pt>
                <c:pt idx="1046">
                  <c:v>1529</c:v>
                </c:pt>
                <c:pt idx="1047">
                  <c:v>1524</c:v>
                </c:pt>
                <c:pt idx="1048">
                  <c:v>1519</c:v>
                </c:pt>
                <c:pt idx="1049">
                  <c:v>1514</c:v>
                </c:pt>
                <c:pt idx="1050">
                  <c:v>1509</c:v>
                </c:pt>
                <c:pt idx="1051">
                  <c:v>1504</c:v>
                </c:pt>
                <c:pt idx="1052">
                  <c:v>1499</c:v>
                </c:pt>
                <c:pt idx="1053">
                  <c:v>1494</c:v>
                </c:pt>
                <c:pt idx="1054">
                  <c:v>1490.1428571428405</c:v>
                </c:pt>
                <c:pt idx="1055">
                  <c:v>1486.285714285681</c:v>
                </c:pt>
                <c:pt idx="1056">
                  <c:v>1482.4285714285215</c:v>
                </c:pt>
                <c:pt idx="1057">
                  <c:v>1478.571428571362</c:v>
                </c:pt>
                <c:pt idx="1058">
                  <c:v>1474.7142857142026</c:v>
                </c:pt>
                <c:pt idx="1059">
                  <c:v>1470.8571428570431</c:v>
                </c:pt>
                <c:pt idx="1060">
                  <c:v>1467</c:v>
                </c:pt>
                <c:pt idx="1061">
                  <c:v>1488.9798556756286</c:v>
                </c:pt>
                <c:pt idx="1062">
                  <c:v>1510.9664234115626</c:v>
                </c:pt>
                <c:pt idx="1063">
                  <c:v>1532.9597048361029</c:v>
                </c:pt>
                <c:pt idx="1064">
                  <c:v>1554.9597015779291</c:v>
                </c:pt>
                <c:pt idx="1065">
                  <c:v>1576.9664152661862</c:v>
                </c:pt>
                <c:pt idx="1066">
                  <c:v>1598.9798475302814</c:v>
                </c:pt>
                <c:pt idx="1067">
                  <c:v>1621</c:v>
                </c:pt>
                <c:pt idx="1068">
                  <c:v>1675.0016587669088</c:v>
                </c:pt>
                <c:pt idx="1069">
                  <c:v>1729.0220254091255</c:v>
                </c:pt>
                <c:pt idx="1070">
                  <c:v>1783.061106056819</c:v>
                </c:pt>
                <c:pt idx="1071">
                  <c:v>1837.1189068421372</c:v>
                </c:pt>
                <c:pt idx="1072">
                  <c:v>1891.1954338991491</c:v>
                </c:pt>
                <c:pt idx="1073">
                  <c:v>1945.2906933640479</c:v>
                </c:pt>
                <c:pt idx="1074">
                  <c:v>1999.4046913748607</c:v>
                </c:pt>
                <c:pt idx="1075">
                  <c:v>2024.6157372933812</c:v>
                </c:pt>
                <c:pt idx="1076">
                  <c:v>2049.823318191513</c:v>
                </c:pt>
                <c:pt idx="1077">
                  <c:v>2075.0274335783615</c:v>
                </c:pt>
                <c:pt idx="1078">
                  <c:v>2100.2280829629162</c:v>
                </c:pt>
                <c:pt idx="1079">
                  <c:v>2125.4252658541081</c:v>
                </c:pt>
                <c:pt idx="1080">
                  <c:v>2150.6189817608101</c:v>
                </c:pt>
                <c:pt idx="1081">
                  <c:v>2175.8092301916913</c:v>
                </c:pt>
                <c:pt idx="1082">
                  <c:v>2199.9625665734347</c:v>
                </c:pt>
                <c:pt idx="1083">
                  <c:v>2224.131653127959</c:v>
                </c:pt>
                <c:pt idx="1084">
                  <c:v>2248.3164977922279</c:v>
                </c:pt>
                <c:pt idx="1085">
                  <c:v>2272.517108506785</c:v>
                </c:pt>
                <c:pt idx="1086">
                  <c:v>2296.7334932157246</c:v>
                </c:pt>
                <c:pt idx="1087">
                  <c:v>2320.9656598668662</c:v>
                </c:pt>
                <c:pt idx="1088">
                  <c:v>2345.2136164113763</c:v>
                </c:pt>
                <c:pt idx="1089">
                  <c:v>2359.6689430993865</c:v>
                </c:pt>
                <c:pt idx="1090">
                  <c:v>2374.1345910074597</c:v>
                </c:pt>
                <c:pt idx="1091">
                  <c:v>2388.6105658797896</c:v>
                </c:pt>
                <c:pt idx="1092">
                  <c:v>2403.0968734633352</c:v>
                </c:pt>
                <c:pt idx="1093">
                  <c:v>2417.5935195080237</c:v>
                </c:pt>
                <c:pt idx="1094">
                  <c:v>2432.100509766693</c:v>
                </c:pt>
                <c:pt idx="1095">
                  <c:v>2446.6178499947709</c:v>
                </c:pt>
                <c:pt idx="1096">
                  <c:v>2461.8684158125834</c:v>
                </c:pt>
                <c:pt idx="1097">
                  <c:v>2477.1499182216066</c:v>
                </c:pt>
                <c:pt idx="1098">
                  <c:v>2492.4623701240926</c:v>
                </c:pt>
                <c:pt idx="1099">
                  <c:v>2507.8057844277355</c:v>
                </c:pt>
                <c:pt idx="1100">
                  <c:v>2523.1801740455849</c:v>
                </c:pt>
                <c:pt idx="1101">
                  <c:v>2538.5855518960452</c:v>
                </c:pt>
                <c:pt idx="1102">
                  <c:v>2554.021930902818</c:v>
                </c:pt>
                <c:pt idx="1103">
                  <c:v>2542.5049648058484</c:v>
                </c:pt>
                <c:pt idx="1104">
                  <c:v>2530.9604846808652</c:v>
                </c:pt>
                <c:pt idx="1105">
                  <c:v>2519.3884795745544</c:v>
                </c:pt>
                <c:pt idx="1106">
                  <c:v>2507.7889385292947</c:v>
                </c:pt>
                <c:pt idx="1107">
                  <c:v>2496.1618505829538</c:v>
                </c:pt>
                <c:pt idx="1108">
                  <c:v>2484.507204769121</c:v>
                </c:pt>
                <c:pt idx="1109">
                  <c:v>2472.8249901170493</c:v>
                </c:pt>
                <c:pt idx="1110">
                  <c:v>2461.115195651626</c:v>
                </c:pt>
                <c:pt idx="1111">
                  <c:v>2449.3778103932855</c:v>
                </c:pt>
                <c:pt idx="1112">
                  <c:v>2437.6128233581549</c:v>
                </c:pt>
                <c:pt idx="1113">
                  <c:v>2425.8202235579374</c:v>
                </c:pt>
                <c:pt idx="1114">
                  <c:v>2414</c:v>
                </c:pt>
                <c:pt idx="1115">
                  <c:v>2372.9999999999709</c:v>
                </c:pt>
                <c:pt idx="1116">
                  <c:v>2331.9999999999709</c:v>
                </c:pt>
                <c:pt idx="1117">
                  <c:v>2290.9999999999418</c:v>
                </c:pt>
                <c:pt idx="1118">
                  <c:v>2249.9999999999418</c:v>
                </c:pt>
                <c:pt idx="1119">
                  <c:v>2208.9999999999127</c:v>
                </c:pt>
                <c:pt idx="1120">
                  <c:v>2167.9999999999127</c:v>
                </c:pt>
                <c:pt idx="1121">
                  <c:v>2126.9999999998836</c:v>
                </c:pt>
                <c:pt idx="1122">
                  <c:v>2085.9999999998836</c:v>
                </c:pt>
                <c:pt idx="1123">
                  <c:v>2045</c:v>
                </c:pt>
                <c:pt idx="1124">
                  <c:v>2020.5</c:v>
                </c:pt>
                <c:pt idx="1125">
                  <c:v>1996</c:v>
                </c:pt>
                <c:pt idx="1126">
                  <c:v>1971.5</c:v>
                </c:pt>
                <c:pt idx="1127">
                  <c:v>1947</c:v>
                </c:pt>
                <c:pt idx="1128">
                  <c:v>1922.5</c:v>
                </c:pt>
                <c:pt idx="1129">
                  <c:v>1898</c:v>
                </c:pt>
                <c:pt idx="1130">
                  <c:v>1875.125</c:v>
                </c:pt>
                <c:pt idx="1131">
                  <c:v>1852.25</c:v>
                </c:pt>
                <c:pt idx="1132">
                  <c:v>1829.375</c:v>
                </c:pt>
                <c:pt idx="1133">
                  <c:v>1806.5</c:v>
                </c:pt>
                <c:pt idx="1134">
                  <c:v>1783.625</c:v>
                </c:pt>
                <c:pt idx="1135">
                  <c:v>1760.75</c:v>
                </c:pt>
                <c:pt idx="1136">
                  <c:v>1737.875</c:v>
                </c:pt>
                <c:pt idx="1137">
                  <c:v>1715</c:v>
                </c:pt>
                <c:pt idx="1138">
                  <c:v>1689.5714285714203</c:v>
                </c:pt>
                <c:pt idx="1139">
                  <c:v>1664.1428571428696</c:v>
                </c:pt>
                <c:pt idx="1140">
                  <c:v>1638.7142857142899</c:v>
                </c:pt>
                <c:pt idx="1141">
                  <c:v>1613.2857142857101</c:v>
                </c:pt>
                <c:pt idx="1142">
                  <c:v>1587.8571428571304</c:v>
                </c:pt>
                <c:pt idx="1143">
                  <c:v>1562.4285714285797</c:v>
                </c:pt>
                <c:pt idx="1144">
                  <c:v>1537</c:v>
                </c:pt>
                <c:pt idx="1145">
                  <c:v>1524.8549191133061</c:v>
                </c:pt>
                <c:pt idx="1146">
                  <c:v>1512.7105794688105</c:v>
                </c:pt>
                <c:pt idx="1147">
                  <c:v>1500.5669810699474</c:v>
                </c:pt>
                <c:pt idx="1148">
                  <c:v>1488.4241239202092</c:v>
                </c:pt>
                <c:pt idx="1149">
                  <c:v>1476.2820080230013</c:v>
                </c:pt>
                <c:pt idx="1150">
                  <c:v>1464.1406333818159</c:v>
                </c:pt>
                <c:pt idx="1151">
                  <c:v>1452</c:v>
                </c:pt>
                <c:pt idx="1152">
                  <c:v>1448.2380952380772</c:v>
                </c:pt>
                <c:pt idx="1153">
                  <c:v>1444.4761904761544</c:v>
                </c:pt>
                <c:pt idx="1154">
                  <c:v>1440.7142857142317</c:v>
                </c:pt>
                <c:pt idx="1155">
                  <c:v>1436.9523809523089</c:v>
                </c:pt>
                <c:pt idx="1156">
                  <c:v>1433.1904761903861</c:v>
                </c:pt>
                <c:pt idx="1157">
                  <c:v>1429.4285714284342</c:v>
                </c:pt>
                <c:pt idx="1158">
                  <c:v>1425.6666666665114</c:v>
                </c:pt>
                <c:pt idx="1159">
                  <c:v>1421.9047619045887</c:v>
                </c:pt>
                <c:pt idx="1160">
                  <c:v>1418.1428571426659</c:v>
                </c:pt>
                <c:pt idx="1161">
                  <c:v>1414.3809523807431</c:v>
                </c:pt>
                <c:pt idx="1162">
                  <c:v>1410.6190476188203</c:v>
                </c:pt>
                <c:pt idx="1163">
                  <c:v>1406.8571428568976</c:v>
                </c:pt>
                <c:pt idx="1164">
                  <c:v>1403.0952380949748</c:v>
                </c:pt>
                <c:pt idx="1165">
                  <c:v>1399.333333333052</c:v>
                </c:pt>
                <c:pt idx="1166">
                  <c:v>1395.5714285711292</c:v>
                </c:pt>
                <c:pt idx="1167">
                  <c:v>1391.8095238091773</c:v>
                </c:pt>
                <c:pt idx="1168">
                  <c:v>1388.0476190472546</c:v>
                </c:pt>
                <c:pt idx="1169">
                  <c:v>1384.2857142853318</c:v>
                </c:pt>
                <c:pt idx="1170">
                  <c:v>1380.523809523409</c:v>
                </c:pt>
                <c:pt idx="1171">
                  <c:v>1376.7619047614862</c:v>
                </c:pt>
                <c:pt idx="1172">
                  <c:v>1373</c:v>
                </c:pt>
                <c:pt idx="1173">
                  <c:v>1370.6190476190241</c:v>
                </c:pt>
                <c:pt idx="1174">
                  <c:v>1368.2380952380772</c:v>
                </c:pt>
                <c:pt idx="1175">
                  <c:v>1365.8571428571013</c:v>
                </c:pt>
                <c:pt idx="1176">
                  <c:v>1363.4761904761544</c:v>
                </c:pt>
                <c:pt idx="1177">
                  <c:v>1361.0952380951785</c:v>
                </c:pt>
                <c:pt idx="1178">
                  <c:v>1358.7142857142317</c:v>
                </c:pt>
                <c:pt idx="1179">
                  <c:v>1356.3333333332557</c:v>
                </c:pt>
                <c:pt idx="1180">
                  <c:v>1353.9523809523089</c:v>
                </c:pt>
                <c:pt idx="1181">
                  <c:v>1351.5714285713329</c:v>
                </c:pt>
                <c:pt idx="1182">
                  <c:v>1349.1904761903861</c:v>
                </c:pt>
                <c:pt idx="1183">
                  <c:v>1346.8095238094102</c:v>
                </c:pt>
                <c:pt idx="1184">
                  <c:v>1344.4285714284633</c:v>
                </c:pt>
                <c:pt idx="1185">
                  <c:v>1342.0476190474874</c:v>
                </c:pt>
                <c:pt idx="1186">
                  <c:v>1339.6666666665406</c:v>
                </c:pt>
                <c:pt idx="1187">
                  <c:v>1337.2857142855646</c:v>
                </c:pt>
                <c:pt idx="1188">
                  <c:v>1334.9047619046178</c:v>
                </c:pt>
                <c:pt idx="1189">
                  <c:v>1332.5238095236418</c:v>
                </c:pt>
                <c:pt idx="1190">
                  <c:v>1330.142857142695</c:v>
                </c:pt>
                <c:pt idx="1191">
                  <c:v>1327.7619047617191</c:v>
                </c:pt>
                <c:pt idx="1192">
                  <c:v>1325.3809523807722</c:v>
                </c:pt>
                <c:pt idx="1193">
                  <c:v>1322.9999999997963</c:v>
                </c:pt>
                <c:pt idx="1194">
                  <c:v>1320.6190476188494</c:v>
                </c:pt>
                <c:pt idx="1195">
                  <c:v>1318.2380952378735</c:v>
                </c:pt>
                <c:pt idx="1196">
                  <c:v>1315.8571428569267</c:v>
                </c:pt>
                <c:pt idx="1197">
                  <c:v>1313.4761904759507</c:v>
                </c:pt>
                <c:pt idx="1198">
                  <c:v>1311.0952380950039</c:v>
                </c:pt>
                <c:pt idx="1199">
                  <c:v>1308.7142857140279</c:v>
                </c:pt>
                <c:pt idx="1200">
                  <c:v>1306.3333333330811</c:v>
                </c:pt>
                <c:pt idx="1201">
                  <c:v>1303.9523809521052</c:v>
                </c:pt>
                <c:pt idx="1202">
                  <c:v>1301.5714285711583</c:v>
                </c:pt>
                <c:pt idx="1203">
                  <c:v>1299.1904761901824</c:v>
                </c:pt>
                <c:pt idx="1204">
                  <c:v>1296.8095238092355</c:v>
                </c:pt>
                <c:pt idx="1205">
                  <c:v>1294.4285714282596</c:v>
                </c:pt>
                <c:pt idx="1206">
                  <c:v>1292.0476190472837</c:v>
                </c:pt>
                <c:pt idx="1207">
                  <c:v>1289.6666666663368</c:v>
                </c:pt>
                <c:pt idx="1208">
                  <c:v>1287.2857142853609</c:v>
                </c:pt>
                <c:pt idx="1209">
                  <c:v>1284.904761904414</c:v>
                </c:pt>
                <c:pt idx="1210">
                  <c:v>1282.5238095234381</c:v>
                </c:pt>
                <c:pt idx="1211">
                  <c:v>1280.1428571424913</c:v>
                </c:pt>
                <c:pt idx="1212">
                  <c:v>1277.7619047615153</c:v>
                </c:pt>
                <c:pt idx="1213">
                  <c:v>1275.3809523805685</c:v>
                </c:pt>
                <c:pt idx="1214">
                  <c:v>1272.9999999995925</c:v>
                </c:pt>
                <c:pt idx="1215">
                  <c:v>1270.6190476186457</c:v>
                </c:pt>
                <c:pt idx="1216">
                  <c:v>1268.2380952376698</c:v>
                </c:pt>
                <c:pt idx="1217">
                  <c:v>1265.8571428567229</c:v>
                </c:pt>
                <c:pt idx="1218">
                  <c:v>1263.476190475747</c:v>
                </c:pt>
                <c:pt idx="1219">
                  <c:v>1261.0952380948002</c:v>
                </c:pt>
                <c:pt idx="1220">
                  <c:v>1258.7142857138242</c:v>
                </c:pt>
                <c:pt idx="1221">
                  <c:v>1256.3333333328774</c:v>
                </c:pt>
                <c:pt idx="1222">
                  <c:v>1253.9523809519014</c:v>
                </c:pt>
                <c:pt idx="1223">
                  <c:v>1251.5714285709546</c:v>
                </c:pt>
                <c:pt idx="1224">
                  <c:v>1249.1904761899787</c:v>
                </c:pt>
                <c:pt idx="1225">
                  <c:v>1246.8095238090318</c:v>
                </c:pt>
                <c:pt idx="1226">
                  <c:v>1244.4285714280559</c:v>
                </c:pt>
                <c:pt idx="1227">
                  <c:v>1242.047619047109</c:v>
                </c:pt>
                <c:pt idx="1228">
                  <c:v>1239.6666666661331</c:v>
                </c:pt>
                <c:pt idx="1229">
                  <c:v>1237.2857142851863</c:v>
                </c:pt>
                <c:pt idx="1230">
                  <c:v>1234.9047619042103</c:v>
                </c:pt>
                <c:pt idx="1231">
                  <c:v>1232.5238095232635</c:v>
                </c:pt>
                <c:pt idx="1232">
                  <c:v>1230.1428571422875</c:v>
                </c:pt>
                <c:pt idx="1233">
                  <c:v>1227.7619047613407</c:v>
                </c:pt>
                <c:pt idx="1234">
                  <c:v>1225.3809523803648</c:v>
                </c:pt>
                <c:pt idx="1235">
                  <c:v>1223</c:v>
                </c:pt>
                <c:pt idx="1236">
                  <c:v>1225.8928571428696</c:v>
                </c:pt>
                <c:pt idx="1237">
                  <c:v>1228.7857142857392</c:v>
                </c:pt>
                <c:pt idx="1238">
                  <c:v>1231.6785714286088</c:v>
                </c:pt>
                <c:pt idx="1239">
                  <c:v>1234.5714285714785</c:v>
                </c:pt>
                <c:pt idx="1240">
                  <c:v>1237.4642857143481</c:v>
                </c:pt>
                <c:pt idx="1241">
                  <c:v>1240.3571428572177</c:v>
                </c:pt>
                <c:pt idx="1242">
                  <c:v>1243.2500000000873</c:v>
                </c:pt>
                <c:pt idx="1243">
                  <c:v>1246.1428571429569</c:v>
                </c:pt>
                <c:pt idx="1244">
                  <c:v>1249.0357142858265</c:v>
                </c:pt>
                <c:pt idx="1245">
                  <c:v>1251.9285714286962</c:v>
                </c:pt>
                <c:pt idx="1246">
                  <c:v>1254.8214285715658</c:v>
                </c:pt>
                <c:pt idx="1247">
                  <c:v>1257.7142857144354</c:v>
                </c:pt>
                <c:pt idx="1248">
                  <c:v>1260.607142857305</c:v>
                </c:pt>
                <c:pt idx="1249">
                  <c:v>1263.5000000001746</c:v>
                </c:pt>
                <c:pt idx="1250">
                  <c:v>1266.3928571430442</c:v>
                </c:pt>
                <c:pt idx="1251">
                  <c:v>1269.2857142859139</c:v>
                </c:pt>
                <c:pt idx="1252">
                  <c:v>1272.1785714287835</c:v>
                </c:pt>
                <c:pt idx="1253">
                  <c:v>1275.0714285716531</c:v>
                </c:pt>
                <c:pt idx="1254">
                  <c:v>1277.9642857145227</c:v>
                </c:pt>
                <c:pt idx="1255">
                  <c:v>1280.8571428573923</c:v>
                </c:pt>
                <c:pt idx="1256">
                  <c:v>1283.7500000002619</c:v>
                </c:pt>
                <c:pt idx="1257">
                  <c:v>1286.6428571431316</c:v>
                </c:pt>
                <c:pt idx="1258">
                  <c:v>1289.5357142860012</c:v>
                </c:pt>
                <c:pt idx="1259">
                  <c:v>1292.4285714288708</c:v>
                </c:pt>
                <c:pt idx="1260">
                  <c:v>1295.3214285717404</c:v>
                </c:pt>
                <c:pt idx="1261">
                  <c:v>1298.21428571461</c:v>
                </c:pt>
                <c:pt idx="1262">
                  <c:v>1301.1071428574796</c:v>
                </c:pt>
                <c:pt idx="1263">
                  <c:v>1304</c:v>
                </c:pt>
                <c:pt idx="1264">
                  <c:v>1326.1811900302419</c:v>
                </c:pt>
                <c:pt idx="1265">
                  <c:v>1348.3668395353598</c:v>
                </c:pt>
                <c:pt idx="1266">
                  <c:v>1370.5569492724026</c:v>
                </c:pt>
                <c:pt idx="1267">
                  <c:v>1392.7515199985646</c:v>
                </c:pt>
                <c:pt idx="1268">
                  <c:v>1414.9505524711567</c:v>
                </c:pt>
                <c:pt idx="1269">
                  <c:v>1437.1540474475478</c:v>
                </c:pt>
                <c:pt idx="1270">
                  <c:v>1459.3620056852815</c:v>
                </c:pt>
                <c:pt idx="1271">
                  <c:v>1481.574427942076</c:v>
                </c:pt>
                <c:pt idx="1272">
                  <c:v>1503.7913149756787</c:v>
                </c:pt>
                <c:pt idx="1273">
                  <c:v>1526.0126675440406</c:v>
                </c:pt>
                <c:pt idx="1274">
                  <c:v>1548.2384864052292</c:v>
                </c:pt>
                <c:pt idx="1275">
                  <c:v>1570.4687723173702</c:v>
                </c:pt>
                <c:pt idx="1276">
                  <c:v>1592.7035260387347</c:v>
                </c:pt>
                <c:pt idx="1277">
                  <c:v>1614.9427483277686</c:v>
                </c:pt>
                <c:pt idx="1278">
                  <c:v>1637.1864399430051</c:v>
                </c:pt>
                <c:pt idx="1279">
                  <c:v>1659.4346016430936</c:v>
                </c:pt>
                <c:pt idx="1280">
                  <c:v>1681.6872341868584</c:v>
                </c:pt>
                <c:pt idx="1281">
                  <c:v>1703.9443383331236</c:v>
                </c:pt>
                <c:pt idx="1282">
                  <c:v>1726.2059148410335</c:v>
                </c:pt>
                <c:pt idx="1283">
                  <c:v>1748.4719644696743</c:v>
                </c:pt>
                <c:pt idx="1284">
                  <c:v>1770.7424879783648</c:v>
                </c:pt>
                <c:pt idx="1285">
                  <c:v>1793.0174861265114</c:v>
                </c:pt>
                <c:pt idx="1286">
                  <c:v>1815.2969596736366</c:v>
                </c:pt>
                <c:pt idx="1287">
                  <c:v>1837.5809093794087</c:v>
                </c:pt>
                <c:pt idx="1288">
                  <c:v>1859.8693360035832</c:v>
                </c:pt>
                <c:pt idx="1289">
                  <c:v>1882.1622403060901</c:v>
                </c:pt>
                <c:pt idx="1290">
                  <c:v>1904.459623046976</c:v>
                </c:pt>
                <c:pt idx="1291">
                  <c:v>1926.7614849863749</c:v>
                </c:pt>
                <c:pt idx="1292">
                  <c:v>1949.0678268845659</c:v>
                </c:pt>
                <c:pt idx="1293">
                  <c:v>1971.3786495019449</c:v>
                </c:pt>
                <c:pt idx="1294">
                  <c:v>1993.6939535991114</c:v>
                </c:pt>
                <c:pt idx="1295">
                  <c:v>2016.0137399366358</c:v>
                </c:pt>
                <c:pt idx="1296">
                  <c:v>2038.3380092753505</c:v>
                </c:pt>
                <c:pt idx="1297">
                  <c:v>2060.6667623761459</c:v>
                </c:pt>
                <c:pt idx="1298">
                  <c:v>2083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F3-4BFA-A6E2-BC8DEFFD623C}"/>
            </c:ext>
          </c:extLst>
        </c:ser>
        <c:ser>
          <c:idx val="4"/>
          <c:order val="3"/>
          <c:tx>
            <c:strRef>
              <c:f>'Dados sim recup log'!$L$1</c:f>
              <c:strCache>
                <c:ptCount val="1"/>
                <c:pt idx="0">
                  <c:v>Média Móvel 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log'!$A$2:$A$1500</c:f>
              <c:numCache>
                <c:formatCode>d\-mmm</c:formatCode>
                <c:ptCount val="14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  <c:pt idx="998">
                  <c:v>44905</c:v>
                </c:pt>
                <c:pt idx="999">
                  <c:v>44906</c:v>
                </c:pt>
                <c:pt idx="1000">
                  <c:v>44907</c:v>
                </c:pt>
                <c:pt idx="1001">
                  <c:v>44908</c:v>
                </c:pt>
                <c:pt idx="1002">
                  <c:v>44909</c:v>
                </c:pt>
                <c:pt idx="1003">
                  <c:v>44910</c:v>
                </c:pt>
                <c:pt idx="1004">
                  <c:v>44911</c:v>
                </c:pt>
                <c:pt idx="1005">
                  <c:v>44912</c:v>
                </c:pt>
                <c:pt idx="1006">
                  <c:v>44913</c:v>
                </c:pt>
                <c:pt idx="1007">
                  <c:v>44914</c:v>
                </c:pt>
                <c:pt idx="1008">
                  <c:v>44915</c:v>
                </c:pt>
                <c:pt idx="1009">
                  <c:v>44916</c:v>
                </c:pt>
                <c:pt idx="1010">
                  <c:v>44917</c:v>
                </c:pt>
                <c:pt idx="1011">
                  <c:v>44918</c:v>
                </c:pt>
                <c:pt idx="1012">
                  <c:v>44919</c:v>
                </c:pt>
                <c:pt idx="1013">
                  <c:v>44920</c:v>
                </c:pt>
                <c:pt idx="1014">
                  <c:v>44921</c:v>
                </c:pt>
                <c:pt idx="1015">
                  <c:v>44922</c:v>
                </c:pt>
                <c:pt idx="1016">
                  <c:v>44923</c:v>
                </c:pt>
                <c:pt idx="1017">
                  <c:v>44924</c:v>
                </c:pt>
                <c:pt idx="1018">
                  <c:v>44925</c:v>
                </c:pt>
                <c:pt idx="1019">
                  <c:v>44926</c:v>
                </c:pt>
                <c:pt idx="1020">
                  <c:v>44927</c:v>
                </c:pt>
                <c:pt idx="1021">
                  <c:v>44928</c:v>
                </c:pt>
                <c:pt idx="1022">
                  <c:v>44929</c:v>
                </c:pt>
                <c:pt idx="1023">
                  <c:v>44930</c:v>
                </c:pt>
                <c:pt idx="1024">
                  <c:v>44931</c:v>
                </c:pt>
                <c:pt idx="1025">
                  <c:v>44932</c:v>
                </c:pt>
                <c:pt idx="1026">
                  <c:v>44933</c:v>
                </c:pt>
                <c:pt idx="1027">
                  <c:v>44934</c:v>
                </c:pt>
                <c:pt idx="1028">
                  <c:v>44935</c:v>
                </c:pt>
                <c:pt idx="1029">
                  <c:v>44936</c:v>
                </c:pt>
                <c:pt idx="1030">
                  <c:v>44937</c:v>
                </c:pt>
                <c:pt idx="1031">
                  <c:v>44938</c:v>
                </c:pt>
                <c:pt idx="1032">
                  <c:v>44939</c:v>
                </c:pt>
                <c:pt idx="1033">
                  <c:v>44940</c:v>
                </c:pt>
                <c:pt idx="1034">
                  <c:v>44941</c:v>
                </c:pt>
                <c:pt idx="1035">
                  <c:v>44942</c:v>
                </c:pt>
                <c:pt idx="1036">
                  <c:v>44943</c:v>
                </c:pt>
                <c:pt idx="1037">
                  <c:v>44944</c:v>
                </c:pt>
                <c:pt idx="1038">
                  <c:v>44945</c:v>
                </c:pt>
                <c:pt idx="1039">
                  <c:v>44946</c:v>
                </c:pt>
                <c:pt idx="1040">
                  <c:v>44947</c:v>
                </c:pt>
                <c:pt idx="1041">
                  <c:v>44948</c:v>
                </c:pt>
                <c:pt idx="1042">
                  <c:v>44949</c:v>
                </c:pt>
                <c:pt idx="1043">
                  <c:v>44950</c:v>
                </c:pt>
                <c:pt idx="1044">
                  <c:v>44951</c:v>
                </c:pt>
                <c:pt idx="1045">
                  <c:v>44952</c:v>
                </c:pt>
                <c:pt idx="1046">
                  <c:v>44953</c:v>
                </c:pt>
                <c:pt idx="1047">
                  <c:v>44954</c:v>
                </c:pt>
                <c:pt idx="1048">
                  <c:v>44955</c:v>
                </c:pt>
                <c:pt idx="1049">
                  <c:v>44956</c:v>
                </c:pt>
                <c:pt idx="1050">
                  <c:v>44957</c:v>
                </c:pt>
                <c:pt idx="1051">
                  <c:v>44958</c:v>
                </c:pt>
                <c:pt idx="1052">
                  <c:v>44959</c:v>
                </c:pt>
                <c:pt idx="1053">
                  <c:v>44960</c:v>
                </c:pt>
                <c:pt idx="1054">
                  <c:v>44961</c:v>
                </c:pt>
                <c:pt idx="1055">
                  <c:v>44962</c:v>
                </c:pt>
                <c:pt idx="1056">
                  <c:v>44963</c:v>
                </c:pt>
                <c:pt idx="1057">
                  <c:v>44964</c:v>
                </c:pt>
                <c:pt idx="1058">
                  <c:v>44965</c:v>
                </c:pt>
                <c:pt idx="1059">
                  <c:v>44966</c:v>
                </c:pt>
                <c:pt idx="1060">
                  <c:v>44967</c:v>
                </c:pt>
                <c:pt idx="1061">
                  <c:v>44968</c:v>
                </c:pt>
                <c:pt idx="1062">
                  <c:v>44969</c:v>
                </c:pt>
                <c:pt idx="1063">
                  <c:v>44970</c:v>
                </c:pt>
                <c:pt idx="1064">
                  <c:v>44971</c:v>
                </c:pt>
                <c:pt idx="1065">
                  <c:v>44972</c:v>
                </c:pt>
                <c:pt idx="1066">
                  <c:v>44973</c:v>
                </c:pt>
                <c:pt idx="1067">
                  <c:v>44974</c:v>
                </c:pt>
                <c:pt idx="1068">
                  <c:v>44975</c:v>
                </c:pt>
                <c:pt idx="1069">
                  <c:v>44976</c:v>
                </c:pt>
                <c:pt idx="1070">
                  <c:v>44977</c:v>
                </c:pt>
                <c:pt idx="1071">
                  <c:v>44978</c:v>
                </c:pt>
                <c:pt idx="1072">
                  <c:v>44979</c:v>
                </c:pt>
                <c:pt idx="1073">
                  <c:v>44980</c:v>
                </c:pt>
                <c:pt idx="1074">
                  <c:v>44981</c:v>
                </c:pt>
                <c:pt idx="1075">
                  <c:v>44982</c:v>
                </c:pt>
                <c:pt idx="1076">
                  <c:v>44983</c:v>
                </c:pt>
                <c:pt idx="1077">
                  <c:v>44984</c:v>
                </c:pt>
                <c:pt idx="1078">
                  <c:v>44985</c:v>
                </c:pt>
                <c:pt idx="1079">
                  <c:v>44986</c:v>
                </c:pt>
                <c:pt idx="1080">
                  <c:v>44987</c:v>
                </c:pt>
                <c:pt idx="1081">
                  <c:v>44988</c:v>
                </c:pt>
                <c:pt idx="1082">
                  <c:v>44989</c:v>
                </c:pt>
                <c:pt idx="1083">
                  <c:v>44990</c:v>
                </c:pt>
                <c:pt idx="1084">
                  <c:v>44991</c:v>
                </c:pt>
                <c:pt idx="1085">
                  <c:v>44992</c:v>
                </c:pt>
                <c:pt idx="1086">
                  <c:v>44993</c:v>
                </c:pt>
                <c:pt idx="1087">
                  <c:v>44994</c:v>
                </c:pt>
                <c:pt idx="1088">
                  <c:v>44995</c:v>
                </c:pt>
                <c:pt idx="1089">
                  <c:v>44996</c:v>
                </c:pt>
                <c:pt idx="1090">
                  <c:v>44997</c:v>
                </c:pt>
                <c:pt idx="1091">
                  <c:v>44998</c:v>
                </c:pt>
                <c:pt idx="1092">
                  <c:v>44999</c:v>
                </c:pt>
                <c:pt idx="1093">
                  <c:v>45000</c:v>
                </c:pt>
                <c:pt idx="1094">
                  <c:v>45001</c:v>
                </c:pt>
                <c:pt idx="1095">
                  <c:v>45002</c:v>
                </c:pt>
                <c:pt idx="1096">
                  <c:v>45003</c:v>
                </c:pt>
                <c:pt idx="1097">
                  <c:v>45004</c:v>
                </c:pt>
                <c:pt idx="1098">
                  <c:v>45005</c:v>
                </c:pt>
                <c:pt idx="1099">
                  <c:v>45006</c:v>
                </c:pt>
                <c:pt idx="1100">
                  <c:v>45007</c:v>
                </c:pt>
                <c:pt idx="1101">
                  <c:v>45008</c:v>
                </c:pt>
                <c:pt idx="1102">
                  <c:v>45009</c:v>
                </c:pt>
                <c:pt idx="1103">
                  <c:v>45010</c:v>
                </c:pt>
                <c:pt idx="1104">
                  <c:v>45011</c:v>
                </c:pt>
                <c:pt idx="1105">
                  <c:v>45012</c:v>
                </c:pt>
                <c:pt idx="1106">
                  <c:v>45013</c:v>
                </c:pt>
                <c:pt idx="1107">
                  <c:v>45014</c:v>
                </c:pt>
                <c:pt idx="1108">
                  <c:v>45015</c:v>
                </c:pt>
                <c:pt idx="1109">
                  <c:v>45016</c:v>
                </c:pt>
                <c:pt idx="1110">
                  <c:v>45017</c:v>
                </c:pt>
                <c:pt idx="1111">
                  <c:v>45018</c:v>
                </c:pt>
                <c:pt idx="1112">
                  <c:v>45019</c:v>
                </c:pt>
                <c:pt idx="1113">
                  <c:v>45020</c:v>
                </c:pt>
                <c:pt idx="1114">
                  <c:v>45021</c:v>
                </c:pt>
                <c:pt idx="1115">
                  <c:v>45022</c:v>
                </c:pt>
                <c:pt idx="1116">
                  <c:v>45023</c:v>
                </c:pt>
                <c:pt idx="1117">
                  <c:v>45024</c:v>
                </c:pt>
                <c:pt idx="1118">
                  <c:v>45025</c:v>
                </c:pt>
                <c:pt idx="1119">
                  <c:v>45026</c:v>
                </c:pt>
                <c:pt idx="1120">
                  <c:v>45027</c:v>
                </c:pt>
                <c:pt idx="1121">
                  <c:v>45028</c:v>
                </c:pt>
                <c:pt idx="1122">
                  <c:v>45029</c:v>
                </c:pt>
                <c:pt idx="1123">
                  <c:v>45030</c:v>
                </c:pt>
                <c:pt idx="1124">
                  <c:v>45031</c:v>
                </c:pt>
                <c:pt idx="1125">
                  <c:v>45032</c:v>
                </c:pt>
                <c:pt idx="1126">
                  <c:v>45033</c:v>
                </c:pt>
                <c:pt idx="1127">
                  <c:v>45034</c:v>
                </c:pt>
                <c:pt idx="1128">
                  <c:v>45035</c:v>
                </c:pt>
                <c:pt idx="1129">
                  <c:v>45036</c:v>
                </c:pt>
                <c:pt idx="1130">
                  <c:v>45037</c:v>
                </c:pt>
                <c:pt idx="1131">
                  <c:v>45038</c:v>
                </c:pt>
                <c:pt idx="1132">
                  <c:v>45039</c:v>
                </c:pt>
                <c:pt idx="1133">
                  <c:v>45040</c:v>
                </c:pt>
                <c:pt idx="1134">
                  <c:v>45041</c:v>
                </c:pt>
                <c:pt idx="1135">
                  <c:v>45042</c:v>
                </c:pt>
                <c:pt idx="1136">
                  <c:v>45043</c:v>
                </c:pt>
                <c:pt idx="1137">
                  <c:v>45044</c:v>
                </c:pt>
                <c:pt idx="1138">
                  <c:v>45045</c:v>
                </c:pt>
                <c:pt idx="1139">
                  <c:v>45046</c:v>
                </c:pt>
                <c:pt idx="1140">
                  <c:v>45047</c:v>
                </c:pt>
                <c:pt idx="1141">
                  <c:v>45048</c:v>
                </c:pt>
                <c:pt idx="1142">
                  <c:v>45049</c:v>
                </c:pt>
                <c:pt idx="1143">
                  <c:v>45050</c:v>
                </c:pt>
                <c:pt idx="1144">
                  <c:v>45051</c:v>
                </c:pt>
                <c:pt idx="1145">
                  <c:v>45052</c:v>
                </c:pt>
                <c:pt idx="1146">
                  <c:v>45053</c:v>
                </c:pt>
                <c:pt idx="1147">
                  <c:v>45054</c:v>
                </c:pt>
                <c:pt idx="1148">
                  <c:v>45055</c:v>
                </c:pt>
                <c:pt idx="1149">
                  <c:v>45056</c:v>
                </c:pt>
                <c:pt idx="1150">
                  <c:v>45057</c:v>
                </c:pt>
                <c:pt idx="1151">
                  <c:v>45058</c:v>
                </c:pt>
                <c:pt idx="1152">
                  <c:v>45059</c:v>
                </c:pt>
                <c:pt idx="1153">
                  <c:v>45060</c:v>
                </c:pt>
                <c:pt idx="1154">
                  <c:v>45061</c:v>
                </c:pt>
                <c:pt idx="1155">
                  <c:v>45062</c:v>
                </c:pt>
                <c:pt idx="1156">
                  <c:v>45063</c:v>
                </c:pt>
                <c:pt idx="1157">
                  <c:v>45064</c:v>
                </c:pt>
                <c:pt idx="1158">
                  <c:v>45065</c:v>
                </c:pt>
                <c:pt idx="1159">
                  <c:v>45066</c:v>
                </c:pt>
                <c:pt idx="1160">
                  <c:v>45067</c:v>
                </c:pt>
                <c:pt idx="1161">
                  <c:v>45068</c:v>
                </c:pt>
                <c:pt idx="1162">
                  <c:v>45069</c:v>
                </c:pt>
                <c:pt idx="1163">
                  <c:v>45070</c:v>
                </c:pt>
                <c:pt idx="1164">
                  <c:v>45071</c:v>
                </c:pt>
                <c:pt idx="1165">
                  <c:v>45072</c:v>
                </c:pt>
                <c:pt idx="1166">
                  <c:v>45073</c:v>
                </c:pt>
                <c:pt idx="1167">
                  <c:v>45074</c:v>
                </c:pt>
                <c:pt idx="1168">
                  <c:v>45075</c:v>
                </c:pt>
                <c:pt idx="1169">
                  <c:v>45076</c:v>
                </c:pt>
                <c:pt idx="1170">
                  <c:v>45077</c:v>
                </c:pt>
                <c:pt idx="1171">
                  <c:v>45078</c:v>
                </c:pt>
                <c:pt idx="1172">
                  <c:v>45079</c:v>
                </c:pt>
                <c:pt idx="1173">
                  <c:v>45080</c:v>
                </c:pt>
                <c:pt idx="1174">
                  <c:v>45081</c:v>
                </c:pt>
                <c:pt idx="1175">
                  <c:v>45082</c:v>
                </c:pt>
                <c:pt idx="1176">
                  <c:v>45083</c:v>
                </c:pt>
                <c:pt idx="1177">
                  <c:v>45084</c:v>
                </c:pt>
                <c:pt idx="1178">
                  <c:v>45085</c:v>
                </c:pt>
                <c:pt idx="1179">
                  <c:v>45086</c:v>
                </c:pt>
                <c:pt idx="1180">
                  <c:v>45087</c:v>
                </c:pt>
                <c:pt idx="1181">
                  <c:v>45088</c:v>
                </c:pt>
                <c:pt idx="1182">
                  <c:v>45089</c:v>
                </c:pt>
                <c:pt idx="1183">
                  <c:v>45090</c:v>
                </c:pt>
                <c:pt idx="1184">
                  <c:v>45091</c:v>
                </c:pt>
                <c:pt idx="1185">
                  <c:v>45092</c:v>
                </c:pt>
                <c:pt idx="1186">
                  <c:v>45093</c:v>
                </c:pt>
                <c:pt idx="1187">
                  <c:v>45094</c:v>
                </c:pt>
                <c:pt idx="1188">
                  <c:v>45095</c:v>
                </c:pt>
                <c:pt idx="1189">
                  <c:v>45096</c:v>
                </c:pt>
                <c:pt idx="1190">
                  <c:v>45097</c:v>
                </c:pt>
                <c:pt idx="1191">
                  <c:v>45098</c:v>
                </c:pt>
                <c:pt idx="1192">
                  <c:v>45099</c:v>
                </c:pt>
                <c:pt idx="1193">
                  <c:v>45100</c:v>
                </c:pt>
                <c:pt idx="1194">
                  <c:v>45101</c:v>
                </c:pt>
                <c:pt idx="1195">
                  <c:v>45102</c:v>
                </c:pt>
                <c:pt idx="1196">
                  <c:v>45103</c:v>
                </c:pt>
                <c:pt idx="1197">
                  <c:v>45104</c:v>
                </c:pt>
                <c:pt idx="1198">
                  <c:v>45105</c:v>
                </c:pt>
                <c:pt idx="1199">
                  <c:v>45106</c:v>
                </c:pt>
                <c:pt idx="1200">
                  <c:v>45107</c:v>
                </c:pt>
                <c:pt idx="1201">
                  <c:v>45108</c:v>
                </c:pt>
                <c:pt idx="1202">
                  <c:v>45109</c:v>
                </c:pt>
                <c:pt idx="1203">
                  <c:v>45110</c:v>
                </c:pt>
                <c:pt idx="1204">
                  <c:v>45111</c:v>
                </c:pt>
                <c:pt idx="1205">
                  <c:v>45112</c:v>
                </c:pt>
                <c:pt idx="1206">
                  <c:v>45113</c:v>
                </c:pt>
                <c:pt idx="1207">
                  <c:v>45114</c:v>
                </c:pt>
                <c:pt idx="1208">
                  <c:v>45115</c:v>
                </c:pt>
                <c:pt idx="1209">
                  <c:v>45116</c:v>
                </c:pt>
                <c:pt idx="1210">
                  <c:v>45117</c:v>
                </c:pt>
                <c:pt idx="1211">
                  <c:v>45118</c:v>
                </c:pt>
                <c:pt idx="1212">
                  <c:v>45119</c:v>
                </c:pt>
                <c:pt idx="1213">
                  <c:v>45120</c:v>
                </c:pt>
                <c:pt idx="1214">
                  <c:v>45121</c:v>
                </c:pt>
                <c:pt idx="1215">
                  <c:v>45122</c:v>
                </c:pt>
                <c:pt idx="1216">
                  <c:v>45123</c:v>
                </c:pt>
                <c:pt idx="1217">
                  <c:v>45124</c:v>
                </c:pt>
                <c:pt idx="1218">
                  <c:v>45125</c:v>
                </c:pt>
                <c:pt idx="1219">
                  <c:v>45126</c:v>
                </c:pt>
                <c:pt idx="1220">
                  <c:v>45127</c:v>
                </c:pt>
                <c:pt idx="1221">
                  <c:v>45128</c:v>
                </c:pt>
                <c:pt idx="1222">
                  <c:v>45129</c:v>
                </c:pt>
                <c:pt idx="1223">
                  <c:v>45130</c:v>
                </c:pt>
                <c:pt idx="1224">
                  <c:v>45131</c:v>
                </c:pt>
                <c:pt idx="1225">
                  <c:v>45132</c:v>
                </c:pt>
                <c:pt idx="1226">
                  <c:v>45133</c:v>
                </c:pt>
                <c:pt idx="1227">
                  <c:v>45134</c:v>
                </c:pt>
                <c:pt idx="1228">
                  <c:v>45135</c:v>
                </c:pt>
                <c:pt idx="1229">
                  <c:v>45136</c:v>
                </c:pt>
                <c:pt idx="1230">
                  <c:v>45137</c:v>
                </c:pt>
                <c:pt idx="1231">
                  <c:v>45138</c:v>
                </c:pt>
                <c:pt idx="1232">
                  <c:v>45139</c:v>
                </c:pt>
                <c:pt idx="1233">
                  <c:v>45140</c:v>
                </c:pt>
                <c:pt idx="1234">
                  <c:v>45141</c:v>
                </c:pt>
                <c:pt idx="1235">
                  <c:v>45142</c:v>
                </c:pt>
                <c:pt idx="1236">
                  <c:v>45143</c:v>
                </c:pt>
                <c:pt idx="1237">
                  <c:v>45144</c:v>
                </c:pt>
                <c:pt idx="1238">
                  <c:v>45145</c:v>
                </c:pt>
                <c:pt idx="1239">
                  <c:v>45146</c:v>
                </c:pt>
                <c:pt idx="1240">
                  <c:v>45147</c:v>
                </c:pt>
                <c:pt idx="1241">
                  <c:v>45148</c:v>
                </c:pt>
                <c:pt idx="1242">
                  <c:v>45149</c:v>
                </c:pt>
                <c:pt idx="1243">
                  <c:v>45150</c:v>
                </c:pt>
                <c:pt idx="1244">
                  <c:v>45151</c:v>
                </c:pt>
                <c:pt idx="1245">
                  <c:v>45152</c:v>
                </c:pt>
                <c:pt idx="1246">
                  <c:v>45153</c:v>
                </c:pt>
                <c:pt idx="1247">
                  <c:v>45154</c:v>
                </c:pt>
                <c:pt idx="1248">
                  <c:v>45155</c:v>
                </c:pt>
                <c:pt idx="1249">
                  <c:v>45156</c:v>
                </c:pt>
                <c:pt idx="1250">
                  <c:v>45157</c:v>
                </c:pt>
                <c:pt idx="1251">
                  <c:v>45158</c:v>
                </c:pt>
                <c:pt idx="1252">
                  <c:v>45159</c:v>
                </c:pt>
                <c:pt idx="1253">
                  <c:v>45160</c:v>
                </c:pt>
                <c:pt idx="1254">
                  <c:v>45161</c:v>
                </c:pt>
                <c:pt idx="1255">
                  <c:v>45162</c:v>
                </c:pt>
                <c:pt idx="1256">
                  <c:v>45163</c:v>
                </c:pt>
                <c:pt idx="1257">
                  <c:v>45164</c:v>
                </c:pt>
                <c:pt idx="1258">
                  <c:v>45165</c:v>
                </c:pt>
                <c:pt idx="1259">
                  <c:v>45166</c:v>
                </c:pt>
                <c:pt idx="1260">
                  <c:v>45167</c:v>
                </c:pt>
                <c:pt idx="1261">
                  <c:v>45168</c:v>
                </c:pt>
                <c:pt idx="1262">
                  <c:v>45169</c:v>
                </c:pt>
                <c:pt idx="1263">
                  <c:v>45170</c:v>
                </c:pt>
                <c:pt idx="1264">
                  <c:v>45171</c:v>
                </c:pt>
                <c:pt idx="1265">
                  <c:v>45172</c:v>
                </c:pt>
                <c:pt idx="1266">
                  <c:v>45173</c:v>
                </c:pt>
                <c:pt idx="1267">
                  <c:v>45174</c:v>
                </c:pt>
                <c:pt idx="1268">
                  <c:v>45175</c:v>
                </c:pt>
                <c:pt idx="1269">
                  <c:v>45176</c:v>
                </c:pt>
                <c:pt idx="1270">
                  <c:v>45177</c:v>
                </c:pt>
                <c:pt idx="1271">
                  <c:v>45178</c:v>
                </c:pt>
                <c:pt idx="1272">
                  <c:v>45179</c:v>
                </c:pt>
                <c:pt idx="1273">
                  <c:v>45180</c:v>
                </c:pt>
                <c:pt idx="1274">
                  <c:v>45181</c:v>
                </c:pt>
                <c:pt idx="1275">
                  <c:v>45182</c:v>
                </c:pt>
                <c:pt idx="1276">
                  <c:v>45183</c:v>
                </c:pt>
                <c:pt idx="1277">
                  <c:v>45184</c:v>
                </c:pt>
                <c:pt idx="1278">
                  <c:v>45185</c:v>
                </c:pt>
                <c:pt idx="1279">
                  <c:v>45186</c:v>
                </c:pt>
                <c:pt idx="1280">
                  <c:v>45187</c:v>
                </c:pt>
                <c:pt idx="1281">
                  <c:v>45188</c:v>
                </c:pt>
                <c:pt idx="1282">
                  <c:v>45189</c:v>
                </c:pt>
                <c:pt idx="1283">
                  <c:v>45190</c:v>
                </c:pt>
                <c:pt idx="1284">
                  <c:v>45191</c:v>
                </c:pt>
                <c:pt idx="1285">
                  <c:v>45192</c:v>
                </c:pt>
                <c:pt idx="1286">
                  <c:v>45193</c:v>
                </c:pt>
                <c:pt idx="1287">
                  <c:v>45194</c:v>
                </c:pt>
                <c:pt idx="1288">
                  <c:v>45195</c:v>
                </c:pt>
                <c:pt idx="1289">
                  <c:v>45196</c:v>
                </c:pt>
                <c:pt idx="1290">
                  <c:v>45197</c:v>
                </c:pt>
                <c:pt idx="1291">
                  <c:v>45198</c:v>
                </c:pt>
                <c:pt idx="1292">
                  <c:v>45199</c:v>
                </c:pt>
                <c:pt idx="1293">
                  <c:v>45200</c:v>
                </c:pt>
                <c:pt idx="1294">
                  <c:v>45201</c:v>
                </c:pt>
                <c:pt idx="1295">
                  <c:v>45202</c:v>
                </c:pt>
                <c:pt idx="1296">
                  <c:v>45203</c:v>
                </c:pt>
                <c:pt idx="1297">
                  <c:v>45204</c:v>
                </c:pt>
                <c:pt idx="1298">
                  <c:v>45205</c:v>
                </c:pt>
              </c:numCache>
            </c:numRef>
          </c:cat>
          <c:val>
            <c:numRef>
              <c:f>'Dados sim recup log'!$L$2:$L$1500</c:f>
              <c:numCache>
                <c:formatCode>General</c:formatCode>
                <c:ptCount val="1499"/>
                <c:pt idx="0">
                  <c:v>0</c:v>
                </c:pt>
                <c:pt idx="1">
                  <c:v>1.3333333333333333</c:v>
                </c:pt>
                <c:pt idx="2">
                  <c:v>1.6</c:v>
                </c:pt>
                <c:pt idx="3">
                  <c:v>2.8571428571428572</c:v>
                </c:pt>
                <c:pt idx="4">
                  <c:v>3.260818160126171</c:v>
                </c:pt>
                <c:pt idx="5">
                  <c:v>4.0424313602476563</c:v>
                </c:pt>
                <c:pt idx="6">
                  <c:v>5.1571380004534175</c:v>
                </c:pt>
                <c:pt idx="7">
                  <c:v>6.809842136033244</c:v>
                </c:pt>
                <c:pt idx="8">
                  <c:v>9.3208904318064292</c:v>
                </c:pt>
                <c:pt idx="9">
                  <c:v>11.192553749267285</c:v>
                </c:pt>
                <c:pt idx="10">
                  <c:v>12.809304236669231</c:v>
                </c:pt>
                <c:pt idx="11">
                  <c:v>15.985558428196153</c:v>
                </c:pt>
                <c:pt idx="12">
                  <c:v>19.486613994054544</c:v>
                </c:pt>
                <c:pt idx="13">
                  <c:v>24.051563775900156</c:v>
                </c:pt>
                <c:pt idx="14">
                  <c:v>29.243811998172298</c:v>
                </c:pt>
                <c:pt idx="15">
                  <c:v>34.316194531636718</c:v>
                </c:pt>
                <c:pt idx="16">
                  <c:v>40.187306280734624</c:v>
                </c:pt>
                <c:pt idx="17">
                  <c:v>46.502280751926371</c:v>
                </c:pt>
                <c:pt idx="18">
                  <c:v>50.76808831865668</c:v>
                </c:pt>
                <c:pt idx="19">
                  <c:v>54.611422469047717</c:v>
                </c:pt>
                <c:pt idx="20">
                  <c:v>56.562554904630218</c:v>
                </c:pt>
                <c:pt idx="21">
                  <c:v>57.607610128394242</c:v>
                </c:pt>
                <c:pt idx="22">
                  <c:v>58.631995920333765</c:v>
                </c:pt>
                <c:pt idx="23">
                  <c:v>59.866025499614686</c:v>
                </c:pt>
                <c:pt idx="24">
                  <c:v>61.875550471781146</c:v>
                </c:pt>
                <c:pt idx="25">
                  <c:v>62.843294417975059</c:v>
                </c:pt>
                <c:pt idx="26">
                  <c:v>64.372861539174437</c:v>
                </c:pt>
                <c:pt idx="27">
                  <c:v>67.551794074870443</c:v>
                </c:pt>
                <c:pt idx="28">
                  <c:v>69.198377009199504</c:v>
                </c:pt>
                <c:pt idx="29">
                  <c:v>71.8277106381084</c:v>
                </c:pt>
                <c:pt idx="30">
                  <c:v>74.468494544097751</c:v>
                </c:pt>
                <c:pt idx="31">
                  <c:v>77.190639918339429</c:v>
                </c:pt>
                <c:pt idx="32">
                  <c:v>78.471389759745719</c:v>
                </c:pt>
                <c:pt idx="33">
                  <c:v>78.471389759745719</c:v>
                </c:pt>
                <c:pt idx="34">
                  <c:v>76.197348110070962</c:v>
                </c:pt>
                <c:pt idx="35">
                  <c:v>77.457016947350709</c:v>
                </c:pt>
                <c:pt idx="36">
                  <c:v>77.860482579560156</c:v>
                </c:pt>
                <c:pt idx="37">
                  <c:v>77.777105272694783</c:v>
                </c:pt>
                <c:pt idx="38">
                  <c:v>77.072370107569085</c:v>
                </c:pt>
                <c:pt idx="39">
                  <c:v>79.036569173026109</c:v>
                </c:pt>
                <c:pt idx="40">
                  <c:v>83.466119272550742</c:v>
                </c:pt>
                <c:pt idx="41">
                  <c:v>90.039172727770278</c:v>
                </c:pt>
                <c:pt idx="42">
                  <c:v>95.239735591275092</c:v>
                </c:pt>
                <c:pt idx="43">
                  <c:v>101.03329779120998</c:v>
                </c:pt>
                <c:pt idx="44">
                  <c:v>107.42403590258181</c:v>
                </c:pt>
                <c:pt idx="45">
                  <c:v>114.25334710349279</c:v>
                </c:pt>
                <c:pt idx="46">
                  <c:v>121.38103803494126</c:v>
                </c:pt>
                <c:pt idx="47">
                  <c:v>126.64642842155389</c:v>
                </c:pt>
                <c:pt idx="48">
                  <c:v>131.99927363761799</c:v>
                </c:pt>
                <c:pt idx="49">
                  <c:v>137.54256123633525</c:v>
                </c:pt>
                <c:pt idx="50">
                  <c:v>147.88838602370728</c:v>
                </c:pt>
                <c:pt idx="51">
                  <c:v>153.88691670394223</c:v>
                </c:pt>
                <c:pt idx="52">
                  <c:v>159.14168899012239</c:v>
                </c:pt>
                <c:pt idx="53">
                  <c:v>163.36909978498915</c:v>
                </c:pt>
                <c:pt idx="54">
                  <c:v>166.1711750386221</c:v>
                </c:pt>
                <c:pt idx="55">
                  <c:v>164.15860487006893</c:v>
                </c:pt>
                <c:pt idx="56">
                  <c:v>163.13882832926782</c:v>
                </c:pt>
                <c:pt idx="57">
                  <c:v>156.39286600022214</c:v>
                </c:pt>
                <c:pt idx="58">
                  <c:v>149.60201956182931</c:v>
                </c:pt>
                <c:pt idx="59">
                  <c:v>145.1316220805416</c:v>
                </c:pt>
                <c:pt idx="60">
                  <c:v>141.08372576980602</c:v>
                </c:pt>
                <c:pt idx="61">
                  <c:v>138.27613154507324</c:v>
                </c:pt>
                <c:pt idx="62">
                  <c:v>136.8816490411071</c:v>
                </c:pt>
                <c:pt idx="63">
                  <c:v>136.63117606026901</c:v>
                </c:pt>
                <c:pt idx="64">
                  <c:v>136.75516120173378</c:v>
                </c:pt>
                <c:pt idx="65">
                  <c:v>144.6967036538839</c:v>
                </c:pt>
                <c:pt idx="66">
                  <c:v>155.46670529694606</c:v>
                </c:pt>
                <c:pt idx="67">
                  <c:v>166.24200145770749</c:v>
                </c:pt>
                <c:pt idx="68">
                  <c:v>179.01303449077577</c:v>
                </c:pt>
                <c:pt idx="69">
                  <c:v>197.12324859999231</c:v>
                </c:pt>
                <c:pt idx="70">
                  <c:v>215.25800189425468</c:v>
                </c:pt>
                <c:pt idx="71">
                  <c:v>237.0141357457702</c:v>
                </c:pt>
                <c:pt idx="72">
                  <c:v>258.05256143894599</c:v>
                </c:pt>
                <c:pt idx="73">
                  <c:v>278.10106088817219</c:v>
                </c:pt>
                <c:pt idx="74">
                  <c:v>297.72911150740805</c:v>
                </c:pt>
                <c:pt idx="75">
                  <c:v>311.97227059861984</c:v>
                </c:pt>
                <c:pt idx="76">
                  <c:v>320.14748631339495</c:v>
                </c:pt>
                <c:pt idx="77">
                  <c:v>326.87875440643359</c:v>
                </c:pt>
                <c:pt idx="78">
                  <c:v>333.00112141051528</c:v>
                </c:pt>
                <c:pt idx="79">
                  <c:v>340.16762748715104</c:v>
                </c:pt>
                <c:pt idx="80">
                  <c:v>348.41770335189597</c:v>
                </c:pt>
                <c:pt idx="81">
                  <c:v>346.4092644683862</c:v>
                </c:pt>
                <c:pt idx="82">
                  <c:v>355.31102464659062</c:v>
                </c:pt>
                <c:pt idx="83">
                  <c:v>368.26502535332247</c:v>
                </c:pt>
                <c:pt idx="84">
                  <c:v>383.63247081198085</c:v>
                </c:pt>
                <c:pt idx="85">
                  <c:v>400.00973788174576</c:v>
                </c:pt>
                <c:pt idx="86">
                  <c:v>413.53550472148436</c:v>
                </c:pt>
                <c:pt idx="87">
                  <c:v>423.93436781492488</c:v>
                </c:pt>
                <c:pt idx="88">
                  <c:v>451.26921980487123</c:v>
                </c:pt>
                <c:pt idx="89">
                  <c:v>474.44830164280097</c:v>
                </c:pt>
                <c:pt idx="90">
                  <c:v>489.13924033207093</c:v>
                </c:pt>
                <c:pt idx="91">
                  <c:v>517.07127087132562</c:v>
                </c:pt>
                <c:pt idx="92">
                  <c:v>547.74068001194803</c:v>
                </c:pt>
                <c:pt idx="93">
                  <c:v>582.93392940491663</c:v>
                </c:pt>
                <c:pt idx="94">
                  <c:v>623.29949329284034</c:v>
                </c:pt>
                <c:pt idx="95">
                  <c:v>674.67544055076416</c:v>
                </c:pt>
                <c:pt idx="96">
                  <c:v>728.17940579990022</c:v>
                </c:pt>
                <c:pt idx="97">
                  <c:v>798.91654850583222</c:v>
                </c:pt>
                <c:pt idx="98">
                  <c:v>859.20909596640865</c:v>
                </c:pt>
                <c:pt idx="99">
                  <c:v>888.88970705938937</c:v>
                </c:pt>
                <c:pt idx="100">
                  <c:v>931.08241142072609</c:v>
                </c:pt>
                <c:pt idx="101">
                  <c:v>986.29351174943054</c:v>
                </c:pt>
                <c:pt idx="102">
                  <c:v>1008.4790915991522</c:v>
                </c:pt>
                <c:pt idx="103">
                  <c:v>1034.4757160574702</c:v>
                </c:pt>
                <c:pt idx="104">
                  <c:v>1047.7600175301759</c:v>
                </c:pt>
                <c:pt idx="105">
                  <c:v>1038.9896837531548</c:v>
                </c:pt>
                <c:pt idx="106">
                  <c:v>1087.5056959077672</c:v>
                </c:pt>
                <c:pt idx="107">
                  <c:v>1121.300051914744</c:v>
                </c:pt>
                <c:pt idx="108">
                  <c:v>1140.2624120910375</c:v>
                </c:pt>
                <c:pt idx="109">
                  <c:v>1164.9818777833777</c:v>
                </c:pt>
                <c:pt idx="110">
                  <c:v>1186.9882858426299</c:v>
                </c:pt>
                <c:pt idx="111">
                  <c:v>1217.7266247790831</c:v>
                </c:pt>
                <c:pt idx="112">
                  <c:v>1258.7443289415646</c:v>
                </c:pt>
                <c:pt idx="113">
                  <c:v>1266.457327672683</c:v>
                </c:pt>
                <c:pt idx="114">
                  <c:v>1282.0340723479387</c:v>
                </c:pt>
                <c:pt idx="115">
                  <c:v>1305.6143220976103</c:v>
                </c:pt>
                <c:pt idx="116">
                  <c:v>1336.0197206397625</c:v>
                </c:pt>
                <c:pt idx="117">
                  <c:v>1349.5112983886677</c:v>
                </c:pt>
                <c:pt idx="118">
                  <c:v>1351.6627193487714</c:v>
                </c:pt>
                <c:pt idx="119">
                  <c:v>1377.0660058643441</c:v>
                </c:pt>
                <c:pt idx="120">
                  <c:v>1399.5262433479922</c:v>
                </c:pt>
                <c:pt idx="121">
                  <c:v>1398.3816564186207</c:v>
                </c:pt>
                <c:pt idx="122">
                  <c:v>1372.5568807047339</c:v>
                </c:pt>
                <c:pt idx="123">
                  <c:v>1338.8105883063604</c:v>
                </c:pt>
                <c:pt idx="124">
                  <c:v>1363.078683110436</c:v>
                </c:pt>
                <c:pt idx="125">
                  <c:v>1421.1800501435205</c:v>
                </c:pt>
                <c:pt idx="126">
                  <c:v>1476.4878708173997</c:v>
                </c:pt>
                <c:pt idx="127">
                  <c:v>1524.4412097393395</c:v>
                </c:pt>
                <c:pt idx="128">
                  <c:v>1591.3326188103997</c:v>
                </c:pt>
                <c:pt idx="129">
                  <c:v>1681.1639419539042</c:v>
                </c:pt>
                <c:pt idx="130">
                  <c:v>1786.5254568756086</c:v>
                </c:pt>
                <c:pt idx="131">
                  <c:v>1851.9895822413953</c:v>
                </c:pt>
                <c:pt idx="132">
                  <c:v>1884.4167871251871</c:v>
                </c:pt>
                <c:pt idx="133">
                  <c:v>1920.2359712401353</c:v>
                </c:pt>
                <c:pt idx="134">
                  <c:v>1960.0453780651501</c:v>
                </c:pt>
                <c:pt idx="135">
                  <c:v>1994.7472489243155</c:v>
                </c:pt>
                <c:pt idx="136">
                  <c:v>2023.8665170140066</c:v>
                </c:pt>
                <c:pt idx="137">
                  <c:v>2065.2521239566076</c:v>
                </c:pt>
                <c:pt idx="138">
                  <c:v>2114.9348197580089</c:v>
                </c:pt>
                <c:pt idx="139">
                  <c:v>2178.5954545188056</c:v>
                </c:pt>
                <c:pt idx="140">
                  <c:v>2233.4831487876136</c:v>
                </c:pt>
                <c:pt idx="141">
                  <c:v>2313.0554603848259</c:v>
                </c:pt>
                <c:pt idx="142">
                  <c:v>2385.6133613902707</c:v>
                </c:pt>
                <c:pt idx="143">
                  <c:v>2449.6088895412618</c:v>
                </c:pt>
                <c:pt idx="144">
                  <c:v>2508.6006586645249</c:v>
                </c:pt>
                <c:pt idx="145">
                  <c:v>2584.4904188414107</c:v>
                </c:pt>
                <c:pt idx="146">
                  <c:v>2656.3407562429779</c:v>
                </c:pt>
                <c:pt idx="147">
                  <c:v>2705.8604181112232</c:v>
                </c:pt>
                <c:pt idx="148">
                  <c:v>2728.1868903546892</c:v>
                </c:pt>
                <c:pt idx="149">
                  <c:v>2762.9134248675869</c:v>
                </c:pt>
                <c:pt idx="150">
                  <c:v>2811.5290737770806</c:v>
                </c:pt>
                <c:pt idx="151">
                  <c:v>2857.0739418841208</c:v>
                </c:pt>
                <c:pt idx="152">
                  <c:v>2878.9215208947376</c:v>
                </c:pt>
                <c:pt idx="153">
                  <c:v>2904.0972524585554</c:v>
                </c:pt>
                <c:pt idx="154">
                  <c:v>2925.2855433006293</c:v>
                </c:pt>
                <c:pt idx="155">
                  <c:v>2952.756027134028</c:v>
                </c:pt>
                <c:pt idx="156">
                  <c:v>2985.7742322019303</c:v>
                </c:pt>
                <c:pt idx="157">
                  <c:v>3024.78272464672</c:v>
                </c:pt>
                <c:pt idx="158">
                  <c:v>3061.4372412466723</c:v>
                </c:pt>
                <c:pt idx="159">
                  <c:v>3081.7482156173887</c:v>
                </c:pt>
                <c:pt idx="160">
                  <c:v>3107.992590865183</c:v>
                </c:pt>
                <c:pt idx="161">
                  <c:v>3131.2621507631743</c:v>
                </c:pt>
                <c:pt idx="162">
                  <c:v>3156.4233677141669</c:v>
                </c:pt>
                <c:pt idx="163">
                  <c:v>3165.4616393047431</c:v>
                </c:pt>
                <c:pt idx="164">
                  <c:v>3157.5308571919204</c:v>
                </c:pt>
                <c:pt idx="165">
                  <c:v>3150.6296473866978</c:v>
                </c:pt>
                <c:pt idx="166">
                  <c:v>3139.6388319397538</c:v>
                </c:pt>
                <c:pt idx="167">
                  <c:v>3116.5738916762843</c:v>
                </c:pt>
                <c:pt idx="168">
                  <c:v>3095.5396784985119</c:v>
                </c:pt>
                <c:pt idx="169">
                  <c:v>3073.5929951468856</c:v>
                </c:pt>
                <c:pt idx="170">
                  <c:v>3052.9221390452058</c:v>
                </c:pt>
                <c:pt idx="171">
                  <c:v>3033.7260222728728</c:v>
                </c:pt>
                <c:pt idx="172">
                  <c:v>2993.8812929424994</c:v>
                </c:pt>
                <c:pt idx="173">
                  <c:v>2945.2292093833598</c:v>
                </c:pt>
                <c:pt idx="174">
                  <c:v>2887.6277289756063</c:v>
                </c:pt>
                <c:pt idx="175">
                  <c:v>2839.6464375443616</c:v>
                </c:pt>
                <c:pt idx="176">
                  <c:v>2787.6903474555093</c:v>
                </c:pt>
                <c:pt idx="177">
                  <c:v>2738.2853465078306</c:v>
                </c:pt>
                <c:pt idx="178">
                  <c:v>2691.579581749324</c:v>
                </c:pt>
                <c:pt idx="179">
                  <c:v>2676.1863664891366</c:v>
                </c:pt>
                <c:pt idx="180">
                  <c:v>2680.5794417664865</c:v>
                </c:pt>
                <c:pt idx="181">
                  <c:v>2722.1309139085556</c:v>
                </c:pt>
                <c:pt idx="182">
                  <c:v>2753.891415599317</c:v>
                </c:pt>
                <c:pt idx="183">
                  <c:v>2784.2494395330759</c:v>
                </c:pt>
                <c:pt idx="184">
                  <c:v>2811.710658069052</c:v>
                </c:pt>
                <c:pt idx="185">
                  <c:v>2835.9792793711345</c:v>
                </c:pt>
                <c:pt idx="186">
                  <c:v>2836.1488712677678</c:v>
                </c:pt>
                <c:pt idx="187">
                  <c:v>2813.3584609019044</c:v>
                </c:pt>
                <c:pt idx="188">
                  <c:v>2755.9695314406736</c:v>
                </c:pt>
                <c:pt idx="189">
                  <c:v>2706.7752312059365</c:v>
                </c:pt>
                <c:pt idx="190">
                  <c:v>2657.3962249963947</c:v>
                </c:pt>
                <c:pt idx="191">
                  <c:v>2607.4813545370384</c:v>
                </c:pt>
                <c:pt idx="192">
                  <c:v>2557.0874837000356</c:v>
                </c:pt>
                <c:pt idx="193">
                  <c:v>2503.0364172439749</c:v>
                </c:pt>
                <c:pt idx="194">
                  <c:v>2445.9625505627409</c:v>
                </c:pt>
                <c:pt idx="195">
                  <c:v>2382.6417452279261</c:v>
                </c:pt>
                <c:pt idx="196">
                  <c:v>2291.6700248908824</c:v>
                </c:pt>
                <c:pt idx="197">
                  <c:v>2223.8643925431484</c:v>
                </c:pt>
                <c:pt idx="198">
                  <c:v>2159.042577620221</c:v>
                </c:pt>
                <c:pt idx="199">
                  <c:v>2096.7005891082877</c:v>
                </c:pt>
                <c:pt idx="200">
                  <c:v>2033.8655276372924</c:v>
                </c:pt>
                <c:pt idx="201">
                  <c:v>1975.7766082581716</c:v>
                </c:pt>
                <c:pt idx="202">
                  <c:v>1924.4229940797584</c:v>
                </c:pt>
                <c:pt idx="203">
                  <c:v>1908.7494293699679</c:v>
                </c:pt>
                <c:pt idx="204">
                  <c:v>1890.2640720075433</c:v>
                </c:pt>
                <c:pt idx="205">
                  <c:v>1876.0817372413342</c:v>
                </c:pt>
                <c:pt idx="206">
                  <c:v>1866.3681197818969</c:v>
                </c:pt>
                <c:pt idx="207">
                  <c:v>1859.57518512517</c:v>
                </c:pt>
                <c:pt idx="208">
                  <c:v>1836.8120666669079</c:v>
                </c:pt>
                <c:pt idx="209">
                  <c:v>1811.5565213097755</c:v>
                </c:pt>
                <c:pt idx="210">
                  <c:v>1764.1394565506</c:v>
                </c:pt>
                <c:pt idx="211">
                  <c:v>1722.7821060841716</c:v>
                </c:pt>
                <c:pt idx="212">
                  <c:v>1688.4631374895378</c:v>
                </c:pt>
                <c:pt idx="213">
                  <c:v>1660.8800634660668</c:v>
                </c:pt>
                <c:pt idx="214">
                  <c:v>1637.4648247719776</c:v>
                </c:pt>
                <c:pt idx="215">
                  <c:v>1637.743660874946</c:v>
                </c:pt>
                <c:pt idx="216">
                  <c:v>1626.0920103914052</c:v>
                </c:pt>
                <c:pt idx="217">
                  <c:v>1614.6236876957314</c:v>
                </c:pt>
                <c:pt idx="218">
                  <c:v>1596.3959951849172</c:v>
                </c:pt>
                <c:pt idx="219">
                  <c:v>1573.7890062952692</c:v>
                </c:pt>
                <c:pt idx="220">
                  <c:v>1546.9593272766351</c:v>
                </c:pt>
                <c:pt idx="221">
                  <c:v>1514.3573894310618</c:v>
                </c:pt>
                <c:pt idx="222">
                  <c:v>1443.5823662443456</c:v>
                </c:pt>
                <c:pt idx="223">
                  <c:v>1353.0512589026546</c:v>
                </c:pt>
                <c:pt idx="224">
                  <c:v>1256.7197065729461</c:v>
                </c:pt>
                <c:pt idx="225">
                  <c:v>1170.7032605460768</c:v>
                </c:pt>
                <c:pt idx="226">
                  <c:v>1084.8248317264108</c:v>
                </c:pt>
                <c:pt idx="227">
                  <c:v>999.61755456552135</c:v>
                </c:pt>
                <c:pt idx="228">
                  <c:v>917.97377589236839</c:v>
                </c:pt>
                <c:pt idx="229">
                  <c:v>836.38489017183645</c:v>
                </c:pt>
                <c:pt idx="230">
                  <c:v>788.91642631494472</c:v>
                </c:pt>
                <c:pt idx="231">
                  <c:v>755.38398087014104</c:v>
                </c:pt>
                <c:pt idx="232">
                  <c:v>718.91416165596979</c:v>
                </c:pt>
                <c:pt idx="233">
                  <c:v>689.17259989770525</c:v>
                </c:pt>
                <c:pt idx="234">
                  <c:v>665.6963278368529</c:v>
                </c:pt>
                <c:pt idx="235">
                  <c:v>650.15964867405216</c:v>
                </c:pt>
                <c:pt idx="236">
                  <c:v>656.91857943959099</c:v>
                </c:pt>
                <c:pt idx="237">
                  <c:v>665.27926114987008</c:v>
                </c:pt>
                <c:pt idx="238">
                  <c:v>676.90566469704186</c:v>
                </c:pt>
                <c:pt idx="239">
                  <c:v>690.7227081943779</c:v>
                </c:pt>
                <c:pt idx="240">
                  <c:v>704.19194617491269</c:v>
                </c:pt>
                <c:pt idx="241">
                  <c:v>717.27760736935181</c:v>
                </c:pt>
                <c:pt idx="242">
                  <c:v>740.95770860641369</c:v>
                </c:pt>
                <c:pt idx="243">
                  <c:v>769.51976998487282</c:v>
                </c:pt>
                <c:pt idx="244">
                  <c:v>805.56858451468725</c:v>
                </c:pt>
                <c:pt idx="245">
                  <c:v>846.92101857254931</c:v>
                </c:pt>
                <c:pt idx="246">
                  <c:v>891.1415777386801</c:v>
                </c:pt>
                <c:pt idx="247">
                  <c:v>943.81263222892073</c:v>
                </c:pt>
                <c:pt idx="248">
                  <c:v>1005.9452885205549</c:v>
                </c:pt>
                <c:pt idx="249">
                  <c:v>1058.3844632833457</c:v>
                </c:pt>
                <c:pt idx="250">
                  <c:v>1107.6624037244501</c:v>
                </c:pt>
                <c:pt idx="251">
                  <c:v>1138.6028482560903</c:v>
                </c:pt>
                <c:pt idx="252">
                  <c:v>1161.6523653185548</c:v>
                </c:pt>
                <c:pt idx="253">
                  <c:v>1180.2828094996787</c:v>
                </c:pt>
                <c:pt idx="254">
                  <c:v>1188.3804304686814</c:v>
                </c:pt>
                <c:pt idx="255">
                  <c:v>1185.8547606703899</c:v>
                </c:pt>
                <c:pt idx="256">
                  <c:v>1183.8448142312182</c:v>
                </c:pt>
                <c:pt idx="257">
                  <c:v>1179.7355195462949</c:v>
                </c:pt>
                <c:pt idx="258">
                  <c:v>1176.4866281167458</c:v>
                </c:pt>
                <c:pt idx="259">
                  <c:v>1169.1071896209844</c:v>
                </c:pt>
                <c:pt idx="260">
                  <c:v>1159.1390669889099</c:v>
                </c:pt>
                <c:pt idx="261">
                  <c:v>1150.3748681852278</c:v>
                </c:pt>
                <c:pt idx="262">
                  <c:v>1142.8306094762859</c:v>
                </c:pt>
                <c:pt idx="263">
                  <c:v>1142.2725861854497</c:v>
                </c:pt>
                <c:pt idx="264">
                  <c:v>1141.9950997635253</c:v>
                </c:pt>
                <c:pt idx="265">
                  <c:v>1142.9604407292363</c:v>
                </c:pt>
                <c:pt idx="266">
                  <c:v>1138.8942565057503</c:v>
                </c:pt>
                <c:pt idx="267">
                  <c:v>1137.2852227380833</c:v>
                </c:pt>
                <c:pt idx="268">
                  <c:v>1135.8039182396433</c:v>
                </c:pt>
                <c:pt idx="269">
                  <c:v>1134.449433881827</c:v>
                </c:pt>
                <c:pt idx="270">
                  <c:v>1118.8337911540789</c:v>
                </c:pt>
                <c:pt idx="271">
                  <c:v>1114.5684360498992</c:v>
                </c:pt>
                <c:pt idx="272">
                  <c:v>1127.7720826904203</c:v>
                </c:pt>
                <c:pt idx="273">
                  <c:v>1151.360170931998</c:v>
                </c:pt>
                <c:pt idx="274">
                  <c:v>1171.6685074667228</c:v>
                </c:pt>
                <c:pt idx="275">
                  <c:v>1180.8391652712025</c:v>
                </c:pt>
                <c:pt idx="276">
                  <c:v>1177.3496595067122</c:v>
                </c:pt>
                <c:pt idx="277">
                  <c:v>1198.5430163267331</c:v>
                </c:pt>
                <c:pt idx="278">
                  <c:v>1249.1379047326627</c:v>
                </c:pt>
                <c:pt idx="279">
                  <c:v>1281.5311488068478</c:v>
                </c:pt>
                <c:pt idx="280">
                  <c:v>1304.2490909952924</c:v>
                </c:pt>
                <c:pt idx="281">
                  <c:v>1333.3762812276161</c:v>
                </c:pt>
                <c:pt idx="282">
                  <c:v>1374.539558028762</c:v>
                </c:pt>
                <c:pt idx="283">
                  <c:v>1430.251766987878</c:v>
                </c:pt>
                <c:pt idx="284">
                  <c:v>1483.3356987226136</c:v>
                </c:pt>
                <c:pt idx="285">
                  <c:v>1494.3217537469629</c:v>
                </c:pt>
                <c:pt idx="286">
                  <c:v>1509.8859385031981</c:v>
                </c:pt>
                <c:pt idx="287">
                  <c:v>1534.2880617529393</c:v>
                </c:pt>
                <c:pt idx="288">
                  <c:v>1568.1648319488411</c:v>
                </c:pt>
                <c:pt idx="289">
                  <c:v>1605.9824286709911</c:v>
                </c:pt>
                <c:pt idx="290">
                  <c:v>1648.1349486605782</c:v>
                </c:pt>
                <c:pt idx="291">
                  <c:v>1696.1372233920156</c:v>
                </c:pt>
                <c:pt idx="292">
                  <c:v>1749.7994567046837</c:v>
                </c:pt>
                <c:pt idx="293">
                  <c:v>1836.9548270547464</c:v>
                </c:pt>
                <c:pt idx="294">
                  <c:v>1949.7540689387847</c:v>
                </c:pt>
                <c:pt idx="295">
                  <c:v>2061.4818706194847</c:v>
                </c:pt>
                <c:pt idx="296">
                  <c:v>2190.4611432151773</c:v>
                </c:pt>
                <c:pt idx="297">
                  <c:v>2339.1266608681508</c:v>
                </c:pt>
                <c:pt idx="298">
                  <c:v>2494.9228839455664</c:v>
                </c:pt>
                <c:pt idx="299">
                  <c:v>2661.2811755095677</c:v>
                </c:pt>
                <c:pt idx="300">
                  <c:v>2785.7996259171719</c:v>
                </c:pt>
                <c:pt idx="301">
                  <c:v>2897.4791447060888</c:v>
                </c:pt>
                <c:pt idx="302">
                  <c:v>2986.9903841113728</c:v>
                </c:pt>
                <c:pt idx="303">
                  <c:v>3061.9272699775552</c:v>
                </c:pt>
                <c:pt idx="304">
                  <c:v>3120.6854481327036</c:v>
                </c:pt>
                <c:pt idx="305">
                  <c:v>3150.8081100094696</c:v>
                </c:pt>
                <c:pt idx="306">
                  <c:v>3168.6831378447241</c:v>
                </c:pt>
                <c:pt idx="307">
                  <c:v>3192.4063300897647</c:v>
                </c:pt>
                <c:pt idx="308">
                  <c:v>3223.8161176603126</c:v>
                </c:pt>
                <c:pt idx="309">
                  <c:v>3257.0135043123655</c:v>
                </c:pt>
                <c:pt idx="310">
                  <c:v>3263.2911362712671</c:v>
                </c:pt>
                <c:pt idx="311">
                  <c:v>3240.3557820272313</c:v>
                </c:pt>
                <c:pt idx="312">
                  <c:v>3235.8284783433924</c:v>
                </c:pt>
                <c:pt idx="313">
                  <c:v>3250.1918560295421</c:v>
                </c:pt>
                <c:pt idx="314">
                  <c:v>3245.3638397423711</c:v>
                </c:pt>
                <c:pt idx="315">
                  <c:v>3227.9234961489183</c:v>
                </c:pt>
                <c:pt idx="316">
                  <c:v>3237.5079295219434</c:v>
                </c:pt>
                <c:pt idx="317">
                  <c:v>3252.1578059847643</c:v>
                </c:pt>
                <c:pt idx="318">
                  <c:v>3272.2152638434823</c:v>
                </c:pt>
                <c:pt idx="319">
                  <c:v>3257.1790008845846</c:v>
                </c:pt>
                <c:pt idx="320">
                  <c:v>3254.2751173531146</c:v>
                </c:pt>
                <c:pt idx="321">
                  <c:v>3312.5951453054413</c:v>
                </c:pt>
                <c:pt idx="322">
                  <c:v>3372.808837117233</c:v>
                </c:pt>
                <c:pt idx="323">
                  <c:v>3430.8066787619241</c:v>
                </c:pt>
                <c:pt idx="324">
                  <c:v>3483.023486208041</c:v>
                </c:pt>
                <c:pt idx="325">
                  <c:v>3527.6821815633848</c:v>
                </c:pt>
                <c:pt idx="326">
                  <c:v>3603.3765763195806</c:v>
                </c:pt>
                <c:pt idx="327">
                  <c:v>3622.4162013533355</c:v>
                </c:pt>
                <c:pt idx="328">
                  <c:v>3564.6881318958317</c:v>
                </c:pt>
                <c:pt idx="329">
                  <c:v>3471.8517365286375</c:v>
                </c:pt>
                <c:pt idx="330">
                  <c:v>3375.7548848563606</c:v>
                </c:pt>
                <c:pt idx="331">
                  <c:v>3302.4586449737703</c:v>
                </c:pt>
                <c:pt idx="332">
                  <c:v>3253.5974198172698</c:v>
                </c:pt>
                <c:pt idx="333">
                  <c:v>3169.8206102944941</c:v>
                </c:pt>
                <c:pt idx="334">
                  <c:v>3087.9957530359093</c:v>
                </c:pt>
                <c:pt idx="335">
                  <c:v>3014.1084595841603</c:v>
                </c:pt>
                <c:pt idx="336">
                  <c:v>2946.8208805528457</c:v>
                </c:pt>
                <c:pt idx="337">
                  <c:v>2882.4408725684907</c:v>
                </c:pt>
                <c:pt idx="338">
                  <c:v>2826.629756000515</c:v>
                </c:pt>
                <c:pt idx="339">
                  <c:v>2779.3652700961052</c:v>
                </c:pt>
                <c:pt idx="340">
                  <c:v>2742.5348055941395</c:v>
                </c:pt>
                <c:pt idx="341">
                  <c:v>2731.4467704062999</c:v>
                </c:pt>
                <c:pt idx="342">
                  <c:v>2726.780860283101</c:v>
                </c:pt>
                <c:pt idx="343">
                  <c:v>2735.6425103089841</c:v>
                </c:pt>
                <c:pt idx="344">
                  <c:v>2753.3670411021035</c:v>
                </c:pt>
                <c:pt idx="345">
                  <c:v>2772.2596139957091</c:v>
                </c:pt>
                <c:pt idx="346">
                  <c:v>2792.3891393857398</c:v>
                </c:pt>
                <c:pt idx="347">
                  <c:v>2812.7238994515219</c:v>
                </c:pt>
                <c:pt idx="348">
                  <c:v>2813.5792643597165</c:v>
                </c:pt>
                <c:pt idx="349">
                  <c:v>2798.9785864735222</c:v>
                </c:pt>
                <c:pt idx="350">
                  <c:v>2817.8150531626575</c:v>
                </c:pt>
                <c:pt idx="351">
                  <c:v>2836.6494070923336</c:v>
                </c:pt>
                <c:pt idx="352">
                  <c:v>2859.7323446370774</c:v>
                </c:pt>
                <c:pt idx="353">
                  <c:v>2887.2579256496483</c:v>
                </c:pt>
                <c:pt idx="354">
                  <c:v>2916.1405878164105</c:v>
                </c:pt>
                <c:pt idx="355">
                  <c:v>2951.8546223617323</c:v>
                </c:pt>
                <c:pt idx="356">
                  <c:v>3015.5631349954861</c:v>
                </c:pt>
                <c:pt idx="357">
                  <c:v>3059.7261932295169</c:v>
                </c:pt>
                <c:pt idx="358">
                  <c:v>3125.2833946911164</c:v>
                </c:pt>
                <c:pt idx="359">
                  <c:v>3201.7010814409882</c:v>
                </c:pt>
                <c:pt idx="360">
                  <c:v>3289.6308685679073</c:v>
                </c:pt>
                <c:pt idx="361">
                  <c:v>3382.2167575571107</c:v>
                </c:pt>
                <c:pt idx="362">
                  <c:v>3463.8046626579644</c:v>
                </c:pt>
                <c:pt idx="363">
                  <c:v>3554.5228054167774</c:v>
                </c:pt>
                <c:pt idx="364">
                  <c:v>3645.7666481414362</c:v>
                </c:pt>
                <c:pt idx="365">
                  <c:v>3733.9621308554674</c:v>
                </c:pt>
                <c:pt idx="366">
                  <c:v>3819.9720432497525</c:v>
                </c:pt>
                <c:pt idx="367">
                  <c:v>3903.6373167708352</c:v>
                </c:pt>
                <c:pt idx="368">
                  <c:v>3983.548906073328</c:v>
                </c:pt>
                <c:pt idx="369">
                  <c:v>4090.3808988475075</c:v>
                </c:pt>
                <c:pt idx="370">
                  <c:v>4201.0640275060223</c:v>
                </c:pt>
                <c:pt idx="371">
                  <c:v>4302.7911179606308</c:v>
                </c:pt>
                <c:pt idx="372">
                  <c:v>4372.6679252133945</c:v>
                </c:pt>
                <c:pt idx="373">
                  <c:v>4401.3773135863412</c:v>
                </c:pt>
                <c:pt idx="374">
                  <c:v>4385.7312700740422</c:v>
                </c:pt>
                <c:pt idx="375">
                  <c:v>4430.5621605615061</c:v>
                </c:pt>
                <c:pt idx="376">
                  <c:v>4455.4841027384973</c:v>
                </c:pt>
                <c:pt idx="377">
                  <c:v>4447.9214285497692</c:v>
                </c:pt>
                <c:pt idx="378">
                  <c:v>4411.6645162427822</c:v>
                </c:pt>
                <c:pt idx="379">
                  <c:v>4376.9026988089336</c:v>
                </c:pt>
                <c:pt idx="380">
                  <c:v>4342.8394796654156</c:v>
                </c:pt>
                <c:pt idx="381">
                  <c:v>4309.5351009130827</c:v>
                </c:pt>
                <c:pt idx="382">
                  <c:v>4263.9146969834537</c:v>
                </c:pt>
                <c:pt idx="383">
                  <c:v>4219.9594077009369</c:v>
                </c:pt>
                <c:pt idx="384">
                  <c:v>4195.2222414791877</c:v>
                </c:pt>
                <c:pt idx="385">
                  <c:v>4180.6610028792602</c:v>
                </c:pt>
                <c:pt idx="386">
                  <c:v>4173.2657085419996</c:v>
                </c:pt>
                <c:pt idx="387">
                  <c:v>4187.0234765453024</c:v>
                </c:pt>
                <c:pt idx="388">
                  <c:v>4223.9900073161652</c:v>
                </c:pt>
                <c:pt idx="389">
                  <c:v>4204.4535900417304</c:v>
                </c:pt>
                <c:pt idx="390">
                  <c:v>4189.081831410741</c:v>
                </c:pt>
                <c:pt idx="391">
                  <c:v>4162.183676600871</c:v>
                </c:pt>
                <c:pt idx="392">
                  <c:v>4147.802708348021</c:v>
                </c:pt>
                <c:pt idx="393">
                  <c:v>4148.917185114592</c:v>
                </c:pt>
                <c:pt idx="394">
                  <c:v>4161.4371476429669</c:v>
                </c:pt>
                <c:pt idx="395">
                  <c:v>4185.8233475314828</c:v>
                </c:pt>
                <c:pt idx="396">
                  <c:v>4212.6231866157041</c:v>
                </c:pt>
                <c:pt idx="397">
                  <c:v>4238.7099047777274</c:v>
                </c:pt>
                <c:pt idx="398">
                  <c:v>4264.9762470842861</c:v>
                </c:pt>
                <c:pt idx="399">
                  <c:v>4293.9718308488582</c:v>
                </c:pt>
                <c:pt idx="400">
                  <c:v>4294.1158803590788</c:v>
                </c:pt>
                <c:pt idx="401">
                  <c:v>4311.7016611438357</c:v>
                </c:pt>
                <c:pt idx="402">
                  <c:v>4346.703135980918</c:v>
                </c:pt>
                <c:pt idx="403">
                  <c:v>4392.9340772621908</c:v>
                </c:pt>
                <c:pt idx="404">
                  <c:v>4447.1985314112289</c:v>
                </c:pt>
                <c:pt idx="405">
                  <c:v>4512.1617718578946</c:v>
                </c:pt>
                <c:pt idx="406">
                  <c:v>4572.2087596069914</c:v>
                </c:pt>
                <c:pt idx="407">
                  <c:v>4650.2994275268284</c:v>
                </c:pt>
                <c:pt idx="408">
                  <c:v>4706.7281784609431</c:v>
                </c:pt>
                <c:pt idx="409">
                  <c:v>4740.8760435370923</c:v>
                </c:pt>
                <c:pt idx="410">
                  <c:v>4835.1333065081326</c:v>
                </c:pt>
                <c:pt idx="411">
                  <c:v>4899.2577414606822</c:v>
                </c:pt>
                <c:pt idx="412">
                  <c:v>4928.1358313589726</c:v>
                </c:pt>
                <c:pt idx="413">
                  <c:v>4962.3883821377231</c:v>
                </c:pt>
                <c:pt idx="414">
                  <c:v>5005.1702004092676</c:v>
                </c:pt>
                <c:pt idx="415">
                  <c:v>5052.6140556432283</c:v>
                </c:pt>
                <c:pt idx="416">
                  <c:v>5104.9206061537307</c:v>
                </c:pt>
                <c:pt idx="417">
                  <c:v>5088.9170901704538</c:v>
                </c:pt>
                <c:pt idx="418">
                  <c:v>5103.0926845601043</c:v>
                </c:pt>
                <c:pt idx="419">
                  <c:v>5161.153967164224</c:v>
                </c:pt>
                <c:pt idx="420">
                  <c:v>5215.9376478152662</c:v>
                </c:pt>
                <c:pt idx="421">
                  <c:v>5272.1799456037652</c:v>
                </c:pt>
                <c:pt idx="422">
                  <c:v>5326.5585643006389</c:v>
                </c:pt>
                <c:pt idx="423">
                  <c:v>5378.963969214471</c:v>
                </c:pt>
                <c:pt idx="424">
                  <c:v>5434.8074816490971</c:v>
                </c:pt>
                <c:pt idx="425">
                  <c:v>5493.7298941167101</c:v>
                </c:pt>
                <c:pt idx="426">
                  <c:v>5560.3195207776271</c:v>
                </c:pt>
                <c:pt idx="427">
                  <c:v>5631.0321470886529</c:v>
                </c:pt>
                <c:pt idx="428">
                  <c:v>5715.3718038611778</c:v>
                </c:pt>
                <c:pt idx="429">
                  <c:v>5808.4286423205704</c:v>
                </c:pt>
                <c:pt idx="430">
                  <c:v>5910.6567158423341</c:v>
                </c:pt>
                <c:pt idx="431">
                  <c:v>6016.9196747125425</c:v>
                </c:pt>
                <c:pt idx="432">
                  <c:v>6121.8145595390297</c:v>
                </c:pt>
                <c:pt idx="433">
                  <c:v>6165.1111028477408</c:v>
                </c:pt>
                <c:pt idx="434">
                  <c:v>6152.4835547388475</c:v>
                </c:pt>
                <c:pt idx="435">
                  <c:v>6208.6418183520764</c:v>
                </c:pt>
                <c:pt idx="436">
                  <c:v>6265.2266328272881</c:v>
                </c:pt>
                <c:pt idx="437">
                  <c:v>6322.2368255430038</c:v>
                </c:pt>
                <c:pt idx="438">
                  <c:v>6361.3453512979122</c:v>
                </c:pt>
                <c:pt idx="439">
                  <c:v>6388.9027478299295</c:v>
                </c:pt>
                <c:pt idx="440">
                  <c:v>6456.8454055179182</c:v>
                </c:pt>
                <c:pt idx="441">
                  <c:v>6580.2181438871439</c:v>
                </c:pt>
                <c:pt idx="442">
                  <c:v>6593.6044945623307</c:v>
                </c:pt>
                <c:pt idx="443">
                  <c:v>6603.2671583457695</c:v>
                </c:pt>
                <c:pt idx="444">
                  <c:v>6609.1624378569504</c:v>
                </c:pt>
                <c:pt idx="445">
                  <c:v>6601.8200075240456</c:v>
                </c:pt>
                <c:pt idx="446">
                  <c:v>6616.6353686548537</c:v>
                </c:pt>
                <c:pt idx="447">
                  <c:v>6618.452143529038</c:v>
                </c:pt>
                <c:pt idx="448">
                  <c:v>6609.8269443067229</c:v>
                </c:pt>
                <c:pt idx="449">
                  <c:v>6612.5485132110352</c:v>
                </c:pt>
                <c:pt idx="450">
                  <c:v>6595.7054166704493</c:v>
                </c:pt>
                <c:pt idx="451">
                  <c:v>6558.8874406278783</c:v>
                </c:pt>
                <c:pt idx="452">
                  <c:v>6521.812811033431</c:v>
                </c:pt>
                <c:pt idx="453">
                  <c:v>6454.4895018113693</c:v>
                </c:pt>
                <c:pt idx="454">
                  <c:v>6378.1452305363073</c:v>
                </c:pt>
                <c:pt idx="455">
                  <c:v>6282.1435571661923</c:v>
                </c:pt>
                <c:pt idx="456">
                  <c:v>6189.2326742456517</c:v>
                </c:pt>
                <c:pt idx="457">
                  <c:v>6105.4143862742794</c:v>
                </c:pt>
                <c:pt idx="458">
                  <c:v>6030.6727041591421</c:v>
                </c:pt>
                <c:pt idx="459">
                  <c:v>5943.8072875780026</c:v>
                </c:pt>
                <c:pt idx="460">
                  <c:v>5850.244786549838</c:v>
                </c:pt>
                <c:pt idx="461">
                  <c:v>5744.2254891339526</c:v>
                </c:pt>
                <c:pt idx="462">
                  <c:v>5645.5946854388021</c:v>
                </c:pt>
                <c:pt idx="463">
                  <c:v>5538.2552117371151</c:v>
                </c:pt>
                <c:pt idx="464">
                  <c:v>5421.2231030130233</c:v>
                </c:pt>
                <c:pt idx="465">
                  <c:v>5294.6907456074068</c:v>
                </c:pt>
                <c:pt idx="466">
                  <c:v>5154.3177116546949</c:v>
                </c:pt>
                <c:pt idx="467">
                  <c:v>5012.8495929437149</c:v>
                </c:pt>
                <c:pt idx="468">
                  <c:v>4906.2181162688403</c:v>
                </c:pt>
                <c:pt idx="469">
                  <c:v>4801.6177291665881</c:v>
                </c:pt>
                <c:pt idx="470">
                  <c:v>4699.5891655923106</c:v>
                </c:pt>
                <c:pt idx="471">
                  <c:v>4602.7322590690237</c:v>
                </c:pt>
                <c:pt idx="472">
                  <c:v>4511.0119600290018</c:v>
                </c:pt>
                <c:pt idx="473">
                  <c:v>4444.1782907194611</c:v>
                </c:pt>
                <c:pt idx="474">
                  <c:v>4384.2144835537765</c:v>
                </c:pt>
                <c:pt idx="475">
                  <c:v>4305.5278979264504</c:v>
                </c:pt>
                <c:pt idx="476">
                  <c:v>4228.5162457723791</c:v>
                </c:pt>
                <c:pt idx="477">
                  <c:v>4153.5008539528681</c:v>
                </c:pt>
                <c:pt idx="478">
                  <c:v>4076.835515919598</c:v>
                </c:pt>
                <c:pt idx="479">
                  <c:v>3998.5038395156225</c:v>
                </c:pt>
                <c:pt idx="480">
                  <c:v>3918.984858934366</c:v>
                </c:pt>
                <c:pt idx="481">
                  <c:v>3862.0582133868211</c:v>
                </c:pt>
                <c:pt idx="482">
                  <c:v>3810.4558491034672</c:v>
                </c:pt>
                <c:pt idx="483">
                  <c:v>3762.8768832412188</c:v>
                </c:pt>
                <c:pt idx="484">
                  <c:v>3722.9597463646683</c:v>
                </c:pt>
                <c:pt idx="485">
                  <c:v>3696.2593374283597</c:v>
                </c:pt>
                <c:pt idx="486">
                  <c:v>3682.9617222919228</c:v>
                </c:pt>
                <c:pt idx="487">
                  <c:v>3674.7487025097644</c:v>
                </c:pt>
                <c:pt idx="488">
                  <c:v>3648.1755794470178</c:v>
                </c:pt>
                <c:pt idx="489">
                  <c:v>3611.4723433611312</c:v>
                </c:pt>
                <c:pt idx="490">
                  <c:v>3574.4426499119818</c:v>
                </c:pt>
                <c:pt idx="491">
                  <c:v>3532.2853200361833</c:v>
                </c:pt>
                <c:pt idx="492">
                  <c:v>3482.3512831767862</c:v>
                </c:pt>
                <c:pt idx="493">
                  <c:v>3424.7674545896161</c:v>
                </c:pt>
                <c:pt idx="494">
                  <c:v>3367.1238745541668</c:v>
                </c:pt>
                <c:pt idx="495">
                  <c:v>3313.2565143009442</c:v>
                </c:pt>
                <c:pt idx="496">
                  <c:v>3262.907079290801</c:v>
                </c:pt>
                <c:pt idx="497">
                  <c:v>3210.6030398791854</c:v>
                </c:pt>
                <c:pt idx="498">
                  <c:v>3146.3419491598497</c:v>
                </c:pt>
                <c:pt idx="499">
                  <c:v>3085.4663998087049</c:v>
                </c:pt>
                <c:pt idx="500">
                  <c:v>3027.9094604176298</c:v>
                </c:pt>
                <c:pt idx="501">
                  <c:v>2970.5679253492858</c:v>
                </c:pt>
                <c:pt idx="502">
                  <c:v>2910.4672184912883</c:v>
                </c:pt>
                <c:pt idx="503">
                  <c:v>2860.5230734983102</c:v>
                </c:pt>
                <c:pt idx="504">
                  <c:v>2811.543357310547</c:v>
                </c:pt>
                <c:pt idx="505">
                  <c:v>2772.9391067618049</c:v>
                </c:pt>
                <c:pt idx="506">
                  <c:v>2732.0867445789568</c:v>
                </c:pt>
                <c:pt idx="507">
                  <c:v>2688.9947795551075</c:v>
                </c:pt>
                <c:pt idx="508">
                  <c:v>2645.3858660903966</c:v>
                </c:pt>
                <c:pt idx="509">
                  <c:v>2608.0024872493682</c:v>
                </c:pt>
                <c:pt idx="510">
                  <c:v>2566.310869789248</c:v>
                </c:pt>
                <c:pt idx="511">
                  <c:v>2527.2020486472102</c:v>
                </c:pt>
                <c:pt idx="512">
                  <c:v>2489.4040778600024</c:v>
                </c:pt>
                <c:pt idx="513">
                  <c:v>2454.6523588490163</c:v>
                </c:pt>
                <c:pt idx="514">
                  <c:v>2422.9387007587802</c:v>
                </c:pt>
                <c:pt idx="515">
                  <c:v>2392.9951100969984</c:v>
                </c:pt>
                <c:pt idx="516">
                  <c:v>2366.7214138854606</c:v>
                </c:pt>
                <c:pt idx="517">
                  <c:v>2340.163442415454</c:v>
                </c:pt>
                <c:pt idx="518">
                  <c:v>2310.1671425303216</c:v>
                </c:pt>
                <c:pt idx="519">
                  <c:v>2294.6759348397231</c:v>
                </c:pt>
                <c:pt idx="520">
                  <c:v>2278.541058321674</c:v>
                </c:pt>
                <c:pt idx="521">
                  <c:v>2261.7517740897042</c:v>
                </c:pt>
                <c:pt idx="522">
                  <c:v>2245.6649398571944</c:v>
                </c:pt>
                <c:pt idx="523">
                  <c:v>2227.6370543325929</c:v>
                </c:pt>
                <c:pt idx="524">
                  <c:v>2215.6667667477877</c:v>
                </c:pt>
                <c:pt idx="525">
                  <c:v>2211.8849689402491</c:v>
                </c:pt>
                <c:pt idx="526">
                  <c:v>2200.4010724954505</c:v>
                </c:pt>
                <c:pt idx="527">
                  <c:v>2194.8395133360755</c:v>
                </c:pt>
                <c:pt idx="528">
                  <c:v>2195.261926763435</c:v>
                </c:pt>
                <c:pt idx="529">
                  <c:v>2198.5129255967086</c:v>
                </c:pt>
                <c:pt idx="530">
                  <c:v>2201.7364163037137</c:v>
                </c:pt>
                <c:pt idx="531">
                  <c:v>2204.9605348023765</c:v>
                </c:pt>
                <c:pt idx="532">
                  <c:v>2208.1823557664638</c:v>
                </c:pt>
                <c:pt idx="533">
                  <c:v>2205.4952277359198</c:v>
                </c:pt>
                <c:pt idx="534">
                  <c:v>2196.9715048267176</c:v>
                </c:pt>
                <c:pt idx="535">
                  <c:v>2182.5845480552625</c:v>
                </c:pt>
                <c:pt idx="536">
                  <c:v>2162.2128857074704</c:v>
                </c:pt>
                <c:pt idx="537">
                  <c:v>2136.2030023093498</c:v>
                </c:pt>
                <c:pt idx="538">
                  <c:v>2105.94464306689</c:v>
                </c:pt>
                <c:pt idx="539">
                  <c:v>2069.048853543346</c:v>
                </c:pt>
                <c:pt idx="540">
                  <c:v>2032.5088930747743</c:v>
                </c:pt>
                <c:pt idx="541">
                  <c:v>1995.9450800607694</c:v>
                </c:pt>
                <c:pt idx="542">
                  <c:v>1959.1978799738233</c:v>
                </c:pt>
                <c:pt idx="543">
                  <c:v>1922.0458182269547</c:v>
                </c:pt>
                <c:pt idx="544">
                  <c:v>1878.9674476157229</c:v>
                </c:pt>
                <c:pt idx="545">
                  <c:v>1830.6337058388253</c:v>
                </c:pt>
                <c:pt idx="546">
                  <c:v>1823.8881888460844</c:v>
                </c:pt>
                <c:pt idx="547">
                  <c:v>1855.656560150034</c:v>
                </c:pt>
                <c:pt idx="548">
                  <c:v>1924.3761248580358</c:v>
                </c:pt>
                <c:pt idx="549">
                  <c:v>2031.0028675307126</c:v>
                </c:pt>
                <c:pt idx="550">
                  <c:v>2144.1573981850092</c:v>
                </c:pt>
                <c:pt idx="551">
                  <c:v>2276.6052167554385</c:v>
                </c:pt>
                <c:pt idx="552">
                  <c:v>2431.634641177156</c:v>
                </c:pt>
                <c:pt idx="553">
                  <c:v>2450.345693610971</c:v>
                </c:pt>
                <c:pt idx="554">
                  <c:v>2413.0545766325654</c:v>
                </c:pt>
                <c:pt idx="555">
                  <c:v>2326.8167571547824</c:v>
                </c:pt>
                <c:pt idx="556">
                  <c:v>2200.2165704634435</c:v>
                </c:pt>
                <c:pt idx="557">
                  <c:v>2075.9438616881034</c:v>
                </c:pt>
                <c:pt idx="558">
                  <c:v>1959.9432522493373</c:v>
                </c:pt>
                <c:pt idx="559">
                  <c:v>1850.2543079867567</c:v>
                </c:pt>
                <c:pt idx="560">
                  <c:v>1809.4467236731991</c:v>
                </c:pt>
                <c:pt idx="561">
                  <c:v>1775.7548284133252</c:v>
                </c:pt>
                <c:pt idx="562">
                  <c:v>1747.7380830112952</c:v>
                </c:pt>
                <c:pt idx="563">
                  <c:v>1725.3870616921822</c:v>
                </c:pt>
                <c:pt idx="564">
                  <c:v>1708.5144843123885</c:v>
                </c:pt>
                <c:pt idx="565">
                  <c:v>1688.0895868497028</c:v>
                </c:pt>
                <c:pt idx="566">
                  <c:v>1663.7952826652338</c:v>
                </c:pt>
                <c:pt idx="567">
                  <c:v>1651.2857336162454</c:v>
                </c:pt>
                <c:pt idx="568">
                  <c:v>1646.1221771857895</c:v>
                </c:pt>
                <c:pt idx="569">
                  <c:v>1641.1925047704481</c:v>
                </c:pt>
                <c:pt idx="570">
                  <c:v>1636.5003214413607</c:v>
                </c:pt>
                <c:pt idx="571">
                  <c:v>1632.1440759465288</c:v>
                </c:pt>
                <c:pt idx="572">
                  <c:v>1628.0580527830189</c:v>
                </c:pt>
                <c:pt idx="573">
                  <c:v>1624.2472463251979</c:v>
                </c:pt>
                <c:pt idx="574">
                  <c:v>1614.232755288798</c:v>
                </c:pt>
                <c:pt idx="575">
                  <c:v>1597.9619049167902</c:v>
                </c:pt>
                <c:pt idx="576">
                  <c:v>1585.9208710459877</c:v>
                </c:pt>
                <c:pt idx="577">
                  <c:v>1578.0427280644074</c:v>
                </c:pt>
                <c:pt idx="578">
                  <c:v>1573.4414173322714</c:v>
                </c:pt>
                <c:pt idx="579">
                  <c:v>1570.9857973180624</c:v>
                </c:pt>
                <c:pt idx="580">
                  <c:v>1570.8429934048504</c:v>
                </c:pt>
                <c:pt idx="581">
                  <c:v>1561.3584825462635</c:v>
                </c:pt>
                <c:pt idx="582">
                  <c:v>1553.6627357774801</c:v>
                </c:pt>
                <c:pt idx="583">
                  <c:v>1544.196268642037</c:v>
                </c:pt>
                <c:pt idx="584">
                  <c:v>1532.9978626392228</c:v>
                </c:pt>
                <c:pt idx="585">
                  <c:v>1520.9351864531036</c:v>
                </c:pt>
                <c:pt idx="586">
                  <c:v>1510.1792250381566</c:v>
                </c:pt>
                <c:pt idx="587">
                  <c:v>1500.425168209789</c:v>
                </c:pt>
                <c:pt idx="588">
                  <c:v>1500.9957266415399</c:v>
                </c:pt>
                <c:pt idx="589">
                  <c:v>1502.4155157978043</c:v>
                </c:pt>
                <c:pt idx="590">
                  <c:v>1502.117703428738</c:v>
                </c:pt>
                <c:pt idx="591">
                  <c:v>1500.0809674083582</c:v>
                </c:pt>
                <c:pt idx="592">
                  <c:v>1496.2895958523764</c:v>
                </c:pt>
                <c:pt idx="593">
                  <c:v>1489.6894328237304</c:v>
                </c:pt>
                <c:pt idx="594">
                  <c:v>1480.5453091562219</c:v>
                </c:pt>
                <c:pt idx="595">
                  <c:v>1472.6919648254072</c:v>
                </c:pt>
                <c:pt idx="596">
                  <c:v>1463.5400148131635</c:v>
                </c:pt>
                <c:pt idx="597">
                  <c:v>1456.7984105256762</c:v>
                </c:pt>
                <c:pt idx="598">
                  <c:v>1452.4569930052251</c:v>
                </c:pt>
                <c:pt idx="599">
                  <c:v>1450.0900065514513</c:v>
                </c:pt>
                <c:pt idx="600">
                  <c:v>1450.1393530258365</c:v>
                </c:pt>
                <c:pt idx="601">
                  <c:v>1452.4736928156738</c:v>
                </c:pt>
                <c:pt idx="602">
                  <c:v>1453.2192367170517</c:v>
                </c:pt>
                <c:pt idx="603">
                  <c:v>1453.7742910162028</c:v>
                </c:pt>
                <c:pt idx="604">
                  <c:v>1454.3290726794723</c:v>
                </c:pt>
                <c:pt idx="605">
                  <c:v>1454.8835820784086</c:v>
                </c:pt>
                <c:pt idx="606">
                  <c:v>1455.8670030967976</c:v>
                </c:pt>
                <c:pt idx="607">
                  <c:v>1456.8502311735808</c:v>
                </c:pt>
                <c:pt idx="608">
                  <c:v>1457.8809971548174</c:v>
                </c:pt>
                <c:pt idx="609">
                  <c:v>1458.9593301102911</c:v>
                </c:pt>
                <c:pt idx="610">
                  <c:v>1460.2285627990286</c:v>
                </c:pt>
                <c:pt idx="611">
                  <c:v>1461.4977954844323</c:v>
                </c:pt>
                <c:pt idx="612">
                  <c:v>1462.7670281665105</c:v>
                </c:pt>
                <c:pt idx="613">
                  <c:v>1463.8937328779787</c:v>
                </c:pt>
                <c:pt idx="614">
                  <c:v>1465.0203276137036</c:v>
                </c:pt>
                <c:pt idx="615">
                  <c:v>1465.7901964728223</c:v>
                </c:pt>
                <c:pt idx="616">
                  <c:v>1466.2027868731325</c:v>
                </c:pt>
                <c:pt idx="617">
                  <c:v>1466.6151359199366</c:v>
                </c:pt>
                <c:pt idx="618">
                  <c:v>1466.9558616538345</c:v>
                </c:pt>
                <c:pt idx="619">
                  <c:v>1467.2250137930225</c:v>
                </c:pt>
                <c:pt idx="620">
                  <c:v>1467.4941659322039</c:v>
                </c:pt>
                <c:pt idx="621">
                  <c:v>1467.6204534765</c:v>
                </c:pt>
                <c:pt idx="622">
                  <c:v>1468.777634875458</c:v>
                </c:pt>
                <c:pt idx="623">
                  <c:v>1470.2543454724826</c:v>
                </c:pt>
                <c:pt idx="624">
                  <c:v>1468.6853480831905</c:v>
                </c:pt>
                <c:pt idx="625">
                  <c:v>1465.9021361528687</c:v>
                </c:pt>
                <c:pt idx="626">
                  <c:v>1461.9058248872209</c:v>
                </c:pt>
                <c:pt idx="627">
                  <c:v>1456.7713648440181</c:v>
                </c:pt>
                <c:pt idx="628">
                  <c:v>1450.1169169291968</c:v>
                </c:pt>
                <c:pt idx="629">
                  <c:v>1441.1509573687079</c:v>
                </c:pt>
                <c:pt idx="630">
                  <c:v>1430.6002038812485</c:v>
                </c:pt>
                <c:pt idx="631">
                  <c:v>1426.9142989722013</c:v>
                </c:pt>
                <c:pt idx="632">
                  <c:v>1428.2597380364632</c:v>
                </c:pt>
                <c:pt idx="633">
                  <c:v>1434.5857858540589</c:v>
                </c:pt>
                <c:pt idx="634">
                  <c:v>1445.7593418575066</c:v>
                </c:pt>
                <c:pt idx="635">
                  <c:v>1462.0925690320698</c:v>
                </c:pt>
                <c:pt idx="636">
                  <c:v>1483.9838162028716</c:v>
                </c:pt>
                <c:pt idx="637">
                  <c:v>1511.9164499496337</c:v>
                </c:pt>
                <c:pt idx="638">
                  <c:v>1540.8038606778198</c:v>
                </c:pt>
                <c:pt idx="639">
                  <c:v>1570.6623181501166</c:v>
                </c:pt>
                <c:pt idx="640">
                  <c:v>1601.509228809352</c:v>
                </c:pt>
                <c:pt idx="641">
                  <c:v>1633.696280141181</c:v>
                </c:pt>
                <c:pt idx="642">
                  <c:v>1667.0023609592401</c:v>
                </c:pt>
                <c:pt idx="643">
                  <c:v>1702.7513843535851</c:v>
                </c:pt>
                <c:pt idx="644">
                  <c:v>1739.9216904332552</c:v>
                </c:pt>
                <c:pt idx="645">
                  <c:v>1777.8180539772197</c:v>
                </c:pt>
                <c:pt idx="646">
                  <c:v>1816.3216123491106</c:v>
                </c:pt>
                <c:pt idx="647">
                  <c:v>1855.5785124069428</c:v>
                </c:pt>
                <c:pt idx="648">
                  <c:v>1895.9997690117518</c:v>
                </c:pt>
                <c:pt idx="649">
                  <c:v>1937.1391464936385</c:v>
                </c:pt>
                <c:pt idx="650">
                  <c:v>2009.0018764727545</c:v>
                </c:pt>
                <c:pt idx="651">
                  <c:v>2111.5914843580249</c:v>
                </c:pt>
                <c:pt idx="652">
                  <c:v>2245.6074522489557</c:v>
                </c:pt>
                <c:pt idx="653">
                  <c:v>2413.4921181291252</c:v>
                </c:pt>
                <c:pt idx="654">
                  <c:v>2618.4871773548489</c:v>
                </c:pt>
                <c:pt idx="655">
                  <c:v>2864.3231155752364</c:v>
                </c:pt>
                <c:pt idx="656">
                  <c:v>3140.1819359731817</c:v>
                </c:pt>
                <c:pt idx="657">
                  <c:v>3453.1046414101797</c:v>
                </c:pt>
                <c:pt idx="658">
                  <c:v>3806.1413181258636</c:v>
                </c:pt>
                <c:pt idx="659">
                  <c:v>4163.4709729157948</c:v>
                </c:pt>
                <c:pt idx="660">
                  <c:v>4524.2753641901036</c:v>
                </c:pt>
                <c:pt idx="661">
                  <c:v>4887.9687794325509</c:v>
                </c:pt>
                <c:pt idx="662">
                  <c:v>5338.5196758298553</c:v>
                </c:pt>
                <c:pt idx="663">
                  <c:v>5916.2455052089845</c:v>
                </c:pt>
                <c:pt idx="664">
                  <c:v>6528.2988846930557</c:v>
                </c:pt>
                <c:pt idx="665">
                  <c:v>7148.6217622486793</c:v>
                </c:pt>
                <c:pt idx="666">
                  <c:v>7823.2210591955964</c:v>
                </c:pt>
                <c:pt idx="667">
                  <c:v>8557.1828218633455</c:v>
                </c:pt>
                <c:pt idx="668">
                  <c:v>9356.0812209451942</c:v>
                </c:pt>
                <c:pt idx="669">
                  <c:v>10064.146064629054</c:v>
                </c:pt>
                <c:pt idx="670">
                  <c:v>10678.938761425055</c:v>
                </c:pt>
                <c:pt idx="671">
                  <c:v>11199.425587604863</c:v>
                </c:pt>
                <c:pt idx="672">
                  <c:v>11678.379822492498</c:v>
                </c:pt>
                <c:pt idx="673">
                  <c:v>12094.855636643159</c:v>
                </c:pt>
                <c:pt idx="674">
                  <c:v>12443.438321618438</c:v>
                </c:pt>
                <c:pt idx="675">
                  <c:v>12719.931649491871</c:v>
                </c:pt>
                <c:pt idx="676">
                  <c:v>12988.096000953579</c:v>
                </c:pt>
                <c:pt idx="677">
                  <c:v>13248.479160187268</c:v>
                </c:pt>
                <c:pt idx="678">
                  <c:v>13383.515854014317</c:v>
                </c:pt>
                <c:pt idx="679">
                  <c:v>13388.55978994127</c:v>
                </c:pt>
                <c:pt idx="680">
                  <c:v>13336.489529348193</c:v>
                </c:pt>
                <c:pt idx="681">
                  <c:v>13224.887217725502</c:v>
                </c:pt>
                <c:pt idx="682">
                  <c:v>13051.924225913324</c:v>
                </c:pt>
                <c:pt idx="683">
                  <c:v>12721.115750969642</c:v>
                </c:pt>
                <c:pt idx="684">
                  <c:v>12236.1172825951</c:v>
                </c:pt>
                <c:pt idx="685">
                  <c:v>11688.943576625552</c:v>
                </c:pt>
                <c:pt idx="686">
                  <c:v>11081.915435327872</c:v>
                </c:pt>
                <c:pt idx="687">
                  <c:v>10436.157841494271</c:v>
                </c:pt>
                <c:pt idx="688">
                  <c:v>9755.3453594033581</c:v>
                </c:pt>
                <c:pt idx="689">
                  <c:v>9043.6194338175919</c:v>
                </c:pt>
                <c:pt idx="690">
                  <c:v>8324.8605734162302</c:v>
                </c:pt>
                <c:pt idx="691">
                  <c:v>7673.3498433057503</c:v>
                </c:pt>
                <c:pt idx="692">
                  <c:v>7125.7090753757175</c:v>
                </c:pt>
                <c:pt idx="693">
                  <c:v>6661.6118851854499</c:v>
                </c:pt>
                <c:pt idx="694">
                  <c:v>6262.1954595613024</c:v>
                </c:pt>
                <c:pt idx="695">
                  <c:v>5923.5698816983977</c:v>
                </c:pt>
                <c:pt idx="696">
                  <c:v>5643.293115008677</c:v>
                </c:pt>
                <c:pt idx="697">
                  <c:v>5455.0820393547747</c:v>
                </c:pt>
                <c:pt idx="698">
                  <c:v>5315.7898098199339</c:v>
                </c:pt>
                <c:pt idx="699">
                  <c:v>5188.998000793561</c:v>
                </c:pt>
                <c:pt idx="700">
                  <c:v>5049.5878082888739</c:v>
                </c:pt>
                <c:pt idx="701">
                  <c:v>4919.9914390260301</c:v>
                </c:pt>
                <c:pt idx="702">
                  <c:v>4800.088924505515</c:v>
                </c:pt>
                <c:pt idx="703">
                  <c:v>4689.8188201271723</c:v>
                </c:pt>
                <c:pt idx="704">
                  <c:v>4560.1887484981362</c:v>
                </c:pt>
                <c:pt idx="705">
                  <c:v>4407.1094772737624</c:v>
                </c:pt>
                <c:pt idx="706">
                  <c:v>4256.6154089352722</c:v>
                </c:pt>
                <c:pt idx="707">
                  <c:v>4132.4196680469558</c:v>
                </c:pt>
                <c:pt idx="708">
                  <c:v>4014.7316112297926</c:v>
                </c:pt>
                <c:pt idx="709">
                  <c:v>3903.3687962790555</c:v>
                </c:pt>
                <c:pt idx="710">
                  <c:v>3798.1689336201503</c:v>
                </c:pt>
                <c:pt idx="711">
                  <c:v>3698.9907438894288</c:v>
                </c:pt>
                <c:pt idx="712">
                  <c:v>3605.8450835391054</c:v>
                </c:pt>
                <c:pt idx="713">
                  <c:v>3508.1996065483336</c:v>
                </c:pt>
                <c:pt idx="714">
                  <c:v>3407.9685094863289</c:v>
                </c:pt>
                <c:pt idx="715">
                  <c:v>3307.7324344783933</c:v>
                </c:pt>
                <c:pt idx="716">
                  <c:v>3207.4913056006349</c:v>
                </c:pt>
                <c:pt idx="717">
                  <c:v>3107.2449782716149</c:v>
                </c:pt>
                <c:pt idx="718">
                  <c:v>3006.9932239090185</c:v>
                </c:pt>
                <c:pt idx="719">
                  <c:v>2906.3782342782238</c:v>
                </c:pt>
                <c:pt idx="720">
                  <c:v>2805.7281989399676</c:v>
                </c:pt>
                <c:pt idx="721">
                  <c:v>2705.5817873887554</c:v>
                </c:pt>
                <c:pt idx="722">
                  <c:v>2605.5503163578596</c:v>
                </c:pt>
                <c:pt idx="723">
                  <c:v>2505.6283911977098</c:v>
                </c:pt>
                <c:pt idx="724">
                  <c:v>2405.8100090506859</c:v>
                </c:pt>
                <c:pt idx="725">
                  <c:v>2305.5983804916723</c:v>
                </c:pt>
                <c:pt idx="726">
                  <c:v>2213.5304469249095</c:v>
                </c:pt>
                <c:pt idx="727">
                  <c:v>2126.257883057739</c:v>
                </c:pt>
                <c:pt idx="728">
                  <c:v>2046.6069614683674</c:v>
                </c:pt>
                <c:pt idx="729">
                  <c:v>1975.802705338177</c:v>
                </c:pt>
                <c:pt idx="730">
                  <c:v>1913.4999666907306</c:v>
                </c:pt>
                <c:pt idx="731">
                  <c:v>1859.4449219425057</c:v>
                </c:pt>
                <c:pt idx="732">
                  <c:v>1810.223060805864</c:v>
                </c:pt>
                <c:pt idx="733">
                  <c:v>1759.0799474689429</c:v>
                </c:pt>
                <c:pt idx="734">
                  <c:v>1717.5496356148305</c:v>
                </c:pt>
                <c:pt idx="735">
                  <c:v>1675.570832949619</c:v>
                </c:pt>
                <c:pt idx="736">
                  <c:v>1637.4922245303264</c:v>
                </c:pt>
                <c:pt idx="737">
                  <c:v>1603.1782986412579</c:v>
                </c:pt>
                <c:pt idx="738">
                  <c:v>1572.5151244450567</c:v>
                </c:pt>
                <c:pt idx="739">
                  <c:v>1547.5471124841499</c:v>
                </c:pt>
                <c:pt idx="740">
                  <c:v>1528.417506866828</c:v>
                </c:pt>
                <c:pt idx="741">
                  <c:v>1509.4876731484517</c:v>
                </c:pt>
                <c:pt idx="742">
                  <c:v>1494.1374830203281</c:v>
                </c:pt>
                <c:pt idx="743">
                  <c:v>1479.7512475873555</c:v>
                </c:pt>
                <c:pt idx="744">
                  <c:v>1466.3149908592854</c:v>
                </c:pt>
                <c:pt idx="745">
                  <c:v>1453.8163583016171</c:v>
                </c:pt>
                <c:pt idx="746">
                  <c:v>1443.8772668634183</c:v>
                </c:pt>
                <c:pt idx="747">
                  <c:v>1438.1618556506853</c:v>
                </c:pt>
                <c:pt idx="748">
                  <c:v>1434.2635196395452</c:v>
                </c:pt>
                <c:pt idx="749">
                  <c:v>1435.1121974666178</c:v>
                </c:pt>
                <c:pt idx="750">
                  <c:v>1438.703885673802</c:v>
                </c:pt>
                <c:pt idx="751">
                  <c:v>1445.0492686180628</c:v>
                </c:pt>
                <c:pt idx="752">
                  <c:v>1454.1750127058922</c:v>
                </c:pt>
                <c:pt idx="753">
                  <c:v>1465.3868859136278</c:v>
                </c:pt>
                <c:pt idx="754">
                  <c:v>1476.9919135494185</c:v>
                </c:pt>
                <c:pt idx="755">
                  <c:v>1489.3555260397411</c:v>
                </c:pt>
                <c:pt idx="756">
                  <c:v>1502.4841761635305</c:v>
                </c:pt>
                <c:pt idx="757">
                  <c:v>1515.9807181558992</c:v>
                </c:pt>
                <c:pt idx="758">
                  <c:v>1529.8484052993203</c:v>
                </c:pt>
                <c:pt idx="759">
                  <c:v>1544.090703016788</c:v>
                </c:pt>
                <c:pt idx="760">
                  <c:v>1558.711286597453</c:v>
                </c:pt>
                <c:pt idx="761">
                  <c:v>1573.7140392520892</c:v>
                </c:pt>
                <c:pt idx="762">
                  <c:v>1588.7476043528998</c:v>
                </c:pt>
                <c:pt idx="763">
                  <c:v>1603.8122885945395</c:v>
                </c:pt>
                <c:pt idx="764">
                  <c:v>1618.9083947130259</c:v>
                </c:pt>
                <c:pt idx="765">
                  <c:v>1634.036221621041</c:v>
                </c:pt>
                <c:pt idx="766">
                  <c:v>1649.1960645378274</c:v>
                </c:pt>
                <c:pt idx="767">
                  <c:v>1664.3882151139392</c:v>
                </c:pt>
                <c:pt idx="768">
                  <c:v>1679.612961551099</c:v>
                </c:pt>
                <c:pt idx="769">
                  <c:v>1694.8376626253021</c:v>
                </c:pt>
                <c:pt idx="770">
                  <c:v>1710.0623195487303</c:v>
                </c:pt>
                <c:pt idx="771">
                  <c:v>1731.0874856508472</c:v>
                </c:pt>
                <c:pt idx="772">
                  <c:v>1757.9103472331199</c:v>
                </c:pt>
                <c:pt idx="773">
                  <c:v>1790.5881848160557</c:v>
                </c:pt>
                <c:pt idx="774">
                  <c:v>1829.2356191640574</c:v>
                </c:pt>
                <c:pt idx="775">
                  <c:v>1874.0230465384843</c:v>
                </c:pt>
                <c:pt idx="776">
                  <c:v>1925.1761228065857</c:v>
                </c:pt>
                <c:pt idx="777">
                  <c:v>1982.9761959760217</c:v>
                </c:pt>
                <c:pt idx="778">
                  <c:v>2039.4721773161091</c:v>
                </c:pt>
                <c:pt idx="779">
                  <c:v>2094.6053104507396</c:v>
                </c:pt>
                <c:pt idx="780">
                  <c:v>2148.3218276849725</c:v>
                </c:pt>
                <c:pt idx="781">
                  <c:v>2200.5727838471262</c:v>
                </c:pt>
                <c:pt idx="782">
                  <c:v>2251.3138904596644</c:v>
                </c:pt>
                <c:pt idx="783">
                  <c:v>2300.5053506465765</c:v>
                </c:pt>
                <c:pt idx="784">
                  <c:v>2348.1116951369781</c:v>
                </c:pt>
                <c:pt idx="785">
                  <c:v>2389.4602208715769</c:v>
                </c:pt>
                <c:pt idx="786">
                  <c:v>2424.3388398880761</c:v>
                </c:pt>
                <c:pt idx="787">
                  <c:v>2452.5909338669826</c:v>
                </c:pt>
                <c:pt idx="788">
                  <c:v>2474.1156871636326</c:v>
                </c:pt>
                <c:pt idx="789">
                  <c:v>2488.8676855939248</c:v>
                </c:pt>
                <c:pt idx="790">
                  <c:v>2496.8558187426729</c:v>
                </c:pt>
                <c:pt idx="791">
                  <c:v>2498.1415337098674</c:v>
                </c:pt>
                <c:pt idx="792">
                  <c:v>2518.412155122548</c:v>
                </c:pt>
                <c:pt idx="793">
                  <c:v>2557.1812024681558</c:v>
                </c:pt>
                <c:pt idx="794">
                  <c:v>2614.4187248049598</c:v>
                </c:pt>
                <c:pt idx="795">
                  <c:v>2690.5121241364045</c:v>
                </c:pt>
                <c:pt idx="796">
                  <c:v>2786.2471601049983</c:v>
                </c:pt>
                <c:pt idx="797">
                  <c:v>2902.8057434503426</c:v>
                </c:pt>
                <c:pt idx="798">
                  <c:v>3041.778523103419</c:v>
                </c:pt>
                <c:pt idx="799">
                  <c:v>3161.4679531612646</c:v>
                </c:pt>
                <c:pt idx="800">
                  <c:v>3260.3331409722264</c:v>
                </c:pt>
                <c:pt idx="801">
                  <c:v>3337.2774189302945</c:v>
                </c:pt>
                <c:pt idx="802">
                  <c:v>3391.6552647893986</c:v>
                </c:pt>
                <c:pt idx="803">
                  <c:v>3423.2655264175587</c:v>
                </c:pt>
                <c:pt idx="804">
                  <c:v>3432.3322478385658</c:v>
                </c:pt>
                <c:pt idx="805">
                  <c:v>3419.4747427917255</c:v>
                </c:pt>
                <c:pt idx="806">
                  <c:v>3438.0173003872865</c:v>
                </c:pt>
                <c:pt idx="807">
                  <c:v>3486.9128576584285</c:v>
                </c:pt>
                <c:pt idx="808">
                  <c:v>3566.0259135379388</c:v>
                </c:pt>
                <c:pt idx="809">
                  <c:v>3676.0503723847678</c:v>
                </c:pt>
                <c:pt idx="810">
                  <c:v>3818.4750144266259</c:v>
                </c:pt>
                <c:pt idx="811">
                  <c:v>3995.5887150629546</c:v>
                </c:pt>
                <c:pt idx="812">
                  <c:v>4210.5213160160156</c:v>
                </c:pt>
                <c:pt idx="813">
                  <c:v>4407.2263317970665</c:v>
                </c:pt>
                <c:pt idx="814">
                  <c:v>4584.1246488739935</c:v>
                </c:pt>
                <c:pt idx="815">
                  <c:v>4739.9771386418342</c:v>
                </c:pt>
                <c:pt idx="816">
                  <c:v>4873.8818011791909</c:v>
                </c:pt>
                <c:pt idx="817">
                  <c:v>4985.2643060993269</c:v>
                </c:pt>
                <c:pt idx="818">
                  <c:v>5076.4213107144014</c:v>
                </c:pt>
                <c:pt idx="819">
                  <c:v>5147.4285385914618</c:v>
                </c:pt>
                <c:pt idx="820">
                  <c:v>5221.3228686758393</c:v>
                </c:pt>
                <c:pt idx="821">
                  <c:v>5298.1568904072583</c:v>
                </c:pt>
                <c:pt idx="822">
                  <c:v>5377.9868512826188</c:v>
                </c:pt>
                <c:pt idx="823">
                  <c:v>5460.8726641968487</c:v>
                </c:pt>
                <c:pt idx="824">
                  <c:v>5546.8779243825265</c:v>
                </c:pt>
                <c:pt idx="825">
                  <c:v>5633.2294899419758</c:v>
                </c:pt>
                <c:pt idx="826">
                  <c:v>5719.928505828927</c:v>
                </c:pt>
                <c:pt idx="827">
                  <c:v>5818.4509522554526</c:v>
                </c:pt>
                <c:pt idx="828">
                  <c:v>5928.8490259490554</c:v>
                </c:pt>
                <c:pt idx="829">
                  <c:v>6051.242804684638</c:v>
                </c:pt>
                <c:pt idx="830">
                  <c:v>6185.8161154089557</c:v>
                </c:pt>
                <c:pt idx="831">
                  <c:v>6332.8133601119134</c:v>
                </c:pt>
                <c:pt idx="832">
                  <c:v>6492.5371564168427</c:v>
                </c:pt>
                <c:pt idx="833">
                  <c:v>6665.3466782106716</c:v>
                </c:pt>
                <c:pt idx="834">
                  <c:v>6819.1640857895318</c:v>
                </c:pt>
                <c:pt idx="835">
                  <c:v>6953.1456391128459</c:v>
                </c:pt>
                <c:pt idx="836">
                  <c:v>7066.6313132971582</c:v>
                </c:pt>
                <c:pt idx="837">
                  <c:v>7159.1464515003781</c:v>
                </c:pt>
                <c:pt idx="838">
                  <c:v>7230.4009511432814</c:v>
                </c:pt>
                <c:pt idx="839">
                  <c:v>7280.2861251263275</c:v>
                </c:pt>
                <c:pt idx="840">
                  <c:v>7308.8694092274172</c:v>
                </c:pt>
                <c:pt idx="841">
                  <c:v>7315.2357909104012</c:v>
                </c:pt>
                <c:pt idx="842">
                  <c:v>7298.9583761614367</c:v>
                </c:pt>
                <c:pt idx="843">
                  <c:v>7259.7991825326189</c:v>
                </c:pt>
                <c:pt idx="844">
                  <c:v>7197.7177865242984</c:v>
                </c:pt>
                <c:pt idx="845">
                  <c:v>7112.8775442640908</c:v>
                </c:pt>
                <c:pt idx="846">
                  <c:v>7005.6491733799039</c:v>
                </c:pt>
                <c:pt idx="847">
                  <c:v>6876.6115218688392</c:v>
                </c:pt>
                <c:pt idx="848">
                  <c:v>6709.9351490843974</c:v>
                </c:pt>
                <c:pt idx="849">
                  <c:v>6505.5154831950786</c:v>
                </c:pt>
                <c:pt idx="850">
                  <c:v>6263.7946957808199</c:v>
                </c:pt>
                <c:pt idx="851">
                  <c:v>5985.8137446436303</c:v>
                </c:pt>
                <c:pt idx="852">
                  <c:v>5673.2576372130543</c:v>
                </c:pt>
                <c:pt idx="853">
                  <c:v>5328.4912887062192</c:v>
                </c:pt>
                <c:pt idx="854">
                  <c:v>4954.5829571441582</c:v>
                </c:pt>
                <c:pt idx="855">
                  <c:v>4595.3572414805303</c:v>
                </c:pt>
                <c:pt idx="856">
                  <c:v>4249.8826341427111</c:v>
                </c:pt>
                <c:pt idx="857">
                  <c:v>3917.2021574901873</c:v>
                </c:pt>
                <c:pt idx="858">
                  <c:v>3596.3139209887731</c:v>
                </c:pt>
                <c:pt idx="859">
                  <c:v>3286.1429852094971</c:v>
                </c:pt>
                <c:pt idx="860">
                  <c:v>2985.4988095348376</c:v>
                </c:pt>
                <c:pt idx="861">
                  <c:v>2693.0074851590125</c:v>
                </c:pt>
                <c:pt idx="862">
                  <c:v>2434.7023543719988</c:v>
                </c:pt>
                <c:pt idx="863">
                  <c:v>2206.9486673219808</c:v>
                </c:pt>
                <c:pt idx="864">
                  <c:v>2006.6167535888603</c:v>
                </c:pt>
                <c:pt idx="865">
                  <c:v>1831.0548395180076</c:v>
                </c:pt>
                <c:pt idx="866">
                  <c:v>1678.0830984967499</c:v>
                </c:pt>
                <c:pt idx="867">
                  <c:v>1546.0196814576091</c:v>
                </c:pt>
                <c:pt idx="868">
                  <c:v>1433.7611780770683</c:v>
                </c:pt>
                <c:pt idx="869">
                  <c:v>1341.1712937261043</c:v>
                </c:pt>
                <c:pt idx="870">
                  <c:v>1266.1288165252699</c:v>
                </c:pt>
                <c:pt idx="871">
                  <c:v>1207.0670407436919</c:v>
                </c:pt>
                <c:pt idx="872">
                  <c:v>1162.9439216293267</c:v>
                </c:pt>
                <c:pt idx="873">
                  <c:v>1133.2457739983383</c:v>
                </c:pt>
                <c:pt idx="874">
                  <c:v>1118.0327121095524</c:v>
                </c:pt>
                <c:pt idx="875">
                  <c:v>1118.0418862908589</c:v>
                </c:pt>
                <c:pt idx="876">
                  <c:v>1117.9885283366045</c:v>
                </c:pt>
                <c:pt idx="877">
                  <c:v>1117.8726217961307</c:v>
                </c:pt>
                <c:pt idx="878">
                  <c:v>1117.6941604844069</c:v>
                </c:pt>
                <c:pt idx="879">
                  <c:v>1117.4531484901729</c:v>
                </c:pt>
                <c:pt idx="880">
                  <c:v>1117.1496001813566</c:v>
                </c:pt>
                <c:pt idx="881">
                  <c:v>1116.7835402077137</c:v>
                </c:pt>
                <c:pt idx="882">
                  <c:v>1116.3550035007797</c:v>
                </c:pt>
                <c:pt idx="883">
                  <c:v>1115.9660116908935</c:v>
                </c:pt>
                <c:pt idx="884">
                  <c:v>1115.6165410689093</c:v>
                </c:pt>
                <c:pt idx="885">
                  <c:v>1115.3065722520621</c:v>
                </c:pt>
                <c:pt idx="886">
                  <c:v>1115.0360901840472</c:v>
                </c:pt>
                <c:pt idx="887">
                  <c:v>1114.8050841359081</c:v>
                </c:pt>
                <c:pt idx="888">
                  <c:v>1114.6135477077398</c:v>
                </c:pt>
                <c:pt idx="889">
                  <c:v>1114.4614788312479</c:v>
                </c:pt>
                <c:pt idx="890">
                  <c:v>1121.9661305995842</c:v>
                </c:pt>
                <c:pt idx="891">
                  <c:v>1136.9673001965075</c:v>
                </c:pt>
                <c:pt idx="892">
                  <c:v>1159.469442894316</c:v>
                </c:pt>
                <c:pt idx="893">
                  <c:v>1189.6304861451733</c:v>
                </c:pt>
                <c:pt idx="894">
                  <c:v>1227.7569907238051</c:v>
                </c:pt>
                <c:pt idx="895">
                  <c:v>1274.3048041243835</c:v>
                </c:pt>
                <c:pt idx="896">
                  <c:v>1329.884725132644</c:v>
                </c:pt>
                <c:pt idx="897">
                  <c:v>1374.5373579383302</c:v>
                </c:pt>
                <c:pt idx="898">
                  <c:v>1407.3303128127616</c:v>
                </c:pt>
                <c:pt idx="899">
                  <c:v>1427.6328437803963</c:v>
                </c:pt>
                <c:pt idx="900">
                  <c:v>1435.1330314631268</c:v>
                </c:pt>
                <c:pt idx="901">
                  <c:v>1429.8421876325779</c:v>
                </c:pt>
                <c:pt idx="902">
                  <c:v>1412.0866622317999</c:v>
                </c:pt>
                <c:pt idx="903">
                  <c:v>1382.4878636487524</c:v>
                </c:pt>
                <c:pt idx="904">
                  <c:v>1356.6708757083909</c:v>
                </c:pt>
                <c:pt idx="905">
                  <c:v>1334.5210886321725</c:v>
                </c:pt>
                <c:pt idx="906">
                  <c:v>1315.951143747453</c:v>
                </c:pt>
                <c:pt idx="907">
                  <c:v>1300.9009142157611</c:v>
                </c:pt>
                <c:pt idx="908">
                  <c:v>1289.3378676706529</c:v>
                </c:pt>
                <c:pt idx="909">
                  <c:v>1281.2578424221151</c:v>
                </c:pt>
                <c:pt idx="910">
                  <c:v>1276.68628009238</c:v>
                </c:pt>
                <c:pt idx="911">
                  <c:v>1271.846260049191</c:v>
                </c:pt>
                <c:pt idx="912">
                  <c:v>1266.7385296888483</c:v>
                </c:pt>
                <c:pt idx="913">
                  <c:v>1261.3640102694126</c:v>
                </c:pt>
                <c:pt idx="914">
                  <c:v>1255.7237984253413</c:v>
                </c:pt>
                <c:pt idx="915">
                  <c:v>1249.8191675259804</c:v>
                </c:pt>
                <c:pt idx="916">
                  <c:v>1243.6515688727588</c:v>
                </c:pt>
                <c:pt idx="917">
                  <c:v>1237.2226327301544</c:v>
                </c:pt>
                <c:pt idx="918">
                  <c:v>1230.9590896358118</c:v>
                </c:pt>
                <c:pt idx="919">
                  <c:v>1224.8601428764184</c:v>
                </c:pt>
                <c:pt idx="920">
                  <c:v>1218.9250522321502</c:v>
                </c:pt>
                <c:pt idx="921">
                  <c:v>1213.1531344882928</c:v>
                </c:pt>
                <c:pt idx="922">
                  <c:v>1207.5437639944578</c:v>
                </c:pt>
                <c:pt idx="923">
                  <c:v>1202.0963732731468</c:v>
                </c:pt>
                <c:pt idx="924">
                  <c:v>1196.8104536794162</c:v>
                </c:pt>
                <c:pt idx="925">
                  <c:v>1191.4831627570497</c:v>
                </c:pt>
                <c:pt idx="926">
                  <c:v>1186.1146732391692</c:v>
                </c:pt>
                <c:pt idx="927">
                  <c:v>1180.7051637026073</c:v>
                </c:pt>
                <c:pt idx="928">
                  <c:v>1175.2548186241106</c:v>
                </c:pt>
                <c:pt idx="929">
                  <c:v>1169.7638284365605</c:v>
                </c:pt>
                <c:pt idx="930">
                  <c:v>1164.2323895851971</c:v>
                </c:pt>
                <c:pt idx="931">
                  <c:v>1158.6607045838346</c:v>
                </c:pt>
                <c:pt idx="932">
                  <c:v>1156.0915670294407</c:v>
                </c:pt>
                <c:pt idx="933">
                  <c:v>1156.480198423089</c:v>
                </c:pt>
                <c:pt idx="934">
                  <c:v>1159.8054111595482</c:v>
                </c:pt>
                <c:pt idx="935">
                  <c:v>1166.0690031988893</c:v>
                </c:pt>
                <c:pt idx="936">
                  <c:v>1175.2954663718258</c:v>
                </c:pt>
                <c:pt idx="937">
                  <c:v>1187.531996755687</c:v>
                </c:pt>
                <c:pt idx="938">
                  <c:v>1202.8488014825841</c:v>
                </c:pt>
                <c:pt idx="939">
                  <c:v>1218.1676924818005</c:v>
                </c:pt>
                <c:pt idx="940">
                  <c:v>1233.4886745886122</c:v>
                </c:pt>
                <c:pt idx="941">
                  <c:v>1248.8117524154356</c:v>
                </c:pt>
                <c:pt idx="942">
                  <c:v>1264.136930365263</c:v>
                </c:pt>
                <c:pt idx="943">
                  <c:v>1279.4642126441752</c:v>
                </c:pt>
                <c:pt idx="944">
                  <c:v>1294.7936032729349</c:v>
                </c:pt>
                <c:pt idx="945">
                  <c:v>1310.1251060977911</c:v>
                </c:pt>
                <c:pt idx="946">
                  <c:v>1325.4587248005241</c:v>
                </c:pt>
                <c:pt idx="947">
                  <c:v>1340.7944629077999</c:v>
                </c:pt>
                <c:pt idx="948">
                  <c:v>1356.1323237999122</c:v>
                </c:pt>
                <c:pt idx="949">
                  <c:v>1371.4723107189263</c:v>
                </c:pt>
                <c:pt idx="950">
                  <c:v>1386.814426776288</c:v>
                </c:pt>
                <c:pt idx="951">
                  <c:v>1402.1586749599307</c:v>
                </c:pt>
                <c:pt idx="952">
                  <c:v>1417.5050581409316</c:v>
                </c:pt>
                <c:pt idx="953">
                  <c:v>1432.8535790797469</c:v>
                </c:pt>
                <c:pt idx="954">
                  <c:v>1448.204240432028</c:v>
                </c:pt>
                <c:pt idx="955">
                  <c:v>1463.5570447540888</c:v>
                </c:pt>
                <c:pt idx="956">
                  <c:v>1478.9119945080561</c:v>
                </c:pt>
                <c:pt idx="957">
                  <c:v>1494.2690920666707</c:v>
                </c:pt>
                <c:pt idx="958">
                  <c:v>1509.6283397178051</c:v>
                </c:pt>
                <c:pt idx="959">
                  <c:v>1524.9897396687195</c:v>
                </c:pt>
                <c:pt idx="960">
                  <c:v>1540.3532940500525</c:v>
                </c:pt>
                <c:pt idx="961">
                  <c:v>1555.7190049195935</c:v>
                </c:pt>
                <c:pt idx="962">
                  <c:v>1571.0868742658254</c:v>
                </c:pt>
                <c:pt idx="963">
                  <c:v>1586.4569040112481</c:v>
                </c:pt>
                <c:pt idx="964">
                  <c:v>1601.8290960155348</c:v>
                </c:pt>
                <c:pt idx="965">
                  <c:v>1617.2034520785007</c:v>
                </c:pt>
                <c:pt idx="966">
                  <c:v>1632.5799739429085</c:v>
                </c:pt>
                <c:pt idx="967">
                  <c:v>1667.3245062567305</c:v>
                </c:pt>
                <c:pt idx="968">
                  <c:v>1720.850385117451</c:v>
                </c:pt>
                <c:pt idx="969">
                  <c:v>1793.3119477038074</c:v>
                </c:pt>
                <c:pt idx="970">
                  <c:v>1885.5001564690372</c:v>
                </c:pt>
                <c:pt idx="971">
                  <c:v>1998.7949179866978</c:v>
                </c:pt>
                <c:pt idx="972">
                  <c:v>2135.1582952984713</c:v>
                </c:pt>
                <c:pt idx="973">
                  <c:v>2297.1600537292638</c:v>
                </c:pt>
                <c:pt idx="974">
                  <c:v>2462.8729698792949</c:v>
                </c:pt>
                <c:pt idx="975">
                  <c:v>2632.6558003295695</c:v>
                </c:pt>
                <c:pt idx="976">
                  <c:v>2806.8390668186826</c:v>
                </c:pt>
                <c:pt idx="977">
                  <c:v>2985.7331178293284</c:v>
                </c:pt>
                <c:pt idx="978">
                  <c:v>3169.633989028408</c:v>
                </c:pt>
                <c:pt idx="979">
                  <c:v>3358.8277745044848</c:v>
                </c:pt>
                <c:pt idx="980">
                  <c:v>3553.5939638614977</c:v>
                </c:pt>
                <c:pt idx="981">
                  <c:v>3748.4020873403742</c:v>
                </c:pt>
                <c:pt idx="982">
                  <c:v>3943.2634913757579</c:v>
                </c:pt>
                <c:pt idx="983">
                  <c:v>4138.1867384770931</c:v>
                </c:pt>
                <c:pt idx="984">
                  <c:v>4333.1783009668989</c:v>
                </c:pt>
                <c:pt idx="985">
                  <c:v>4528.2430648926647</c:v>
                </c:pt>
                <c:pt idx="986">
                  <c:v>4723.3847012965907</c:v>
                </c:pt>
                <c:pt idx="987">
                  <c:v>4918.6059432408047</c:v>
                </c:pt>
                <c:pt idx="988">
                  <c:v>5106.474314936454</c:v>
                </c:pt>
                <c:pt idx="989">
                  <c:v>5286.6330709768044</c:v>
                </c:pt>
                <c:pt idx="990">
                  <c:v>5458.7858862567182</c:v>
                </c:pt>
                <c:pt idx="991">
                  <c:v>5622.6931774496152</c:v>
                </c:pt>
                <c:pt idx="992">
                  <c:v>5778.1683970376271</c:v>
                </c:pt>
                <c:pt idx="993">
                  <c:v>5925.0743409577417</c:v>
                </c:pt>
                <c:pt idx="994">
                  <c:v>6063.3195037271007</c:v>
                </c:pt>
                <c:pt idx="995">
                  <c:v>6170.3973198860576</c:v>
                </c:pt>
                <c:pt idx="996">
                  <c:v>6244.8183229636679</c:v>
                </c:pt>
                <c:pt idx="997">
                  <c:v>6285.5998130368253</c:v>
                </c:pt>
                <c:pt idx="998">
                  <c:v>6292.2859998469758</c:v>
                </c:pt>
                <c:pt idx="999">
                  <c:v>6264.9548526368135</c:v>
                </c:pt>
                <c:pt idx="1000">
                  <c:v>6204.2115806081465</c:v>
                </c:pt>
                <c:pt idx="1001">
                  <c:v>6111.1691172002757</c:v>
                </c:pt>
                <c:pt idx="1002">
                  <c:v>6013.2724439988779</c:v>
                </c:pt>
                <c:pt idx="1003">
                  <c:v>5910.5727118807854</c:v>
                </c:pt>
                <c:pt idx="1004">
                  <c:v>5803.1342041460666</c:v>
                </c:pt>
                <c:pt idx="1005">
                  <c:v>5691.0348877068382</c:v>
                </c:pt>
                <c:pt idx="1006">
                  <c:v>5574.3669521433185</c:v>
                </c:pt>
                <c:pt idx="1007">
                  <c:v>5453.2373328580943</c:v>
                </c:pt>
                <c:pt idx="1008">
                  <c:v>5332.6528340793466</c:v>
                </c:pt>
                <c:pt idx="1009">
                  <c:v>5216.8295058139875</c:v>
                </c:pt>
                <c:pt idx="1010">
                  <c:v>5105.6577967890425</c:v>
                </c:pt>
                <c:pt idx="1011">
                  <c:v>4999.0360293154745</c:v>
                </c:pt>
                <c:pt idx="1012">
                  <c:v>4896.8705374715391</c:v>
                </c:pt>
                <c:pt idx="1013">
                  <c:v>4799.0758548643362</c:v>
                </c:pt>
                <c:pt idx="1014">
                  <c:v>4705.5749587050695</c:v>
                </c:pt>
                <c:pt idx="1015">
                  <c:v>4609.0911285166303</c:v>
                </c:pt>
                <c:pt idx="1016">
                  <c:v>4509.6685633493107</c:v>
                </c:pt>
                <c:pt idx="1017">
                  <c:v>4407.3589115623445</c:v>
                </c:pt>
                <c:pt idx="1018">
                  <c:v>4302.2216652224024</c:v>
                </c:pt>
                <c:pt idx="1019">
                  <c:v>4194.324566895436</c:v>
                </c:pt>
                <c:pt idx="1020">
                  <c:v>4083.7440287207382</c:v>
                </c:pt>
                <c:pt idx="1021">
                  <c:v>3970.5655635775129</c:v>
                </c:pt>
                <c:pt idx="1022">
                  <c:v>3857.3765946674844</c:v>
                </c:pt>
                <c:pt idx="1023">
                  <c:v>3741.7640444012632</c:v>
                </c:pt>
                <c:pt idx="1024">
                  <c:v>3623.778478219122</c:v>
                </c:pt>
                <c:pt idx="1025">
                  <c:v>3503.4778897998576</c:v>
                </c:pt>
                <c:pt idx="1026">
                  <c:v>3380.9282920823853</c:v>
                </c:pt>
                <c:pt idx="1027">
                  <c:v>3256.2043604423552</c:v>
                </c:pt>
                <c:pt idx="1028">
                  <c:v>3129.3901335679698</c:v>
                </c:pt>
                <c:pt idx="1029">
                  <c:v>3000.5797781179594</c:v>
                </c:pt>
                <c:pt idx="1030">
                  <c:v>2871.7284845538097</c:v>
                </c:pt>
                <c:pt idx="1031">
                  <c:v>2742.8304117429598</c:v>
                </c:pt>
                <c:pt idx="1032">
                  <c:v>2613.8785448249087</c:v>
                </c:pt>
                <c:pt idx="1033">
                  <c:v>2484.8643827690425</c:v>
                </c:pt>
                <c:pt idx="1034">
                  <c:v>2355.7775197607266</c:v>
                </c:pt>
                <c:pt idx="1035">
                  <c:v>2226.6050754488201</c:v>
                </c:pt>
                <c:pt idx="1036">
                  <c:v>2097.3309057234324</c:v>
                </c:pt>
                <c:pt idx="1037">
                  <c:v>1985.0439240435949</c:v>
                </c:pt>
                <c:pt idx="1038">
                  <c:v>1888.4232350493005</c:v>
                </c:pt>
                <c:pt idx="1039">
                  <c:v>1806.4208003977383</c:v>
                </c:pt>
                <c:pt idx="1040">
                  <c:v>1738.2574542661887</c:v>
                </c:pt>
                <c:pt idx="1041">
                  <c:v>1683.4296310225122</c:v>
                </c:pt>
                <c:pt idx="1042">
                  <c:v>1641.7295865417318</c:v>
                </c:pt>
                <c:pt idx="1043">
                  <c:v>1613.2836472310908</c:v>
                </c:pt>
                <c:pt idx="1044">
                  <c:v>1588.3485452526768</c:v>
                </c:pt>
                <c:pt idx="1045">
                  <c:v>1566.8360380934907</c:v>
                </c:pt>
                <c:pt idx="1046">
                  <c:v>1548.6784088400002</c:v>
                </c:pt>
                <c:pt idx="1047">
                  <c:v>1533.828459499608</c:v>
                </c:pt>
                <c:pt idx="1048">
                  <c:v>1522.2597322526012</c:v>
                </c:pt>
                <c:pt idx="1049">
                  <c:v>1513.9669740003987</c:v>
                </c:pt>
                <c:pt idx="1050">
                  <c:v>1508.9668645643162</c:v>
                </c:pt>
                <c:pt idx="1051">
                  <c:v>1504.1316065566436</c:v>
                </c:pt>
                <c:pt idx="1052">
                  <c:v>1499.4605899907197</c:v>
                </c:pt>
                <c:pt idx="1053">
                  <c:v>1494.9532550672413</c:v>
                </c:pt>
                <c:pt idx="1054">
                  <c:v>1490.6090923670245</c:v>
                </c:pt>
                <c:pt idx="1055">
                  <c:v>1486.4276430736479</c:v>
                </c:pt>
                <c:pt idx="1056">
                  <c:v>1482.4084992265743</c:v>
                </c:pt>
                <c:pt idx="1057">
                  <c:v>1478.5513040053863</c:v>
                </c:pt>
                <c:pt idx="1058">
                  <c:v>1478.3863981690656</c:v>
                </c:pt>
                <c:pt idx="1059">
                  <c:v>1481.8687695007638</c:v>
                </c:pt>
                <c:pt idx="1060">
                  <c:v>1488.9815327716187</c:v>
                </c:pt>
                <c:pt idx="1061">
                  <c:v>1499.7351578436603</c:v>
                </c:pt>
                <c:pt idx="1062">
                  <c:v>1514.1670633699191</c:v>
                </c:pt>
                <c:pt idx="1063">
                  <c:v>1532.3415586083534</c:v>
                </c:pt>
                <c:pt idx="1064">
                  <c:v>1554.3501227000597</c:v>
                </c:pt>
                <c:pt idx="1065">
                  <c:v>1580.7115476618321</c:v>
                </c:pt>
                <c:pt idx="1066">
                  <c:v>1611.4480124453257</c:v>
                </c:pt>
                <c:pt idx="1067">
                  <c:v>1646.6177678615045</c:v>
                </c:pt>
                <c:pt idx="1068">
                  <c:v>1686.3132183334676</c:v>
                </c:pt>
                <c:pt idx="1069">
                  <c:v>1730.6596490273796</c:v>
                </c:pt>
                <c:pt idx="1070">
                  <c:v>1779.8145064214953</c:v>
                </c:pt>
                <c:pt idx="1071">
                  <c:v>1833.9671626113559</c:v>
                </c:pt>
                <c:pt idx="1072">
                  <c:v>1884.3111054925362</c:v>
                </c:pt>
                <c:pt idx="1073">
                  <c:v>1930.6876676422869</c:v>
                </c:pt>
                <c:pt idx="1074">
                  <c:v>1972.9689630003977</c:v>
                </c:pt>
                <c:pt idx="1075">
                  <c:v>2011.0572033139576</c:v>
                </c:pt>
                <c:pt idx="1076">
                  <c:v>2044.8837702724406</c:v>
                </c:pt>
                <c:pt idx="1077">
                  <c:v>2074.4080761424643</c:v>
                </c:pt>
                <c:pt idx="1078">
                  <c:v>2099.6162449174831</c:v>
                </c:pt>
                <c:pt idx="1079">
                  <c:v>2124.6782136996835</c:v>
                </c:pt>
                <c:pt idx="1080">
                  <c:v>2149.5947961942029</c:v>
                </c:pt>
                <c:pt idx="1081">
                  <c:v>2174.3669151688218</c:v>
                </c:pt>
                <c:pt idx="1082">
                  <c:v>2198.9955974671911</c:v>
                </c:pt>
                <c:pt idx="1083">
                  <c:v>2223.4819692187489</c:v>
                </c:pt>
                <c:pt idx="1084">
                  <c:v>2247.8272512384306</c:v>
                </c:pt>
                <c:pt idx="1085">
                  <c:v>2272.0327546094513</c:v>
                </c:pt>
                <c:pt idx="1086">
                  <c:v>2294.8936138105205</c:v>
                </c:pt>
                <c:pt idx="1087">
                  <c:v>2316.3907444040997</c:v>
                </c:pt>
                <c:pt idx="1088">
                  <c:v>2336.5078017211963</c:v>
                </c:pt>
                <c:pt idx="1089">
                  <c:v>2355.2311570125794</c:v>
                </c:pt>
                <c:pt idx="1090">
                  <c:v>2372.5498663438425</c:v>
                </c:pt>
                <c:pt idx="1091">
                  <c:v>2388.4556326231236</c:v>
                </c:pt>
                <c:pt idx="1092">
                  <c:v>2402.94276116018</c:v>
                </c:pt>
                <c:pt idx="1093">
                  <c:v>2417.5416394176127</c:v>
                </c:pt>
                <c:pt idx="1094">
                  <c:v>2432.2557702952099</c:v>
                </c:pt>
                <c:pt idx="1095">
                  <c:v>2447.088681424284</c:v>
                </c:pt>
                <c:pt idx="1096">
                  <c:v>2462.0439260869452</c:v>
                </c:pt>
                <c:pt idx="1097">
                  <c:v>2477.125084159904</c:v>
                </c:pt>
                <c:pt idx="1098">
                  <c:v>2492.3357630827513</c:v>
                </c:pt>
                <c:pt idx="1099">
                  <c:v>2507.679598850711</c:v>
                </c:pt>
                <c:pt idx="1100">
                  <c:v>2519.252013538101</c:v>
                </c:pt>
                <c:pt idx="1101">
                  <c:v>2526.9980720272374</c:v>
                </c:pt>
                <c:pt idx="1102">
                  <c:v>2530.8800215106212</c:v>
                </c:pt>
                <c:pt idx="1103">
                  <c:v>2530.8775928040591</c:v>
                </c:pt>
                <c:pt idx="1104">
                  <c:v>2526.9881716258301</c:v>
                </c:pt>
                <c:pt idx="1105">
                  <c:v>2519.2268378670974</c:v>
                </c:pt>
                <c:pt idx="1106">
                  <c:v>2507.626272242615</c:v>
                </c:pt>
                <c:pt idx="1107">
                  <c:v>2495.9981477685219</c:v>
                </c:pt>
                <c:pt idx="1108">
                  <c:v>2484.34245327493</c:v>
                </c:pt>
                <c:pt idx="1109">
                  <c:v>2472.6591775829206</c:v>
                </c:pt>
                <c:pt idx="1110">
                  <c:v>2460.9483095043934</c:v>
                </c:pt>
                <c:pt idx="1111">
                  <c:v>2449.2098378419514</c:v>
                </c:pt>
                <c:pt idx="1112">
                  <c:v>2433.1958297962938</c:v>
                </c:pt>
                <c:pt idx="1113">
                  <c:v>2412.89948041247</c:v>
                </c:pt>
                <c:pt idx="1114">
                  <c:v>2388.3358288738191</c:v>
                </c:pt>
                <c:pt idx="1115">
                  <c:v>2359.542395896563</c:v>
                </c:pt>
                <c:pt idx="1116">
                  <c:v>2326.5796575144032</c:v>
                </c:pt>
                <c:pt idx="1117">
                  <c:v>2289.5313416755448</c:v>
                </c:pt>
                <c:pt idx="1118">
                  <c:v>2248.5045353133778</c:v>
                </c:pt>
                <c:pt idx="1119">
                  <c:v>2207.476731343183</c:v>
                </c:pt>
                <c:pt idx="1120">
                  <c:v>2166.4478729687457</c:v>
                </c:pt>
                <c:pt idx="1121">
                  <c:v>2127.9090791002754</c:v>
                </c:pt>
                <c:pt idx="1122">
                  <c:v>2091.8057669111172</c:v>
                </c:pt>
                <c:pt idx="1123">
                  <c:v>2058.0900135220522</c:v>
                </c:pt>
                <c:pt idx="1124">
                  <c:v>2026.7206390452734</c:v>
                </c:pt>
                <c:pt idx="1125">
                  <c:v>1997.6633342665484</c:v>
                </c:pt>
                <c:pt idx="1126">
                  <c:v>1970.8908375091453</c:v>
                </c:pt>
                <c:pt idx="1127">
                  <c:v>1946.6242502074767</c:v>
                </c:pt>
                <c:pt idx="1128">
                  <c:v>1922.5956287911599</c:v>
                </c:pt>
                <c:pt idx="1129">
                  <c:v>1898.8020583251041</c:v>
                </c:pt>
                <c:pt idx="1130">
                  <c:v>1875.2406377448719</c:v>
                </c:pt>
                <c:pt idx="1131">
                  <c:v>1851.9084789447134</c:v>
                </c:pt>
                <c:pt idx="1132">
                  <c:v>1828.8027058270709</c:v>
                </c:pt>
                <c:pt idx="1133">
                  <c:v>1805.9204533103359</c:v>
                </c:pt>
                <c:pt idx="1134">
                  <c:v>1783.0380145395275</c:v>
                </c:pt>
                <c:pt idx="1135">
                  <c:v>1759.7756743811858</c:v>
                </c:pt>
                <c:pt idx="1136">
                  <c:v>1736.1376207915037</c:v>
                </c:pt>
                <c:pt idx="1137">
                  <c:v>1712.1283952321962</c:v>
                </c:pt>
                <c:pt idx="1138">
                  <c:v>1687.7529038236275</c:v>
                </c:pt>
                <c:pt idx="1139">
                  <c:v>1663.0164287433572</c:v>
                </c:pt>
                <c:pt idx="1140">
                  <c:v>1637.9246398729554</c:v>
                </c:pt>
                <c:pt idx="1141">
                  <c:v>1612.4836066957389</c:v>
                </c:pt>
                <c:pt idx="1142">
                  <c:v>1589.0270986174521</c:v>
                </c:pt>
                <c:pt idx="1143">
                  <c:v>1567.5162508770409</c:v>
                </c:pt>
                <c:pt idx="1144">
                  <c:v>1547.9184361824155</c:v>
                </c:pt>
                <c:pt idx="1145">
                  <c:v>1530.207318033217</c:v>
                </c:pt>
                <c:pt idx="1146">
                  <c:v>1514.3629458920814</c:v>
                </c:pt>
                <c:pt idx="1147">
                  <c:v>1500.3718955133847</c:v>
                </c:pt>
                <c:pt idx="1148">
                  <c:v>1488.2274583988956</c:v>
                </c:pt>
                <c:pt idx="1149">
                  <c:v>1477.3076534482773</c:v>
                </c:pt>
                <c:pt idx="1150">
                  <c:v>1467.5986754519247</c:v>
                </c:pt>
                <c:pt idx="1151">
                  <c:v>1459.0895620675685</c:v>
                </c:pt>
                <c:pt idx="1152">
                  <c:v>1451.772199834875</c:v>
                </c:pt>
                <c:pt idx="1153">
                  <c:v>1445.641342158108</c:v>
                </c:pt>
                <c:pt idx="1154">
                  <c:v>1440.6946396694736</c:v>
                </c:pt>
                <c:pt idx="1155">
                  <c:v>1436.9326834729413</c:v>
                </c:pt>
                <c:pt idx="1156">
                  <c:v>1433.1707270063789</c:v>
                </c:pt>
                <c:pt idx="1157">
                  <c:v>1429.408770267655</c:v>
                </c:pt>
                <c:pt idx="1158">
                  <c:v>1425.6468132546142</c:v>
                </c:pt>
                <c:pt idx="1159">
                  <c:v>1421.8848559650799</c:v>
                </c:pt>
                <c:pt idx="1160">
                  <c:v>1418.1228983968508</c:v>
                </c:pt>
                <c:pt idx="1161">
                  <c:v>1414.3609405477075</c:v>
                </c:pt>
                <c:pt idx="1162">
                  <c:v>1410.5989824153985</c:v>
                </c:pt>
                <c:pt idx="1163">
                  <c:v>1406.8370239976516</c:v>
                </c:pt>
                <c:pt idx="1164">
                  <c:v>1403.0750652921668</c:v>
                </c:pt>
                <c:pt idx="1165">
                  <c:v>1399.3131062966272</c:v>
                </c:pt>
                <c:pt idx="1166">
                  <c:v>1395.5511470086874</c:v>
                </c:pt>
                <c:pt idx="1167">
                  <c:v>1391.7891874259763</c:v>
                </c:pt>
                <c:pt idx="1168">
                  <c:v>1388.0272275460968</c:v>
                </c:pt>
                <c:pt idx="1169">
                  <c:v>1384.2652673666889</c:v>
                </c:pt>
                <c:pt idx="1170">
                  <c:v>1380.7021229616223</c:v>
                </c:pt>
                <c:pt idx="1171">
                  <c:v>1377.3371461337983</c:v>
                </c:pt>
                <c:pt idx="1172">
                  <c:v>1374.1697711544555</c:v>
                </c:pt>
                <c:pt idx="1173">
                  <c:v>1371.199514972719</c:v>
                </c:pt>
                <c:pt idx="1174">
                  <c:v>1368.4259774865072</c:v>
                </c:pt>
                <c:pt idx="1175">
                  <c:v>1365.8488418758004</c:v>
                </c:pt>
                <c:pt idx="1176">
                  <c:v>1363.4678749991367</c:v>
                </c:pt>
                <c:pt idx="1177">
                  <c:v>1361.0869080717614</c:v>
                </c:pt>
                <c:pt idx="1178">
                  <c:v>1358.7059410933998</c:v>
                </c:pt>
                <c:pt idx="1179">
                  <c:v>1356.3249740637916</c:v>
                </c:pt>
                <c:pt idx="1180">
                  <c:v>1353.9440069826585</c:v>
                </c:pt>
                <c:pt idx="1181">
                  <c:v>1351.5630398497358</c:v>
                </c:pt>
                <c:pt idx="1182">
                  <c:v>1349.1820726647416</c:v>
                </c:pt>
                <c:pt idx="1183">
                  <c:v>1346.8011054274077</c:v>
                </c:pt>
                <c:pt idx="1184">
                  <c:v>1344.4201381374478</c:v>
                </c:pt>
                <c:pt idx="1185">
                  <c:v>1342.0391707945901</c:v>
                </c:pt>
                <c:pt idx="1186">
                  <c:v>1339.6582033985444</c:v>
                </c:pt>
                <c:pt idx="1187">
                  <c:v>1337.2772359490345</c:v>
                </c:pt>
                <c:pt idx="1188">
                  <c:v>1334.8962684457665</c:v>
                </c:pt>
                <c:pt idx="1189">
                  <c:v>1332.5153008884604</c:v>
                </c:pt>
                <c:pt idx="1190">
                  <c:v>1330.1343332768174</c:v>
                </c:pt>
                <c:pt idx="1191">
                  <c:v>1327.7533656105538</c:v>
                </c:pt>
                <c:pt idx="1192">
                  <c:v>1325.3723978893668</c:v>
                </c:pt>
                <c:pt idx="1193">
                  <c:v>1322.9914301129681</c:v>
                </c:pt>
                <c:pt idx="1194">
                  <c:v>1320.610462281051</c:v>
                </c:pt>
                <c:pt idx="1195">
                  <c:v>1318.2294943933227</c:v>
                </c:pt>
                <c:pt idx="1196">
                  <c:v>1315.848526449472</c:v>
                </c:pt>
                <c:pt idx="1197">
                  <c:v>1313.4675584492022</c:v>
                </c:pt>
                <c:pt idx="1198">
                  <c:v>1311.0865903921972</c:v>
                </c:pt>
                <c:pt idx="1199">
                  <c:v>1308.7056222781562</c:v>
                </c:pt>
                <c:pt idx="1200">
                  <c:v>1306.3246541067583</c:v>
                </c:pt>
                <c:pt idx="1201">
                  <c:v>1303.9436858776983</c:v>
                </c:pt>
                <c:pt idx="1202">
                  <c:v>1301.5627175906511</c:v>
                </c:pt>
                <c:pt idx="1203">
                  <c:v>1299.1817492453019</c:v>
                </c:pt>
                <c:pt idx="1204">
                  <c:v>1296.8007808413299</c:v>
                </c:pt>
                <c:pt idx="1205">
                  <c:v>1294.4198123784115</c:v>
                </c:pt>
                <c:pt idx="1206">
                  <c:v>1292.0388438562206</c:v>
                </c:pt>
                <c:pt idx="1207">
                  <c:v>1289.657875274429</c:v>
                </c:pt>
                <c:pt idx="1208">
                  <c:v>1287.2769066327062</c:v>
                </c:pt>
                <c:pt idx="1209">
                  <c:v>1284.8959379307191</c:v>
                </c:pt>
                <c:pt idx="1210">
                  <c:v>1282.5149691681356</c:v>
                </c:pt>
                <c:pt idx="1211">
                  <c:v>1280.1340003446098</c:v>
                </c:pt>
                <c:pt idx="1212">
                  <c:v>1277.7530314598091</c:v>
                </c:pt>
                <c:pt idx="1213">
                  <c:v>1275.3720625133822</c:v>
                </c:pt>
                <c:pt idx="1214">
                  <c:v>1272.9910935049913</c:v>
                </c:pt>
                <c:pt idx="1215">
                  <c:v>1270.6101244342801</c:v>
                </c:pt>
                <c:pt idx="1216">
                  <c:v>1268.2291553009056</c:v>
                </c:pt>
                <c:pt idx="1217">
                  <c:v>1265.8481861045059</c:v>
                </c:pt>
                <c:pt idx="1218">
                  <c:v>1263.4672168447332</c:v>
                </c:pt>
                <c:pt idx="1219">
                  <c:v>1261.0862475212202</c:v>
                </c:pt>
                <c:pt idx="1220">
                  <c:v>1258.7052781336135</c:v>
                </c:pt>
                <c:pt idx="1221">
                  <c:v>1256.3243086815401</c:v>
                </c:pt>
                <c:pt idx="1222">
                  <c:v>1253.9433391646414</c:v>
                </c:pt>
                <c:pt idx="1223">
                  <c:v>1251.5623695825388</c:v>
                </c:pt>
                <c:pt idx="1224">
                  <c:v>1249.1813999348681</c:v>
                </c:pt>
                <c:pt idx="1225">
                  <c:v>1246.8004302212453</c:v>
                </c:pt>
                <c:pt idx="1226">
                  <c:v>1244.4194604412999</c:v>
                </c:pt>
                <c:pt idx="1227">
                  <c:v>1242.0384905946423</c:v>
                </c:pt>
                <c:pt idx="1228">
                  <c:v>1239.6575206808964</c:v>
                </c:pt>
                <c:pt idx="1229">
                  <c:v>1237.2765506996664</c:v>
                </c:pt>
                <c:pt idx="1230">
                  <c:v>1234.8955806505708</c:v>
                </c:pt>
                <c:pt idx="1231">
                  <c:v>1232.5146105332074</c:v>
                </c:pt>
                <c:pt idx="1232">
                  <c:v>1230.1336403472719</c:v>
                </c:pt>
                <c:pt idx="1233">
                  <c:v>1228.5090750559887</c:v>
                </c:pt>
                <c:pt idx="1234">
                  <c:v>1227.6376002801926</c:v>
                </c:pt>
                <c:pt idx="1235">
                  <c:v>1227.5172953118647</c:v>
                </c:pt>
                <c:pt idx="1236">
                  <c:v>1228.1476262094204</c:v>
                </c:pt>
                <c:pt idx="1237">
                  <c:v>1229.5294431852135</c:v>
                </c:pt>
                <c:pt idx="1238">
                  <c:v>1231.664982269783</c:v>
                </c:pt>
                <c:pt idx="1239">
                  <c:v>1234.5578712557478</c:v>
                </c:pt>
                <c:pt idx="1240">
                  <c:v>1237.4507600928255</c:v>
                </c:pt>
                <c:pt idx="1241">
                  <c:v>1240.3436487820579</c:v>
                </c:pt>
                <c:pt idx="1242">
                  <c:v>1243.2365373244768</c:v>
                </c:pt>
                <c:pt idx="1243">
                  <c:v>1246.129425721105</c:v>
                </c:pt>
                <c:pt idx="1244">
                  <c:v>1249.0223139729553</c:v>
                </c:pt>
                <c:pt idx="1245">
                  <c:v>1251.9152020810318</c:v>
                </c:pt>
                <c:pt idx="1246">
                  <c:v>1254.8080900463283</c:v>
                </c:pt>
                <c:pt idx="1247">
                  <c:v>1257.7009778698305</c:v>
                </c:pt>
                <c:pt idx="1248">
                  <c:v>1260.5938655525147</c:v>
                </c:pt>
                <c:pt idx="1249">
                  <c:v>1263.4867530953477</c:v>
                </c:pt>
                <c:pt idx="1250">
                  <c:v>1266.3796404992884</c:v>
                </c:pt>
                <c:pt idx="1251">
                  <c:v>1269.2725277652864</c:v>
                </c:pt>
                <c:pt idx="1252">
                  <c:v>1272.1654148942828</c:v>
                </c:pt>
                <c:pt idx="1253">
                  <c:v>1275.0583018872098</c:v>
                </c:pt>
                <c:pt idx="1254">
                  <c:v>1277.9511887449919</c:v>
                </c:pt>
                <c:pt idx="1255">
                  <c:v>1280.8440754685448</c:v>
                </c:pt>
                <c:pt idx="1256">
                  <c:v>1283.7369620587756</c:v>
                </c:pt>
                <c:pt idx="1257">
                  <c:v>1286.6298485165839</c:v>
                </c:pt>
                <c:pt idx="1258">
                  <c:v>1289.5227348428612</c:v>
                </c:pt>
                <c:pt idx="1259">
                  <c:v>1292.4156210384901</c:v>
                </c:pt>
                <c:pt idx="1260">
                  <c:v>1295.3085071042972</c:v>
                </c:pt>
                <c:pt idx="1261">
                  <c:v>1300.9213872904459</c:v>
                </c:pt>
                <c:pt idx="1262">
                  <c:v>1309.238796662491</c:v>
                </c:pt>
                <c:pt idx="1263">
                  <c:v>1320.2627534598914</c:v>
                </c:pt>
                <c:pt idx="1264">
                  <c:v>1334.0122355365181</c:v>
                </c:pt>
                <c:pt idx="1265">
                  <c:v>1350.5228561133445</c:v>
                </c:pt>
                <c:pt idx="1266">
                  <c:v>1369.8467253186986</c:v>
                </c:pt>
                <c:pt idx="1267">
                  <c:v>1392.0524874790069</c:v>
                </c:pt>
                <c:pt idx="1268">
                  <c:v>1414.2623617882612</c:v>
                </c:pt>
                <c:pt idx="1269">
                  <c:v>1436.4763651422563</c:v>
                </c:pt>
                <c:pt idx="1270">
                  <c:v>1458.6945134580876</c:v>
                </c:pt>
                <c:pt idx="1271">
                  <c:v>1480.9168217472889</c:v>
                </c:pt>
                <c:pt idx="1272">
                  <c:v>1503.1433041825014</c:v>
                </c:pt>
                <c:pt idx="1273">
                  <c:v>1525.3739741583556</c:v>
                </c:pt>
                <c:pt idx="1274">
                  <c:v>1547.6088443471119</c:v>
                </c:pt>
                <c:pt idx="1275">
                  <c:v>1569.8479267495829</c:v>
                </c:pt>
                <c:pt idx="1276">
                  <c:v>1592.0912327418273</c:v>
                </c:pt>
                <c:pt idx="1277">
                  <c:v>1614.3387731179848</c:v>
                </c:pt>
                <c:pt idx="1278">
                  <c:v>1636.5905581296231</c:v>
                </c:pt>
                <c:pt idx="1279">
                  <c:v>1658.8465975219815</c:v>
                </c:pt>
                <c:pt idx="1280">
                  <c:v>1681.1069005672907</c:v>
                </c:pt>
                <c:pt idx="1281">
                  <c:v>1703.3714760955238</c:v>
                </c:pt>
                <c:pt idx="1282">
                  <c:v>1725.6403325227748</c:v>
                </c:pt>
                <c:pt idx="1283">
                  <c:v>1747.9134778774787</c:v>
                </c:pt>
                <c:pt idx="1284">
                  <c:v>1770.1909198246562</c:v>
                </c:pt>
                <c:pt idx="1285">
                  <c:v>1792.4726656883831</c:v>
                </c:pt>
                <c:pt idx="1286">
                  <c:v>1814.7587224725746</c:v>
                </c:pt>
                <c:pt idx="1287">
                  <c:v>1837.0490968803149</c:v>
                </c:pt>
                <c:pt idx="1288">
                  <c:v>1859.3437953317598</c:v>
                </c:pt>
                <c:pt idx="1289">
                  <c:v>1881.6428239808004</c:v>
                </c:pt>
                <c:pt idx="1290">
                  <c:v>1903.9461887305586</c:v>
                </c:pt>
                <c:pt idx="1291">
                  <c:v>1926.2538952478201</c:v>
                </c:pt>
                <c:pt idx="1292">
                  <c:v>1948.5659489764571</c:v>
                </c:pt>
                <c:pt idx="1293">
                  <c:v>1970.8823551499745</c:v>
                </c:pt>
                <c:pt idx="1294">
                  <c:v>1993.2031188032013</c:v>
                </c:pt>
                <c:pt idx="1295">
                  <c:v>2015.5282447832128</c:v>
                </c:pt>
                <c:pt idx="1296">
                  <c:v>2026.8232516943594</c:v>
                </c:pt>
                <c:pt idx="1297">
                  <c:v>2038.0979103068348</c:v>
                </c:pt>
                <c:pt idx="1298">
                  <c:v>2049.3525745299189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F3-4BFA-A6E2-BC8DEFFD6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3320"/>
        <c:axId val="210663712"/>
        <c:extLst/>
      </c:lineChart>
      <c:dateAx>
        <c:axId val="21066332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3712"/>
        <c:crosses val="autoZero"/>
        <c:auto val="1"/>
        <c:lblOffset val="100"/>
        <c:baseTimeUnit val="days"/>
      </c:dateAx>
      <c:valAx>
        <c:axId val="21066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3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 Diário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9.1631154023407047E-2"/>
          <c:w val="0.88687833796354554"/>
          <c:h val="0.6956400525719878"/>
        </c:manualLayout>
      </c:layout>
      <c:lineChart>
        <c:grouping val="standard"/>
        <c:varyColors val="0"/>
        <c:ser>
          <c:idx val="0"/>
          <c:order val="0"/>
          <c:tx>
            <c:strRef>
              <c:f>'Dados sim recup log'!$M$1</c:f>
              <c:strCache>
                <c:ptCount val="1"/>
                <c:pt idx="0">
                  <c:v>R diário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log'!$A$2:$A$1500</c:f>
              <c:numCache>
                <c:formatCode>d\-mmm</c:formatCode>
                <c:ptCount val="14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  <c:pt idx="998">
                  <c:v>44905</c:v>
                </c:pt>
                <c:pt idx="999">
                  <c:v>44906</c:v>
                </c:pt>
                <c:pt idx="1000">
                  <c:v>44907</c:v>
                </c:pt>
                <c:pt idx="1001">
                  <c:v>44908</c:v>
                </c:pt>
                <c:pt idx="1002">
                  <c:v>44909</c:v>
                </c:pt>
                <c:pt idx="1003">
                  <c:v>44910</c:v>
                </c:pt>
                <c:pt idx="1004">
                  <c:v>44911</c:v>
                </c:pt>
                <c:pt idx="1005">
                  <c:v>44912</c:v>
                </c:pt>
                <c:pt idx="1006">
                  <c:v>44913</c:v>
                </c:pt>
                <c:pt idx="1007">
                  <c:v>44914</c:v>
                </c:pt>
                <c:pt idx="1008">
                  <c:v>44915</c:v>
                </c:pt>
                <c:pt idx="1009">
                  <c:v>44916</c:v>
                </c:pt>
                <c:pt idx="1010">
                  <c:v>44917</c:v>
                </c:pt>
                <c:pt idx="1011">
                  <c:v>44918</c:v>
                </c:pt>
                <c:pt idx="1012">
                  <c:v>44919</c:v>
                </c:pt>
                <c:pt idx="1013">
                  <c:v>44920</c:v>
                </c:pt>
                <c:pt idx="1014">
                  <c:v>44921</c:v>
                </c:pt>
                <c:pt idx="1015">
                  <c:v>44922</c:v>
                </c:pt>
                <c:pt idx="1016">
                  <c:v>44923</c:v>
                </c:pt>
                <c:pt idx="1017">
                  <c:v>44924</c:v>
                </c:pt>
                <c:pt idx="1018">
                  <c:v>44925</c:v>
                </c:pt>
                <c:pt idx="1019">
                  <c:v>44926</c:v>
                </c:pt>
                <c:pt idx="1020">
                  <c:v>44927</c:v>
                </c:pt>
                <c:pt idx="1021">
                  <c:v>44928</c:v>
                </c:pt>
                <c:pt idx="1022">
                  <c:v>44929</c:v>
                </c:pt>
                <c:pt idx="1023">
                  <c:v>44930</c:v>
                </c:pt>
                <c:pt idx="1024">
                  <c:v>44931</c:v>
                </c:pt>
                <c:pt idx="1025">
                  <c:v>44932</c:v>
                </c:pt>
                <c:pt idx="1026">
                  <c:v>44933</c:v>
                </c:pt>
                <c:pt idx="1027">
                  <c:v>44934</c:v>
                </c:pt>
                <c:pt idx="1028">
                  <c:v>44935</c:v>
                </c:pt>
                <c:pt idx="1029">
                  <c:v>44936</c:v>
                </c:pt>
                <c:pt idx="1030">
                  <c:v>44937</c:v>
                </c:pt>
                <c:pt idx="1031">
                  <c:v>44938</c:v>
                </c:pt>
                <c:pt idx="1032">
                  <c:v>44939</c:v>
                </c:pt>
                <c:pt idx="1033">
                  <c:v>44940</c:v>
                </c:pt>
                <c:pt idx="1034">
                  <c:v>44941</c:v>
                </c:pt>
                <c:pt idx="1035">
                  <c:v>44942</c:v>
                </c:pt>
                <c:pt idx="1036">
                  <c:v>44943</c:v>
                </c:pt>
                <c:pt idx="1037">
                  <c:v>44944</c:v>
                </c:pt>
                <c:pt idx="1038">
                  <c:v>44945</c:v>
                </c:pt>
                <c:pt idx="1039">
                  <c:v>44946</c:v>
                </c:pt>
                <c:pt idx="1040">
                  <c:v>44947</c:v>
                </c:pt>
                <c:pt idx="1041">
                  <c:v>44948</c:v>
                </c:pt>
                <c:pt idx="1042">
                  <c:v>44949</c:v>
                </c:pt>
                <c:pt idx="1043">
                  <c:v>44950</c:v>
                </c:pt>
                <c:pt idx="1044">
                  <c:v>44951</c:v>
                </c:pt>
                <c:pt idx="1045">
                  <c:v>44952</c:v>
                </c:pt>
                <c:pt idx="1046">
                  <c:v>44953</c:v>
                </c:pt>
                <c:pt idx="1047">
                  <c:v>44954</c:v>
                </c:pt>
                <c:pt idx="1048">
                  <c:v>44955</c:v>
                </c:pt>
                <c:pt idx="1049">
                  <c:v>44956</c:v>
                </c:pt>
                <c:pt idx="1050">
                  <c:v>44957</c:v>
                </c:pt>
                <c:pt idx="1051">
                  <c:v>44958</c:v>
                </c:pt>
                <c:pt idx="1052">
                  <c:v>44959</c:v>
                </c:pt>
                <c:pt idx="1053">
                  <c:v>44960</c:v>
                </c:pt>
                <c:pt idx="1054">
                  <c:v>44961</c:v>
                </c:pt>
                <c:pt idx="1055">
                  <c:v>44962</c:v>
                </c:pt>
                <c:pt idx="1056">
                  <c:v>44963</c:v>
                </c:pt>
                <c:pt idx="1057">
                  <c:v>44964</c:v>
                </c:pt>
                <c:pt idx="1058">
                  <c:v>44965</c:v>
                </c:pt>
                <c:pt idx="1059">
                  <c:v>44966</c:v>
                </c:pt>
                <c:pt idx="1060">
                  <c:v>44967</c:v>
                </c:pt>
                <c:pt idx="1061">
                  <c:v>44968</c:v>
                </c:pt>
                <c:pt idx="1062">
                  <c:v>44969</c:v>
                </c:pt>
                <c:pt idx="1063">
                  <c:v>44970</c:v>
                </c:pt>
                <c:pt idx="1064">
                  <c:v>44971</c:v>
                </c:pt>
                <c:pt idx="1065">
                  <c:v>44972</c:v>
                </c:pt>
                <c:pt idx="1066">
                  <c:v>44973</c:v>
                </c:pt>
                <c:pt idx="1067">
                  <c:v>44974</c:v>
                </c:pt>
                <c:pt idx="1068">
                  <c:v>44975</c:v>
                </c:pt>
                <c:pt idx="1069">
                  <c:v>44976</c:v>
                </c:pt>
                <c:pt idx="1070">
                  <c:v>44977</c:v>
                </c:pt>
                <c:pt idx="1071">
                  <c:v>44978</c:v>
                </c:pt>
                <c:pt idx="1072">
                  <c:v>44979</c:v>
                </c:pt>
                <c:pt idx="1073">
                  <c:v>44980</c:v>
                </c:pt>
                <c:pt idx="1074">
                  <c:v>44981</c:v>
                </c:pt>
                <c:pt idx="1075">
                  <c:v>44982</c:v>
                </c:pt>
                <c:pt idx="1076">
                  <c:v>44983</c:v>
                </c:pt>
                <c:pt idx="1077">
                  <c:v>44984</c:v>
                </c:pt>
                <c:pt idx="1078">
                  <c:v>44985</c:v>
                </c:pt>
                <c:pt idx="1079">
                  <c:v>44986</c:v>
                </c:pt>
                <c:pt idx="1080">
                  <c:v>44987</c:v>
                </c:pt>
                <c:pt idx="1081">
                  <c:v>44988</c:v>
                </c:pt>
                <c:pt idx="1082">
                  <c:v>44989</c:v>
                </c:pt>
                <c:pt idx="1083">
                  <c:v>44990</c:v>
                </c:pt>
                <c:pt idx="1084">
                  <c:v>44991</c:v>
                </c:pt>
                <c:pt idx="1085">
                  <c:v>44992</c:v>
                </c:pt>
                <c:pt idx="1086">
                  <c:v>44993</c:v>
                </c:pt>
                <c:pt idx="1087">
                  <c:v>44994</c:v>
                </c:pt>
                <c:pt idx="1088">
                  <c:v>44995</c:v>
                </c:pt>
                <c:pt idx="1089">
                  <c:v>44996</c:v>
                </c:pt>
                <c:pt idx="1090">
                  <c:v>44997</c:v>
                </c:pt>
                <c:pt idx="1091">
                  <c:v>44998</c:v>
                </c:pt>
                <c:pt idx="1092">
                  <c:v>44999</c:v>
                </c:pt>
                <c:pt idx="1093">
                  <c:v>45000</c:v>
                </c:pt>
                <c:pt idx="1094">
                  <c:v>45001</c:v>
                </c:pt>
                <c:pt idx="1095">
                  <c:v>45002</c:v>
                </c:pt>
                <c:pt idx="1096">
                  <c:v>45003</c:v>
                </c:pt>
                <c:pt idx="1097">
                  <c:v>45004</c:v>
                </c:pt>
                <c:pt idx="1098">
                  <c:v>45005</c:v>
                </c:pt>
                <c:pt idx="1099">
                  <c:v>45006</c:v>
                </c:pt>
                <c:pt idx="1100">
                  <c:v>45007</c:v>
                </c:pt>
                <c:pt idx="1101">
                  <c:v>45008</c:v>
                </c:pt>
                <c:pt idx="1102">
                  <c:v>45009</c:v>
                </c:pt>
                <c:pt idx="1103">
                  <c:v>45010</c:v>
                </c:pt>
                <c:pt idx="1104">
                  <c:v>45011</c:v>
                </c:pt>
                <c:pt idx="1105">
                  <c:v>45012</c:v>
                </c:pt>
                <c:pt idx="1106">
                  <c:v>45013</c:v>
                </c:pt>
                <c:pt idx="1107">
                  <c:v>45014</c:v>
                </c:pt>
                <c:pt idx="1108">
                  <c:v>45015</c:v>
                </c:pt>
                <c:pt idx="1109">
                  <c:v>45016</c:v>
                </c:pt>
                <c:pt idx="1110">
                  <c:v>45017</c:v>
                </c:pt>
                <c:pt idx="1111">
                  <c:v>45018</c:v>
                </c:pt>
                <c:pt idx="1112">
                  <c:v>45019</c:v>
                </c:pt>
                <c:pt idx="1113">
                  <c:v>45020</c:v>
                </c:pt>
                <c:pt idx="1114">
                  <c:v>45021</c:v>
                </c:pt>
                <c:pt idx="1115">
                  <c:v>45022</c:v>
                </c:pt>
                <c:pt idx="1116">
                  <c:v>45023</c:v>
                </c:pt>
                <c:pt idx="1117">
                  <c:v>45024</c:v>
                </c:pt>
                <c:pt idx="1118">
                  <c:v>45025</c:v>
                </c:pt>
                <c:pt idx="1119">
                  <c:v>45026</c:v>
                </c:pt>
                <c:pt idx="1120">
                  <c:v>45027</c:v>
                </c:pt>
                <c:pt idx="1121">
                  <c:v>45028</c:v>
                </c:pt>
                <c:pt idx="1122">
                  <c:v>45029</c:v>
                </c:pt>
                <c:pt idx="1123">
                  <c:v>45030</c:v>
                </c:pt>
                <c:pt idx="1124">
                  <c:v>45031</c:v>
                </c:pt>
                <c:pt idx="1125">
                  <c:v>45032</c:v>
                </c:pt>
                <c:pt idx="1126">
                  <c:v>45033</c:v>
                </c:pt>
                <c:pt idx="1127">
                  <c:v>45034</c:v>
                </c:pt>
                <c:pt idx="1128">
                  <c:v>45035</c:v>
                </c:pt>
                <c:pt idx="1129">
                  <c:v>45036</c:v>
                </c:pt>
                <c:pt idx="1130">
                  <c:v>45037</c:v>
                </c:pt>
                <c:pt idx="1131">
                  <c:v>45038</c:v>
                </c:pt>
                <c:pt idx="1132">
                  <c:v>45039</c:v>
                </c:pt>
                <c:pt idx="1133">
                  <c:v>45040</c:v>
                </c:pt>
                <c:pt idx="1134">
                  <c:v>45041</c:v>
                </c:pt>
                <c:pt idx="1135">
                  <c:v>45042</c:v>
                </c:pt>
                <c:pt idx="1136">
                  <c:v>45043</c:v>
                </c:pt>
                <c:pt idx="1137">
                  <c:v>45044</c:v>
                </c:pt>
                <c:pt idx="1138">
                  <c:v>45045</c:v>
                </c:pt>
                <c:pt idx="1139">
                  <c:v>45046</c:v>
                </c:pt>
                <c:pt idx="1140">
                  <c:v>45047</c:v>
                </c:pt>
                <c:pt idx="1141">
                  <c:v>45048</c:v>
                </c:pt>
                <c:pt idx="1142">
                  <c:v>45049</c:v>
                </c:pt>
                <c:pt idx="1143">
                  <c:v>45050</c:v>
                </c:pt>
                <c:pt idx="1144">
                  <c:v>45051</c:v>
                </c:pt>
                <c:pt idx="1145">
                  <c:v>45052</c:v>
                </c:pt>
                <c:pt idx="1146">
                  <c:v>45053</c:v>
                </c:pt>
                <c:pt idx="1147">
                  <c:v>45054</c:v>
                </c:pt>
                <c:pt idx="1148">
                  <c:v>45055</c:v>
                </c:pt>
                <c:pt idx="1149">
                  <c:v>45056</c:v>
                </c:pt>
                <c:pt idx="1150">
                  <c:v>45057</c:v>
                </c:pt>
                <c:pt idx="1151">
                  <c:v>45058</c:v>
                </c:pt>
                <c:pt idx="1152">
                  <c:v>45059</c:v>
                </c:pt>
                <c:pt idx="1153">
                  <c:v>45060</c:v>
                </c:pt>
                <c:pt idx="1154">
                  <c:v>45061</c:v>
                </c:pt>
                <c:pt idx="1155">
                  <c:v>45062</c:v>
                </c:pt>
                <c:pt idx="1156">
                  <c:v>45063</c:v>
                </c:pt>
                <c:pt idx="1157">
                  <c:v>45064</c:v>
                </c:pt>
                <c:pt idx="1158">
                  <c:v>45065</c:v>
                </c:pt>
                <c:pt idx="1159">
                  <c:v>45066</c:v>
                </c:pt>
                <c:pt idx="1160">
                  <c:v>45067</c:v>
                </c:pt>
                <c:pt idx="1161">
                  <c:v>45068</c:v>
                </c:pt>
                <c:pt idx="1162">
                  <c:v>45069</c:v>
                </c:pt>
                <c:pt idx="1163">
                  <c:v>45070</c:v>
                </c:pt>
                <c:pt idx="1164">
                  <c:v>45071</c:v>
                </c:pt>
                <c:pt idx="1165">
                  <c:v>45072</c:v>
                </c:pt>
                <c:pt idx="1166">
                  <c:v>45073</c:v>
                </c:pt>
                <c:pt idx="1167">
                  <c:v>45074</c:v>
                </c:pt>
                <c:pt idx="1168">
                  <c:v>45075</c:v>
                </c:pt>
                <c:pt idx="1169">
                  <c:v>45076</c:v>
                </c:pt>
                <c:pt idx="1170">
                  <c:v>45077</c:v>
                </c:pt>
                <c:pt idx="1171">
                  <c:v>45078</c:v>
                </c:pt>
                <c:pt idx="1172">
                  <c:v>45079</c:v>
                </c:pt>
                <c:pt idx="1173">
                  <c:v>45080</c:v>
                </c:pt>
                <c:pt idx="1174">
                  <c:v>45081</c:v>
                </c:pt>
                <c:pt idx="1175">
                  <c:v>45082</c:v>
                </c:pt>
                <c:pt idx="1176">
                  <c:v>45083</c:v>
                </c:pt>
                <c:pt idx="1177">
                  <c:v>45084</c:v>
                </c:pt>
                <c:pt idx="1178">
                  <c:v>45085</c:v>
                </c:pt>
                <c:pt idx="1179">
                  <c:v>45086</c:v>
                </c:pt>
                <c:pt idx="1180">
                  <c:v>45087</c:v>
                </c:pt>
                <c:pt idx="1181">
                  <c:v>45088</c:v>
                </c:pt>
                <c:pt idx="1182">
                  <c:v>45089</c:v>
                </c:pt>
                <c:pt idx="1183">
                  <c:v>45090</c:v>
                </c:pt>
                <c:pt idx="1184">
                  <c:v>45091</c:v>
                </c:pt>
                <c:pt idx="1185">
                  <c:v>45092</c:v>
                </c:pt>
                <c:pt idx="1186">
                  <c:v>45093</c:v>
                </c:pt>
                <c:pt idx="1187">
                  <c:v>45094</c:v>
                </c:pt>
                <c:pt idx="1188">
                  <c:v>45095</c:v>
                </c:pt>
                <c:pt idx="1189">
                  <c:v>45096</c:v>
                </c:pt>
                <c:pt idx="1190">
                  <c:v>45097</c:v>
                </c:pt>
                <c:pt idx="1191">
                  <c:v>45098</c:v>
                </c:pt>
                <c:pt idx="1192">
                  <c:v>45099</c:v>
                </c:pt>
                <c:pt idx="1193">
                  <c:v>45100</c:v>
                </c:pt>
                <c:pt idx="1194">
                  <c:v>45101</c:v>
                </c:pt>
                <c:pt idx="1195">
                  <c:v>45102</c:v>
                </c:pt>
                <c:pt idx="1196">
                  <c:v>45103</c:v>
                </c:pt>
                <c:pt idx="1197">
                  <c:v>45104</c:v>
                </c:pt>
                <c:pt idx="1198">
                  <c:v>45105</c:v>
                </c:pt>
                <c:pt idx="1199">
                  <c:v>45106</c:v>
                </c:pt>
                <c:pt idx="1200">
                  <c:v>45107</c:v>
                </c:pt>
                <c:pt idx="1201">
                  <c:v>45108</c:v>
                </c:pt>
                <c:pt idx="1202">
                  <c:v>45109</c:v>
                </c:pt>
                <c:pt idx="1203">
                  <c:v>45110</c:v>
                </c:pt>
                <c:pt idx="1204">
                  <c:v>45111</c:v>
                </c:pt>
                <c:pt idx="1205">
                  <c:v>45112</c:v>
                </c:pt>
                <c:pt idx="1206">
                  <c:v>45113</c:v>
                </c:pt>
                <c:pt idx="1207">
                  <c:v>45114</c:v>
                </c:pt>
                <c:pt idx="1208">
                  <c:v>45115</c:v>
                </c:pt>
                <c:pt idx="1209">
                  <c:v>45116</c:v>
                </c:pt>
                <c:pt idx="1210">
                  <c:v>45117</c:v>
                </c:pt>
                <c:pt idx="1211">
                  <c:v>45118</c:v>
                </c:pt>
                <c:pt idx="1212">
                  <c:v>45119</c:v>
                </c:pt>
                <c:pt idx="1213">
                  <c:v>45120</c:v>
                </c:pt>
                <c:pt idx="1214">
                  <c:v>45121</c:v>
                </c:pt>
                <c:pt idx="1215">
                  <c:v>45122</c:v>
                </c:pt>
                <c:pt idx="1216">
                  <c:v>45123</c:v>
                </c:pt>
                <c:pt idx="1217">
                  <c:v>45124</c:v>
                </c:pt>
                <c:pt idx="1218">
                  <c:v>45125</c:v>
                </c:pt>
                <c:pt idx="1219">
                  <c:v>45126</c:v>
                </c:pt>
                <c:pt idx="1220">
                  <c:v>45127</c:v>
                </c:pt>
                <c:pt idx="1221">
                  <c:v>45128</c:v>
                </c:pt>
                <c:pt idx="1222">
                  <c:v>45129</c:v>
                </c:pt>
                <c:pt idx="1223">
                  <c:v>45130</c:v>
                </c:pt>
                <c:pt idx="1224">
                  <c:v>45131</c:v>
                </c:pt>
                <c:pt idx="1225">
                  <c:v>45132</c:v>
                </c:pt>
                <c:pt idx="1226">
                  <c:v>45133</c:v>
                </c:pt>
                <c:pt idx="1227">
                  <c:v>45134</c:v>
                </c:pt>
                <c:pt idx="1228">
                  <c:v>45135</c:v>
                </c:pt>
                <c:pt idx="1229">
                  <c:v>45136</c:v>
                </c:pt>
                <c:pt idx="1230">
                  <c:v>45137</c:v>
                </c:pt>
                <c:pt idx="1231">
                  <c:v>45138</c:v>
                </c:pt>
                <c:pt idx="1232">
                  <c:v>45139</c:v>
                </c:pt>
                <c:pt idx="1233">
                  <c:v>45140</c:v>
                </c:pt>
                <c:pt idx="1234">
                  <c:v>45141</c:v>
                </c:pt>
                <c:pt idx="1235">
                  <c:v>45142</c:v>
                </c:pt>
                <c:pt idx="1236">
                  <c:v>45143</c:v>
                </c:pt>
                <c:pt idx="1237">
                  <c:v>45144</c:v>
                </c:pt>
                <c:pt idx="1238">
                  <c:v>45145</c:v>
                </c:pt>
                <c:pt idx="1239">
                  <c:v>45146</c:v>
                </c:pt>
                <c:pt idx="1240">
                  <c:v>45147</c:v>
                </c:pt>
                <c:pt idx="1241">
                  <c:v>45148</c:v>
                </c:pt>
                <c:pt idx="1242">
                  <c:v>45149</c:v>
                </c:pt>
                <c:pt idx="1243">
                  <c:v>45150</c:v>
                </c:pt>
                <c:pt idx="1244">
                  <c:v>45151</c:v>
                </c:pt>
                <c:pt idx="1245">
                  <c:v>45152</c:v>
                </c:pt>
                <c:pt idx="1246">
                  <c:v>45153</c:v>
                </c:pt>
                <c:pt idx="1247">
                  <c:v>45154</c:v>
                </c:pt>
                <c:pt idx="1248">
                  <c:v>45155</c:v>
                </c:pt>
                <c:pt idx="1249">
                  <c:v>45156</c:v>
                </c:pt>
                <c:pt idx="1250">
                  <c:v>45157</c:v>
                </c:pt>
                <c:pt idx="1251">
                  <c:v>45158</c:v>
                </c:pt>
                <c:pt idx="1252">
                  <c:v>45159</c:v>
                </c:pt>
                <c:pt idx="1253">
                  <c:v>45160</c:v>
                </c:pt>
                <c:pt idx="1254">
                  <c:v>45161</c:v>
                </c:pt>
                <c:pt idx="1255">
                  <c:v>45162</c:v>
                </c:pt>
                <c:pt idx="1256">
                  <c:v>45163</c:v>
                </c:pt>
                <c:pt idx="1257">
                  <c:v>45164</c:v>
                </c:pt>
                <c:pt idx="1258">
                  <c:v>45165</c:v>
                </c:pt>
                <c:pt idx="1259">
                  <c:v>45166</c:v>
                </c:pt>
                <c:pt idx="1260">
                  <c:v>45167</c:v>
                </c:pt>
                <c:pt idx="1261">
                  <c:v>45168</c:v>
                </c:pt>
                <c:pt idx="1262">
                  <c:v>45169</c:v>
                </c:pt>
                <c:pt idx="1263">
                  <c:v>45170</c:v>
                </c:pt>
                <c:pt idx="1264">
                  <c:v>45171</c:v>
                </c:pt>
                <c:pt idx="1265">
                  <c:v>45172</c:v>
                </c:pt>
                <c:pt idx="1266">
                  <c:v>45173</c:v>
                </c:pt>
                <c:pt idx="1267">
                  <c:v>45174</c:v>
                </c:pt>
                <c:pt idx="1268">
                  <c:v>45175</c:v>
                </c:pt>
                <c:pt idx="1269">
                  <c:v>45176</c:v>
                </c:pt>
                <c:pt idx="1270">
                  <c:v>45177</c:v>
                </c:pt>
                <c:pt idx="1271">
                  <c:v>45178</c:v>
                </c:pt>
                <c:pt idx="1272">
                  <c:v>45179</c:v>
                </c:pt>
                <c:pt idx="1273">
                  <c:v>45180</c:v>
                </c:pt>
                <c:pt idx="1274">
                  <c:v>45181</c:v>
                </c:pt>
                <c:pt idx="1275">
                  <c:v>45182</c:v>
                </c:pt>
                <c:pt idx="1276">
                  <c:v>45183</c:v>
                </c:pt>
                <c:pt idx="1277">
                  <c:v>45184</c:v>
                </c:pt>
                <c:pt idx="1278">
                  <c:v>45185</c:v>
                </c:pt>
                <c:pt idx="1279">
                  <c:v>45186</c:v>
                </c:pt>
                <c:pt idx="1280">
                  <c:v>45187</c:v>
                </c:pt>
                <c:pt idx="1281">
                  <c:v>45188</c:v>
                </c:pt>
                <c:pt idx="1282">
                  <c:v>45189</c:v>
                </c:pt>
                <c:pt idx="1283">
                  <c:v>45190</c:v>
                </c:pt>
                <c:pt idx="1284">
                  <c:v>45191</c:v>
                </c:pt>
                <c:pt idx="1285">
                  <c:v>45192</c:v>
                </c:pt>
                <c:pt idx="1286">
                  <c:v>45193</c:v>
                </c:pt>
                <c:pt idx="1287">
                  <c:v>45194</c:v>
                </c:pt>
                <c:pt idx="1288">
                  <c:v>45195</c:v>
                </c:pt>
                <c:pt idx="1289">
                  <c:v>45196</c:v>
                </c:pt>
                <c:pt idx="1290">
                  <c:v>45197</c:v>
                </c:pt>
                <c:pt idx="1291">
                  <c:v>45198</c:v>
                </c:pt>
                <c:pt idx="1292">
                  <c:v>45199</c:v>
                </c:pt>
                <c:pt idx="1293">
                  <c:v>45200</c:v>
                </c:pt>
                <c:pt idx="1294">
                  <c:v>45201</c:v>
                </c:pt>
                <c:pt idx="1295">
                  <c:v>45202</c:v>
                </c:pt>
                <c:pt idx="1296">
                  <c:v>45203</c:v>
                </c:pt>
                <c:pt idx="1297">
                  <c:v>45204</c:v>
                </c:pt>
                <c:pt idx="1298">
                  <c:v>45205</c:v>
                </c:pt>
              </c:numCache>
            </c:numRef>
          </c:cat>
          <c:val>
            <c:numRef>
              <c:f>'Dados sim recup log'!$M$2:$M$1500</c:f>
              <c:numCache>
                <c:formatCode>General</c:formatCode>
                <c:ptCount val="1499"/>
                <c:pt idx="20">
                  <c:v>0.91953670437252943</c:v>
                </c:pt>
                <c:pt idx="21">
                  <c:v>1.22</c:v>
                </c:pt>
                <c:pt idx="22">
                  <c:v>0.98360655737704916</c:v>
                </c:pt>
                <c:pt idx="23">
                  <c:v>1.0228423285230648</c:v>
                </c:pt>
                <c:pt idx="24">
                  <c:v>1.018728910751763</c:v>
                </c:pt>
                <c:pt idx="25">
                  <c:v>0.99791519154932851</c:v>
                </c:pt>
                <c:pt idx="26">
                  <c:v>1.0083445657862866</c:v>
                </c:pt>
                <c:pt idx="27">
                  <c:v>1.001427191171449</c:v>
                </c:pt>
                <c:pt idx="28">
                  <c:v>1.0793650793650793</c:v>
                </c:pt>
                <c:pt idx="29">
                  <c:v>1.0441176470588236</c:v>
                </c:pt>
                <c:pt idx="30">
                  <c:v>1.2112676056338028</c:v>
                </c:pt>
                <c:pt idx="31">
                  <c:v>0.86046511627906974</c:v>
                </c:pt>
                <c:pt idx="32">
                  <c:v>1.0945945945945945</c:v>
                </c:pt>
                <c:pt idx="33">
                  <c:v>1</c:v>
                </c:pt>
                <c:pt idx="34">
                  <c:v>1</c:v>
                </c:pt>
                <c:pt idx="35">
                  <c:v>0.94199980792102644</c:v>
                </c:pt>
                <c:pt idx="36">
                  <c:v>0.93051315138912338</c:v>
                </c:pt>
                <c:pt idx="37">
                  <c:v>0.9859154929577465</c:v>
                </c:pt>
                <c:pt idx="38">
                  <c:v>1.1857142857142857</c:v>
                </c:pt>
                <c:pt idx="39">
                  <c:v>1.0120481927710843</c:v>
                </c:pt>
                <c:pt idx="40">
                  <c:v>0.95708062122200355</c:v>
                </c:pt>
                <c:pt idx="41">
                  <c:v>0.94533509999053367</c:v>
                </c:pt>
                <c:pt idx="42">
                  <c:v>1.1973684210526316</c:v>
                </c:pt>
                <c:pt idx="43">
                  <c:v>1.1428571428571428</c:v>
                </c:pt>
                <c:pt idx="44">
                  <c:v>1.1442307692307692</c:v>
                </c:pt>
                <c:pt idx="45">
                  <c:v>1.0333273527791287</c:v>
                </c:pt>
                <c:pt idx="46">
                  <c:v>1.0328061943642557</c:v>
                </c:pt>
                <c:pt idx="47">
                  <c:v>0.9724843898578156</c:v>
                </c:pt>
                <c:pt idx="48">
                  <c:v>0.9473260981128756</c:v>
                </c:pt>
                <c:pt idx="49">
                  <c:v>1.188034188034188</c:v>
                </c:pt>
                <c:pt idx="50">
                  <c:v>1.0071942446043165</c:v>
                </c:pt>
                <c:pt idx="51">
                  <c:v>1.1357142857142857</c:v>
                </c:pt>
                <c:pt idx="52">
                  <c:v>1.0314465408805031</c:v>
                </c:pt>
                <c:pt idx="53">
                  <c:v>1.2865853658536586</c:v>
                </c:pt>
                <c:pt idx="54">
                  <c:v>0.77317411604745401</c:v>
                </c:pt>
                <c:pt idx="55">
                  <c:v>0.90719772738074589</c:v>
                </c:pt>
                <c:pt idx="56">
                  <c:v>1.1283783783783783</c:v>
                </c:pt>
                <c:pt idx="57">
                  <c:v>0.94430434725908019</c:v>
                </c:pt>
                <c:pt idx="58">
                  <c:v>0.92581538943834552</c:v>
                </c:pt>
                <c:pt idx="59">
                  <c:v>1.0753424657534247</c:v>
                </c:pt>
                <c:pt idx="60">
                  <c:v>1</c:v>
                </c:pt>
                <c:pt idx="61">
                  <c:v>0.76155931531211474</c:v>
                </c:pt>
                <c:pt idx="62">
                  <c:v>1.0009917045553984</c:v>
                </c:pt>
                <c:pt idx="63">
                  <c:v>1.1446868707657507</c:v>
                </c:pt>
                <c:pt idx="64">
                  <c:v>1</c:v>
                </c:pt>
                <c:pt idx="65">
                  <c:v>0.99270072992700731</c:v>
                </c:pt>
                <c:pt idx="66">
                  <c:v>1.1397058823529411</c:v>
                </c:pt>
                <c:pt idx="67">
                  <c:v>1.0193548387096774</c:v>
                </c:pt>
                <c:pt idx="68">
                  <c:v>1.1234420684682527</c:v>
                </c:pt>
                <c:pt idx="69">
                  <c:v>1.114493135773212</c:v>
                </c:pt>
                <c:pt idx="70">
                  <c:v>1.1070288713678369</c:v>
                </c:pt>
                <c:pt idx="71">
                  <c:v>1.0502283105022832</c:v>
                </c:pt>
                <c:pt idx="72">
                  <c:v>1.1608695652173913</c:v>
                </c:pt>
                <c:pt idx="73">
                  <c:v>1.0749063670411985</c:v>
                </c:pt>
                <c:pt idx="74">
                  <c:v>1.0801393728222997</c:v>
                </c:pt>
                <c:pt idx="75">
                  <c:v>1.0384451342395191</c:v>
                </c:pt>
                <c:pt idx="76">
                  <c:v>1.0375313238168644</c:v>
                </c:pt>
                <c:pt idx="77">
                  <c:v>1.0568862275449102</c:v>
                </c:pt>
                <c:pt idx="78">
                  <c:v>0.90368271954674217</c:v>
                </c:pt>
                <c:pt idx="79">
                  <c:v>1.0031347962382444</c:v>
                </c:pt>
                <c:pt idx="80">
                  <c:v>1.0375000000000001</c:v>
                </c:pt>
                <c:pt idx="81">
                  <c:v>1.0632530120481927</c:v>
                </c:pt>
                <c:pt idx="82">
                  <c:v>1.0585260225751367</c:v>
                </c:pt>
                <c:pt idx="83">
                  <c:v>1.0571116308028634</c:v>
                </c:pt>
                <c:pt idx="84">
                  <c:v>0.85822784810126584</c:v>
                </c:pt>
                <c:pt idx="85">
                  <c:v>1.1238938053097345</c:v>
                </c:pt>
                <c:pt idx="86">
                  <c:v>1.0791642455996269</c:v>
                </c:pt>
                <c:pt idx="87">
                  <c:v>1.0750031717665365</c:v>
                </c:pt>
                <c:pt idx="88">
                  <c:v>1.0701357466063348</c:v>
                </c:pt>
                <c:pt idx="89">
                  <c:v>0.99703584803107226</c:v>
                </c:pt>
                <c:pt idx="90">
                  <c:v>0.99661161356200834</c:v>
                </c:pt>
                <c:pt idx="91">
                  <c:v>1.1170212765957446</c:v>
                </c:pt>
                <c:pt idx="92">
                  <c:v>1.0304761904761905</c:v>
                </c:pt>
                <c:pt idx="93">
                  <c:v>0.94085027726432535</c:v>
                </c:pt>
                <c:pt idx="94">
                  <c:v>1.2809430255402749</c:v>
                </c:pt>
                <c:pt idx="95">
                  <c:v>1.0858895705521472</c:v>
                </c:pt>
                <c:pt idx="96">
                  <c:v>1.03002796981789</c:v>
                </c:pt>
                <c:pt idx="97">
                  <c:v>1.0298113200405374</c:v>
                </c:pt>
                <c:pt idx="98">
                  <c:v>1.2170439414114513</c:v>
                </c:pt>
                <c:pt idx="99">
                  <c:v>1.0098468271334793</c:v>
                </c:pt>
                <c:pt idx="100">
                  <c:v>1.0552546045503792</c:v>
                </c:pt>
                <c:pt idx="101">
                  <c:v>1.1139630390143738</c:v>
                </c:pt>
                <c:pt idx="102">
                  <c:v>0.82764976958525349</c:v>
                </c:pt>
                <c:pt idx="103">
                  <c:v>1.1235377184074218</c:v>
                </c:pt>
                <c:pt idx="104">
                  <c:v>1.1140439329383225</c:v>
                </c:pt>
                <c:pt idx="105">
                  <c:v>0.95017793594306055</c:v>
                </c:pt>
                <c:pt idx="106">
                  <c:v>1.0327715355805243</c:v>
                </c:pt>
                <c:pt idx="107">
                  <c:v>0.96554850407978243</c:v>
                </c:pt>
                <c:pt idx="108">
                  <c:v>0.96056338028169019</c:v>
                </c:pt>
                <c:pt idx="109">
                  <c:v>1.2082111436950147</c:v>
                </c:pt>
                <c:pt idx="110">
                  <c:v>1.011294479404337</c:v>
                </c:pt>
                <c:pt idx="111">
                  <c:v>1.0112323784118762</c:v>
                </c:pt>
                <c:pt idx="112">
                  <c:v>0.98180379746835444</c:v>
                </c:pt>
                <c:pt idx="113">
                  <c:v>1.0131985851402676</c:v>
                </c:pt>
                <c:pt idx="114">
                  <c:v>1.0129939053818378</c:v>
                </c:pt>
                <c:pt idx="115">
                  <c:v>1.0127832769690732</c:v>
                </c:pt>
                <c:pt idx="116">
                  <c:v>1</c:v>
                </c:pt>
                <c:pt idx="117">
                  <c:v>1.0555272294868023</c:v>
                </c:pt>
                <c:pt idx="118">
                  <c:v>1.0546182641966242</c:v>
                </c:pt>
                <c:pt idx="119">
                  <c:v>1.0153203342618384</c:v>
                </c:pt>
                <c:pt idx="120">
                  <c:v>0.92524005486968453</c:v>
                </c:pt>
                <c:pt idx="121">
                  <c:v>0.95478131949592293</c:v>
                </c:pt>
                <c:pt idx="122">
                  <c:v>1.1409820201052885</c:v>
                </c:pt>
                <c:pt idx="123">
                  <c:v>0.98305783848239381</c:v>
                </c:pt>
                <c:pt idx="124">
                  <c:v>0.93712628611400683</c:v>
                </c:pt>
                <c:pt idx="125">
                  <c:v>0.93092569171761685</c:v>
                </c:pt>
                <c:pt idx="126">
                  <c:v>0.97183416747357532</c:v>
                </c:pt>
                <c:pt idx="127">
                  <c:v>1.2489510826426373</c:v>
                </c:pt>
                <c:pt idx="128">
                  <c:v>1.1276871591034461</c:v>
                </c:pt>
                <c:pt idx="129">
                  <c:v>1.1128766598923578</c:v>
                </c:pt>
                <c:pt idx="130">
                  <c:v>0.9411940639214581</c:v>
                </c:pt>
                <c:pt idx="131">
                  <c:v>1.0120093717030612</c:v>
                </c:pt>
                <c:pt idx="132">
                  <c:v>1.0122941700473465</c:v>
                </c:pt>
                <c:pt idx="133">
                  <c:v>1.012610553927715</c:v>
                </c:pt>
                <c:pt idx="134">
                  <c:v>1.049921294777806</c:v>
                </c:pt>
                <c:pt idx="135">
                  <c:v>0.98981105073433806</c:v>
                </c:pt>
                <c:pt idx="136">
                  <c:v>1.1244017532047414</c:v>
                </c:pt>
                <c:pt idx="137">
                  <c:v>0.95239344952214777</c:v>
                </c:pt>
                <c:pt idx="138">
                  <c:v>0.99118814625608653</c:v>
                </c:pt>
                <c:pt idx="139">
                  <c:v>0.99086030256306645</c:v>
                </c:pt>
                <c:pt idx="140">
                  <c:v>1.0541999683478398</c:v>
                </c:pt>
                <c:pt idx="141">
                  <c:v>1.0761817663499447</c:v>
                </c:pt>
                <c:pt idx="142">
                  <c:v>1.031435724345418</c:v>
                </c:pt>
                <c:pt idx="143">
                  <c:v>1.0874439524596007</c:v>
                </c:pt>
                <c:pt idx="144">
                  <c:v>1.022344704946234</c:v>
                </c:pt>
                <c:pt idx="145">
                  <c:v>0.96300962102999177</c:v>
                </c:pt>
                <c:pt idx="146">
                  <c:v>0.96070749302750302</c:v>
                </c:pt>
                <c:pt idx="147">
                  <c:v>1.0346408960534725</c:v>
                </c:pt>
                <c:pt idx="148">
                  <c:v>1.1223954910441429</c:v>
                </c:pt>
                <c:pt idx="149">
                  <c:v>1.0143794024359389</c:v>
                </c:pt>
                <c:pt idx="150">
                  <c:v>1.0214005708794351</c:v>
                </c:pt>
                <c:pt idx="151">
                  <c:v>0.9515403721368092</c:v>
                </c:pt>
                <c:pt idx="152">
                  <c:v>0.99334850591348001</c:v>
                </c:pt>
                <c:pt idx="153">
                  <c:v>0.99349613316818508</c:v>
                </c:pt>
                <c:pt idx="154">
                  <c:v>1.0247427025419544</c:v>
                </c:pt>
                <c:pt idx="155">
                  <c:v>1.0579180480819645</c:v>
                </c:pt>
                <c:pt idx="156">
                  <c:v>1.0221421741132801</c:v>
                </c:pt>
                <c:pt idx="157">
                  <c:v>1.0111755290795876</c:v>
                </c:pt>
                <c:pt idx="158">
                  <c:v>0.96547838443971934</c:v>
                </c:pt>
                <c:pt idx="159">
                  <c:v>1.0057553503972401</c:v>
                </c:pt>
                <c:pt idx="160">
                  <c:v>1.0065165080182277</c:v>
                </c:pt>
                <c:pt idx="161">
                  <c:v>1.0180580554661369</c:v>
                </c:pt>
                <c:pt idx="162">
                  <c:v>1.0184420760831394</c:v>
                </c:pt>
                <c:pt idx="163">
                  <c:v>1.0355915864897316</c:v>
                </c:pt>
                <c:pt idx="164">
                  <c:v>1.0039751771419325</c:v>
                </c:pt>
                <c:pt idx="165">
                  <c:v>0.96916367783452972</c:v>
                </c:pt>
                <c:pt idx="166">
                  <c:v>0.9701842869365177</c:v>
                </c:pt>
                <c:pt idx="167">
                  <c:v>0.96939797254817206</c:v>
                </c:pt>
                <c:pt idx="168">
                  <c:v>1.0203448310041079</c:v>
                </c:pt>
                <c:pt idx="169">
                  <c:v>1.0091702179554791</c:v>
                </c:pt>
                <c:pt idx="170">
                  <c:v>1.0078509542885725</c:v>
                </c:pt>
                <c:pt idx="171">
                  <c:v>1.0082110443720185</c:v>
                </c:pt>
                <c:pt idx="172">
                  <c:v>0.9668394852576</c:v>
                </c:pt>
                <c:pt idx="173">
                  <c:v>0.97267992433477779</c:v>
                </c:pt>
                <c:pt idx="174">
                  <c:v>0.97239096002791992</c:v>
                </c:pt>
                <c:pt idx="175">
                  <c:v>0.97214289812892785</c:v>
                </c:pt>
                <c:pt idx="176">
                  <c:v>0.98707134194238244</c:v>
                </c:pt>
                <c:pt idx="177">
                  <c:v>0.9843723067787481</c:v>
                </c:pt>
                <c:pt idx="178">
                  <c:v>1.0295754571854292</c:v>
                </c:pt>
                <c:pt idx="179">
                  <c:v>0.9553329272227582</c:v>
                </c:pt>
                <c:pt idx="180">
                  <c:v>0.97666880934189548</c:v>
                </c:pt>
                <c:pt idx="181">
                  <c:v>0.9770153217468921</c:v>
                </c:pt>
                <c:pt idx="182">
                  <c:v>1.0534025137772869</c:v>
                </c:pt>
                <c:pt idx="183">
                  <c:v>1.0393718291412961</c:v>
                </c:pt>
                <c:pt idx="184">
                  <c:v>1.0837656024399966</c:v>
                </c:pt>
                <c:pt idx="185">
                  <c:v>1.0026758107433398</c:v>
                </c:pt>
                <c:pt idx="186">
                  <c:v>0.95108518087721139</c:v>
                </c:pt>
                <c:pt idx="187">
                  <c:v>0.96884749676866766</c:v>
                </c:pt>
                <c:pt idx="188">
                  <c:v>0.96870369185763394</c:v>
                </c:pt>
                <c:pt idx="189">
                  <c:v>0.99231408768906582</c:v>
                </c:pt>
                <c:pt idx="190">
                  <c:v>0.98188693729177967</c:v>
                </c:pt>
                <c:pt idx="191">
                  <c:v>0.99267805071567938</c:v>
                </c:pt>
                <c:pt idx="192">
                  <c:v>1.0210796548206966</c:v>
                </c:pt>
                <c:pt idx="193">
                  <c:v>0.94842672252155269</c:v>
                </c:pt>
                <c:pt idx="194">
                  <c:v>0.96511900239115223</c:v>
                </c:pt>
                <c:pt idx="195">
                  <c:v>0.96495551858225093</c:v>
                </c:pt>
                <c:pt idx="196">
                  <c:v>0.97955675888978821</c:v>
                </c:pt>
                <c:pt idx="197">
                  <c:v>0.97026162562292062</c:v>
                </c:pt>
                <c:pt idx="198">
                  <c:v>0.9709404088570921</c:v>
                </c:pt>
                <c:pt idx="199">
                  <c:v>0.93422263109475623</c:v>
                </c:pt>
                <c:pt idx="200">
                  <c:v>1.0093549975381586</c:v>
                </c:pt>
                <c:pt idx="201">
                  <c:v>0.96818352501872318</c:v>
                </c:pt>
                <c:pt idx="202">
                  <c:v>0.96685962607916409</c:v>
                </c:pt>
                <c:pt idx="203">
                  <c:v>0.97186034392912979</c:v>
                </c:pt>
                <c:pt idx="204">
                  <c:v>0.98016085790884722</c:v>
                </c:pt>
                <c:pt idx="205">
                  <c:v>0.98905908096280093</c:v>
                </c:pt>
                <c:pt idx="206">
                  <c:v>1.0608407079646018</c:v>
                </c:pt>
                <c:pt idx="207">
                  <c:v>0.99843587069864437</c:v>
                </c:pt>
                <c:pt idx="208">
                  <c:v>0.98321320547861868</c:v>
                </c:pt>
                <c:pt idx="209">
                  <c:v>0.982827625355018</c:v>
                </c:pt>
                <c:pt idx="210">
                  <c:v>0.98242644097819232</c:v>
                </c:pt>
                <c:pt idx="211">
                  <c:v>0.92244224422442245</c:v>
                </c:pt>
                <c:pt idx="212">
                  <c:v>0.97853309481216455</c:v>
                </c:pt>
                <c:pt idx="213">
                  <c:v>0.97074954296160876</c:v>
                </c:pt>
                <c:pt idx="214">
                  <c:v>1.0182046453232894</c:v>
                </c:pt>
                <c:pt idx="215">
                  <c:v>1.0083104089122117</c:v>
                </c:pt>
                <c:pt idx="216">
                  <c:v>1.0082670048036793</c:v>
                </c:pt>
                <c:pt idx="217">
                  <c:v>0.99818071558520316</c:v>
                </c:pt>
                <c:pt idx="218">
                  <c:v>1.020048602673147</c:v>
                </c:pt>
                <c:pt idx="219">
                  <c:v>0.9297200714711138</c:v>
                </c:pt>
                <c:pt idx="220">
                  <c:v>0.97117232543241516</c:v>
                </c:pt>
                <c:pt idx="221">
                  <c:v>0.98818172650350733</c:v>
                </c:pt>
                <c:pt idx="222">
                  <c:v>0.9879847103119157</c:v>
                </c:pt>
                <c:pt idx="223">
                  <c:v>0.98778204805368441</c:v>
                </c:pt>
                <c:pt idx="224">
                  <c:v>0.96990424076607384</c:v>
                </c:pt>
                <c:pt idx="225">
                  <c:v>0.84696755994358253</c:v>
                </c:pt>
                <c:pt idx="226">
                  <c:v>0.82597835137385511</c:v>
                </c:pt>
                <c:pt idx="227">
                  <c:v>0.91129032258064513</c:v>
                </c:pt>
                <c:pt idx="228">
                  <c:v>1.0088495575221239</c:v>
                </c:pt>
                <c:pt idx="229">
                  <c:v>0.95209642303823605</c:v>
                </c:pt>
                <c:pt idx="230">
                  <c:v>0.94971084437260134</c:v>
                </c:pt>
                <c:pt idx="231">
                  <c:v>0.94707389278552212</c:v>
                </c:pt>
                <c:pt idx="232">
                  <c:v>0.80153649167733676</c:v>
                </c:pt>
                <c:pt idx="233">
                  <c:v>1.0527156549520766</c:v>
                </c:pt>
                <c:pt idx="234">
                  <c:v>1.0121396054628224</c:v>
                </c:pt>
                <c:pt idx="235">
                  <c:v>0.96701649175412296</c:v>
                </c:pt>
                <c:pt idx="236">
                  <c:v>1.0015503875968992</c:v>
                </c:pt>
                <c:pt idx="237">
                  <c:v>1.0015479876160991</c:v>
                </c:pt>
                <c:pt idx="238">
                  <c:v>1.0231839258114375</c:v>
                </c:pt>
                <c:pt idx="239">
                  <c:v>1.0166163141993958</c:v>
                </c:pt>
                <c:pt idx="240">
                  <c:v>1.0698365527488856</c:v>
                </c:pt>
                <c:pt idx="241">
                  <c:v>1.0458333333333334</c:v>
                </c:pt>
                <c:pt idx="242">
                  <c:v>0.98671978751660028</c:v>
                </c:pt>
                <c:pt idx="243">
                  <c:v>0.99530214894198321</c:v>
                </c:pt>
                <c:pt idx="244">
                  <c:v>0.99525429128398524</c:v>
                </c:pt>
                <c:pt idx="245">
                  <c:v>1.1290760869565217</c:v>
                </c:pt>
                <c:pt idx="246">
                  <c:v>1.0553549939831528</c:v>
                </c:pt>
                <c:pt idx="247">
                  <c:v>1.1311288483466362</c:v>
                </c:pt>
                <c:pt idx="248">
                  <c:v>1.0776209677419355</c:v>
                </c:pt>
                <c:pt idx="249">
                  <c:v>0.99251637043966323</c:v>
                </c:pt>
                <c:pt idx="250">
                  <c:v>1.0418421496162493</c:v>
                </c:pt>
                <c:pt idx="251">
                  <c:v>1.0403525423910949</c:v>
                </c:pt>
                <c:pt idx="252">
                  <c:v>1.031304347826087</c:v>
                </c:pt>
                <c:pt idx="253">
                  <c:v>1.0168634064080944</c:v>
                </c:pt>
                <c:pt idx="254">
                  <c:v>0.99751243781094523</c:v>
                </c:pt>
                <c:pt idx="255">
                  <c:v>1.0224438902743143</c:v>
                </c:pt>
                <c:pt idx="256">
                  <c:v>0.96422764227642277</c:v>
                </c:pt>
                <c:pt idx="257">
                  <c:v>0.97772897662909064</c:v>
                </c:pt>
                <c:pt idx="258">
                  <c:v>0.97707237471080388</c:v>
                </c:pt>
                <c:pt idx="259">
                  <c:v>1.0344218887908208</c:v>
                </c:pt>
                <c:pt idx="260">
                  <c:v>1.0042662116040955</c:v>
                </c:pt>
                <c:pt idx="261">
                  <c:v>1.0025488530161428</c:v>
                </c:pt>
                <c:pt idx="262">
                  <c:v>0.99745762711864405</c:v>
                </c:pt>
                <c:pt idx="263">
                  <c:v>0.94902293967714524</c:v>
                </c:pt>
                <c:pt idx="264">
                  <c:v>0.98441199322052364</c:v>
                </c:pt>
                <c:pt idx="265">
                  <c:v>0.98400474242587299</c:v>
                </c:pt>
                <c:pt idx="266">
                  <c:v>1.0794824399260627</c:v>
                </c:pt>
                <c:pt idx="267">
                  <c:v>1.0059931506849316</c:v>
                </c:pt>
                <c:pt idx="268">
                  <c:v>1.0102127659574469</c:v>
                </c:pt>
                <c:pt idx="269">
                  <c:v>0.96714406065711878</c:v>
                </c:pt>
                <c:pt idx="270">
                  <c:v>0.96341463414634143</c:v>
                </c:pt>
                <c:pt idx="271">
                  <c:v>0.98517346705394937</c:v>
                </c:pt>
                <c:pt idx="272">
                  <c:v>0.98476337527128499</c:v>
                </c:pt>
                <c:pt idx="273">
                  <c:v>0.9878844361602982</c:v>
                </c:pt>
                <c:pt idx="274">
                  <c:v>1.0792452830188679</c:v>
                </c:pt>
                <c:pt idx="275">
                  <c:v>1.1267482517482517</c:v>
                </c:pt>
                <c:pt idx="276">
                  <c:v>1.0294802172226531</c:v>
                </c:pt>
                <c:pt idx="277">
                  <c:v>0.94197437829691033</c:v>
                </c:pt>
                <c:pt idx="278">
                  <c:v>0.92057624889684087</c:v>
                </c:pt>
                <c:pt idx="279">
                  <c:v>0.91334096551758803</c:v>
                </c:pt>
                <c:pt idx="280">
                  <c:v>1.142721217887726</c:v>
                </c:pt>
                <c:pt idx="281">
                  <c:v>1.2722731057452124</c:v>
                </c:pt>
                <c:pt idx="282">
                  <c:v>1.0091623036649215</c:v>
                </c:pt>
                <c:pt idx="283">
                  <c:v>0.97320914685514082</c:v>
                </c:pt>
                <c:pt idx="284">
                  <c:v>0.97222041461169961</c:v>
                </c:pt>
                <c:pt idx="285">
                  <c:v>0.9757669628253347</c:v>
                </c:pt>
                <c:pt idx="286">
                  <c:v>0.97496284268176925</c:v>
                </c:pt>
                <c:pt idx="287">
                  <c:v>1.11671469740634</c:v>
                </c:pt>
                <c:pt idx="288">
                  <c:v>1.0380645161290323</c:v>
                </c:pt>
                <c:pt idx="289">
                  <c:v>1.0304536979490366</c:v>
                </c:pt>
                <c:pt idx="290">
                  <c:v>1.0126174014820624</c:v>
                </c:pt>
                <c:pt idx="291">
                  <c:v>1.012555900648332</c:v>
                </c:pt>
                <c:pt idx="292">
                  <c:v>0.98945497174562602</c:v>
                </c:pt>
                <c:pt idx="293">
                  <c:v>0.98925525401615289</c:v>
                </c:pt>
                <c:pt idx="294">
                  <c:v>1.1388221153846154</c:v>
                </c:pt>
                <c:pt idx="295">
                  <c:v>1.0559366754617414</c:v>
                </c:pt>
                <c:pt idx="296">
                  <c:v>1.1644177911044478</c:v>
                </c:pt>
                <c:pt idx="297">
                  <c:v>1.0935622317596567</c:v>
                </c:pt>
                <c:pt idx="298">
                  <c:v>0.98547880690737832</c:v>
                </c:pt>
                <c:pt idx="299">
                  <c:v>1.0244493238608445</c:v>
                </c:pt>
                <c:pt idx="300">
                  <c:v>1.0243383363215779</c:v>
                </c:pt>
                <c:pt idx="301">
                  <c:v>1.1294117647058823</c:v>
                </c:pt>
                <c:pt idx="302">
                  <c:v>1.0564516129032258</c:v>
                </c:pt>
                <c:pt idx="303">
                  <c:v>1.0206743002544529</c:v>
                </c:pt>
                <c:pt idx="304">
                  <c:v>1.045497039576192</c:v>
                </c:pt>
                <c:pt idx="305">
                  <c:v>0.92608047690014905</c:v>
                </c:pt>
                <c:pt idx="306">
                  <c:v>0.98474381746705153</c:v>
                </c:pt>
                <c:pt idx="307">
                  <c:v>0.98378903895327952</c:v>
                </c:pt>
                <c:pt idx="308">
                  <c:v>1.0574750830564783</c:v>
                </c:pt>
                <c:pt idx="309">
                  <c:v>1.0276468740182219</c:v>
                </c:pt>
                <c:pt idx="310">
                  <c:v>1.03362885967594</c:v>
                </c:pt>
                <c:pt idx="311">
                  <c:v>1.0627033422064478</c:v>
                </c:pt>
                <c:pt idx="312">
                  <c:v>0.92902866685221264</c:v>
                </c:pt>
                <c:pt idx="313">
                  <c:v>0.92903487727683476</c:v>
                </c:pt>
                <c:pt idx="314">
                  <c:v>0.92386023739028333</c:v>
                </c:pt>
                <c:pt idx="315">
                  <c:v>1.1001745200698081</c:v>
                </c:pt>
                <c:pt idx="316">
                  <c:v>1.0704314720812182</c:v>
                </c:pt>
                <c:pt idx="317">
                  <c:v>0.99170124481327804</c:v>
                </c:pt>
                <c:pt idx="318">
                  <c:v>1.0340705319784818</c:v>
                </c:pt>
                <c:pt idx="319">
                  <c:v>0.98497109826589591</c:v>
                </c:pt>
                <c:pt idx="320">
                  <c:v>0.93916987882725789</c:v>
                </c:pt>
                <c:pt idx="321">
                  <c:v>0.93448572495354443</c:v>
                </c:pt>
                <c:pt idx="322">
                  <c:v>1.0203945168839852</c:v>
                </c:pt>
                <c:pt idx="323">
                  <c:v>1.0986238532110091</c:v>
                </c:pt>
                <c:pt idx="324">
                  <c:v>1.1300328064419922</c:v>
                </c:pt>
                <c:pt idx="325">
                  <c:v>1.0358933755608339</c:v>
                </c:pt>
                <c:pt idx="326">
                  <c:v>0.97834394904458599</c:v>
                </c:pt>
                <c:pt idx="327">
                  <c:v>0.92647479717262138</c:v>
                </c:pt>
                <c:pt idx="328">
                  <c:v>0.9191426497501759</c:v>
                </c:pt>
                <c:pt idx="329">
                  <c:v>1.082874617737003</c:v>
                </c:pt>
                <c:pt idx="330">
                  <c:v>0.98249082180175096</c:v>
                </c:pt>
                <c:pt idx="331">
                  <c:v>0.97326818051164132</c:v>
                </c:pt>
                <c:pt idx="332">
                  <c:v>0.9636739515652688</c:v>
                </c:pt>
                <c:pt idx="333">
                  <c:v>0.96690162427214221</c:v>
                </c:pt>
                <c:pt idx="334">
                  <c:v>0.96700974836320885</c:v>
                </c:pt>
                <c:pt idx="335">
                  <c:v>0.96561171645705413</c:v>
                </c:pt>
                <c:pt idx="336">
                  <c:v>1.001357773251867</c:v>
                </c:pt>
                <c:pt idx="337">
                  <c:v>0.9820338983050847</c:v>
                </c:pt>
                <c:pt idx="338">
                  <c:v>0.98653779772178118</c:v>
                </c:pt>
                <c:pt idx="339">
                  <c:v>0.97480755773268024</c:v>
                </c:pt>
                <c:pt idx="340">
                  <c:v>0.97020818377602303</c:v>
                </c:pt>
                <c:pt idx="341">
                  <c:v>0.98433698570436623</c:v>
                </c:pt>
                <c:pt idx="342">
                  <c:v>0.98396532202477882</c:v>
                </c:pt>
                <c:pt idx="343">
                  <c:v>1.0263559969442322</c:v>
                </c:pt>
                <c:pt idx="344">
                  <c:v>1.048008931894306</c:v>
                </c:pt>
                <c:pt idx="345">
                  <c:v>1.0028409090909092</c:v>
                </c:pt>
                <c:pt idx="346">
                  <c:v>1.0092067988668556</c:v>
                </c:pt>
                <c:pt idx="347">
                  <c:v>0.99228070175438599</c:v>
                </c:pt>
                <c:pt idx="348">
                  <c:v>0.98695866890341366</c:v>
                </c:pt>
                <c:pt idx="349">
                  <c:v>0.98670099192449123</c:v>
                </c:pt>
                <c:pt idx="350">
                  <c:v>1.0265068990559187</c:v>
                </c:pt>
                <c:pt idx="351">
                  <c:v>0.99823134064379204</c:v>
                </c:pt>
                <c:pt idx="352">
                  <c:v>0.96491849751948977</c:v>
                </c:pt>
                <c:pt idx="353">
                  <c:v>1.0969518912963643</c:v>
                </c:pt>
                <c:pt idx="354">
                  <c:v>0.99196518245731502</c:v>
                </c:pt>
                <c:pt idx="355">
                  <c:v>0.99697620098783113</c:v>
                </c:pt>
                <c:pt idx="356">
                  <c:v>0.99693962097765498</c:v>
                </c:pt>
                <c:pt idx="357">
                  <c:v>1.0292020373514432</c:v>
                </c:pt>
                <c:pt idx="358">
                  <c:v>1.0138568129330254</c:v>
                </c:pt>
                <c:pt idx="359">
                  <c:v>1.0289619264562317</c:v>
                </c:pt>
                <c:pt idx="360">
                  <c:v>1.0458570524984188</c:v>
                </c:pt>
                <c:pt idx="361">
                  <c:v>1.039310553371636</c:v>
                </c:pt>
                <c:pt idx="362">
                  <c:v>1.0178330724925486</c:v>
                </c:pt>
                <c:pt idx="363">
                  <c:v>1.0176393866142988</c:v>
                </c:pt>
                <c:pt idx="364">
                  <c:v>1.0339887640449439</c:v>
                </c:pt>
                <c:pt idx="365">
                  <c:v>0.98641673458299373</c:v>
                </c:pt>
                <c:pt idx="366">
                  <c:v>1.043592631356477</c:v>
                </c:pt>
                <c:pt idx="367">
                  <c:v>1.0421491553421576</c:v>
                </c:pt>
                <c:pt idx="368">
                  <c:v>1.0288680678652824</c:v>
                </c:pt>
                <c:pt idx="369">
                  <c:v>1.0098135547865561</c:v>
                </c:pt>
                <c:pt idx="370">
                  <c:v>1.0097803495393376</c:v>
                </c:pt>
                <c:pt idx="371">
                  <c:v>1.0238957277335263</c:v>
                </c:pt>
                <c:pt idx="372">
                  <c:v>1.0301744460160303</c:v>
                </c:pt>
                <c:pt idx="373">
                  <c:v>1.0453089244851259</c:v>
                </c:pt>
                <c:pt idx="374">
                  <c:v>1.0221103327495622</c:v>
                </c:pt>
                <c:pt idx="375">
                  <c:v>0.97408438637823946</c:v>
                </c:pt>
                <c:pt idx="376">
                  <c:v>0.94441372185862471</c:v>
                </c:pt>
                <c:pt idx="377">
                  <c:v>0.94081905723691073</c:v>
                </c:pt>
                <c:pt idx="378">
                  <c:v>1.1271962385548131</c:v>
                </c:pt>
                <c:pt idx="379">
                  <c:v>0.99780461031833145</c:v>
                </c:pt>
                <c:pt idx="380">
                  <c:v>0.99317931793179315</c:v>
                </c:pt>
                <c:pt idx="381">
                  <c:v>0.97674214032160389</c:v>
                </c:pt>
                <c:pt idx="382">
                  <c:v>0.97595516346809541</c:v>
                </c:pt>
                <c:pt idx="383">
                  <c:v>0.94506046261469268</c:v>
                </c:pt>
                <c:pt idx="384">
                  <c:v>0.9415739308532759</c:v>
                </c:pt>
                <c:pt idx="385">
                  <c:v>1.1042047531992687</c:v>
                </c:pt>
                <c:pt idx="386">
                  <c:v>0.99976348155156103</c:v>
                </c:pt>
                <c:pt idx="387">
                  <c:v>1.0248403122782115</c:v>
                </c:pt>
                <c:pt idx="388">
                  <c:v>0.99330563250230841</c:v>
                </c:pt>
                <c:pt idx="389">
                  <c:v>0.98768301185219609</c:v>
                </c:pt>
                <c:pt idx="390">
                  <c:v>0.97914615965720531</c:v>
                </c:pt>
                <c:pt idx="391">
                  <c:v>0.97852362245311397</c:v>
                </c:pt>
                <c:pt idx="392">
                  <c:v>1.0051571709233791</c:v>
                </c:pt>
                <c:pt idx="393">
                  <c:v>1.0065966283899341</c:v>
                </c:pt>
                <c:pt idx="394">
                  <c:v>1.0050970873786407</c:v>
                </c:pt>
                <c:pt idx="395">
                  <c:v>1.0142477662400387</c:v>
                </c:pt>
                <c:pt idx="396">
                  <c:v>1.0138095238095237</c:v>
                </c:pt>
                <c:pt idx="397">
                  <c:v>0.998138511381094</c:v>
                </c:pt>
                <c:pt idx="398">
                  <c:v>0.99810031969423285</c:v>
                </c:pt>
                <c:pt idx="399">
                  <c:v>1.0089580386610089</c:v>
                </c:pt>
                <c:pt idx="400">
                  <c:v>1.0051271708292611</c:v>
                </c:pt>
                <c:pt idx="401">
                  <c:v>1.0051269164261705</c:v>
                </c:pt>
                <c:pt idx="402">
                  <c:v>1.0185013876040703</c:v>
                </c:pt>
                <c:pt idx="403">
                  <c:v>0.9670753860127157</c:v>
                </c:pt>
                <c:pt idx="404">
                  <c:v>1.0268651881161144</c:v>
                </c:pt>
                <c:pt idx="405">
                  <c:v>1.0264281030797069</c:v>
                </c:pt>
                <c:pt idx="406">
                  <c:v>1.0267320115838716</c:v>
                </c:pt>
                <c:pt idx="407">
                  <c:v>1.0171403775222392</c:v>
                </c:pt>
                <c:pt idx="408">
                  <c:v>1.0209044368600682</c:v>
                </c:pt>
                <c:pt idx="409">
                  <c:v>1.0094024237358963</c:v>
                </c:pt>
                <c:pt idx="410">
                  <c:v>0.99255519263506531</c:v>
                </c:pt>
                <c:pt idx="411">
                  <c:v>0.99242288341464457</c:v>
                </c:pt>
                <c:pt idx="412">
                  <c:v>0.99228747544898677</c:v>
                </c:pt>
                <c:pt idx="413">
                  <c:v>1.1202880135535791</c:v>
                </c:pt>
                <c:pt idx="414">
                  <c:v>0.97181764012271254</c:v>
                </c:pt>
                <c:pt idx="415">
                  <c:v>0.97006071744409761</c:v>
                </c:pt>
                <c:pt idx="416">
                  <c:v>1.0168437938640464</c:v>
                </c:pt>
                <c:pt idx="417">
                  <c:v>1.0041411950305659</c:v>
                </c:pt>
                <c:pt idx="418">
                  <c:v>0.998345828636924</c:v>
                </c:pt>
                <c:pt idx="419">
                  <c:v>0.99831281015558837</c:v>
                </c:pt>
                <c:pt idx="420">
                  <c:v>1.0197044334975369</c:v>
                </c:pt>
                <c:pt idx="421">
                  <c:v>1.0129468599033817</c:v>
                </c:pt>
                <c:pt idx="422">
                  <c:v>1.0297596337275849</c:v>
                </c:pt>
                <c:pt idx="423">
                  <c:v>1.0114857354575768</c:v>
                </c:pt>
                <c:pt idx="424">
                  <c:v>1.0053113553113553</c:v>
                </c:pt>
                <c:pt idx="425">
                  <c:v>0.99511103592731021</c:v>
                </c:pt>
                <c:pt idx="426">
                  <c:v>0.99502679270766325</c:v>
                </c:pt>
                <c:pt idx="427">
                  <c:v>1.0235510579576816</c:v>
                </c:pt>
                <c:pt idx="428">
                  <c:v>1.0161783210497932</c:v>
                </c:pt>
                <c:pt idx="429">
                  <c:v>1.0389173889969927</c:v>
                </c:pt>
                <c:pt idx="430">
                  <c:v>1.0156649072024519</c:v>
                </c:pt>
                <c:pt idx="431">
                  <c:v>1.0211232187761945</c:v>
                </c:pt>
                <c:pt idx="432">
                  <c:v>1.0040962997980962</c:v>
                </c:pt>
                <c:pt idx="433">
                  <c:v>1.0040957554636147</c:v>
                </c:pt>
                <c:pt idx="434">
                  <c:v>1.0262172284644195</c:v>
                </c:pt>
                <c:pt idx="435">
                  <c:v>1.0123770231672484</c:v>
                </c:pt>
                <c:pt idx="436">
                  <c:v>0.9670846394984326</c:v>
                </c:pt>
                <c:pt idx="437">
                  <c:v>0.95299837925445707</c:v>
                </c:pt>
                <c:pt idx="438">
                  <c:v>1.1039115646258504</c:v>
                </c:pt>
                <c:pt idx="439">
                  <c:v>1.0039997727479073</c:v>
                </c:pt>
                <c:pt idx="440">
                  <c:v>1.0039953390853211</c:v>
                </c:pt>
                <c:pt idx="441">
                  <c:v>1.0056548983646645</c:v>
                </c:pt>
                <c:pt idx="442">
                  <c:v>0.99939209726443767</c:v>
                </c:pt>
                <c:pt idx="443">
                  <c:v>1.0103739408167116</c:v>
                </c:pt>
                <c:pt idx="444">
                  <c:v>1.0103520014660781</c:v>
                </c:pt>
                <c:pt idx="445">
                  <c:v>0.98078355429763142</c:v>
                </c:pt>
                <c:pt idx="446">
                  <c:v>1.000016644717014</c:v>
                </c:pt>
                <c:pt idx="447">
                  <c:v>0.99998335556002804</c:v>
                </c:pt>
                <c:pt idx="448">
                  <c:v>0.99164641555285538</c:v>
                </c:pt>
                <c:pt idx="449">
                  <c:v>1.0231275846224537</c:v>
                </c:pt>
                <c:pt idx="450">
                  <c:v>0.9965568862275449</c:v>
                </c:pt>
                <c:pt idx="451">
                  <c:v>0.99924891092083523</c:v>
                </c:pt>
                <c:pt idx="452">
                  <c:v>0.9926337943475646</c:v>
                </c:pt>
                <c:pt idx="453">
                  <c:v>0.97949541757727354</c:v>
                </c:pt>
                <c:pt idx="454">
                  <c:v>0.97887808952773803</c:v>
                </c:pt>
                <c:pt idx="455">
                  <c:v>0.99115463591849629</c:v>
                </c:pt>
                <c:pt idx="456">
                  <c:v>0.98996015936254977</c:v>
                </c:pt>
                <c:pt idx="457">
                  <c:v>0.98599484867997422</c:v>
                </c:pt>
                <c:pt idx="458">
                  <c:v>0.9766530612244898</c:v>
                </c:pt>
                <c:pt idx="459">
                  <c:v>0.99448345035105312</c:v>
                </c:pt>
                <c:pt idx="460">
                  <c:v>0.98820737224207256</c:v>
                </c:pt>
                <c:pt idx="461">
                  <c:v>0.9879490529951076</c:v>
                </c:pt>
                <c:pt idx="462">
                  <c:v>0.9760674931129476</c:v>
                </c:pt>
                <c:pt idx="463">
                  <c:v>0.98059622508378907</c:v>
                </c:pt>
                <c:pt idx="464">
                  <c:v>0.96941896024464835</c:v>
                </c:pt>
                <c:pt idx="465">
                  <c:v>0.98329931341621823</c:v>
                </c:pt>
                <c:pt idx="466">
                  <c:v>0.98150594451783357</c:v>
                </c:pt>
                <c:pt idx="467">
                  <c:v>0.97336430022890041</c:v>
                </c:pt>
                <c:pt idx="468">
                  <c:v>0.97245064402321746</c:v>
                </c:pt>
                <c:pt idx="469">
                  <c:v>0.95409303270363599</c:v>
                </c:pt>
                <c:pt idx="470">
                  <c:v>0.97402597402597402</c:v>
                </c:pt>
                <c:pt idx="471">
                  <c:v>1.0133333333333334</c:v>
                </c:pt>
                <c:pt idx="472">
                  <c:v>0.98295944779982747</c:v>
                </c:pt>
                <c:pt idx="473">
                  <c:v>0.9820057055080097</c:v>
                </c:pt>
                <c:pt idx="474">
                  <c:v>0.97782234960667502</c:v>
                </c:pt>
                <c:pt idx="475">
                  <c:v>0.97720278805382343</c:v>
                </c:pt>
                <c:pt idx="476">
                  <c:v>0.98947614593077637</c:v>
                </c:pt>
                <c:pt idx="477">
                  <c:v>0.98321909714015598</c:v>
                </c:pt>
                <c:pt idx="478">
                  <c:v>0.98173076923076918</c:v>
                </c:pt>
                <c:pt idx="479">
                  <c:v>0.98338700766163667</c:v>
                </c:pt>
                <c:pt idx="480">
                  <c:v>0.98303039074751619</c:v>
                </c:pt>
                <c:pt idx="481">
                  <c:v>0.97283246387102384</c:v>
                </c:pt>
                <c:pt idx="482">
                  <c:v>0.97194746446211777</c:v>
                </c:pt>
                <c:pt idx="483">
                  <c:v>0.98473077953388699</c:v>
                </c:pt>
                <c:pt idx="484">
                  <c:v>1.0214907508161044</c:v>
                </c:pt>
                <c:pt idx="485">
                  <c:v>0.98988015978695076</c:v>
                </c:pt>
                <c:pt idx="486">
                  <c:v>0.98950766747376917</c:v>
                </c:pt>
                <c:pt idx="487">
                  <c:v>0.99619358346927678</c:v>
                </c:pt>
                <c:pt idx="488">
                  <c:v>0.9967319794755839</c:v>
                </c:pt>
                <c:pt idx="489">
                  <c:v>0.99670704072530902</c:v>
                </c:pt>
                <c:pt idx="490">
                  <c:v>0.99423076923076925</c:v>
                </c:pt>
                <c:pt idx="491">
                  <c:v>0.98618402873722022</c:v>
                </c:pt>
                <c:pt idx="492">
                  <c:v>0.97029980386662928</c:v>
                </c:pt>
                <c:pt idx="493">
                  <c:v>0.98816055443257289</c:v>
                </c:pt>
                <c:pt idx="494">
                  <c:v>0.9853886616014027</c:v>
                </c:pt>
                <c:pt idx="495">
                  <c:v>0.98031106945194402</c:v>
                </c:pt>
                <c:pt idx="496">
                  <c:v>0.9798497258208072</c:v>
                </c:pt>
                <c:pt idx="497">
                  <c:v>0.99214164537974237</c:v>
                </c:pt>
                <c:pt idx="498">
                  <c:v>0.99205028242645421</c:v>
                </c:pt>
                <c:pt idx="499">
                  <c:v>0.97584692597239653</c:v>
                </c:pt>
                <c:pt idx="500">
                  <c:v>0.98232079717132759</c:v>
                </c:pt>
                <c:pt idx="501">
                  <c:v>0.95778795811518325</c:v>
                </c:pt>
                <c:pt idx="502">
                  <c:v>0.9849927988506354</c:v>
                </c:pt>
                <c:pt idx="503">
                  <c:v>0.98471287125318296</c:v>
                </c:pt>
                <c:pt idx="504">
                  <c:v>0.99013737231419519</c:v>
                </c:pt>
                <c:pt idx="505">
                  <c:v>0.98292422625400211</c:v>
                </c:pt>
                <c:pt idx="506">
                  <c:v>0.99746652189648932</c:v>
                </c:pt>
                <c:pt idx="507">
                  <c:v>0.98258345428156746</c:v>
                </c:pt>
                <c:pt idx="508">
                  <c:v>0.98116691285081237</c:v>
                </c:pt>
                <c:pt idx="509">
                  <c:v>0.97800997509877174</c:v>
                </c:pt>
                <c:pt idx="510">
                  <c:v>0.97745973847143386</c:v>
                </c:pt>
                <c:pt idx="511">
                  <c:v>0.98700787401574808</c:v>
                </c:pt>
                <c:pt idx="512">
                  <c:v>0.99760670123653772</c:v>
                </c:pt>
                <c:pt idx="513">
                  <c:v>0.98440623750499801</c:v>
                </c:pt>
                <c:pt idx="514">
                  <c:v>0.98781478472786355</c:v>
                </c:pt>
                <c:pt idx="515">
                  <c:v>0.98314144736842102</c:v>
                </c:pt>
                <c:pt idx="516">
                  <c:v>0.98495738778101516</c:v>
                </c:pt>
                <c:pt idx="517">
                  <c:v>0.98469952971472929</c:v>
                </c:pt>
                <c:pt idx="518">
                  <c:v>0.9909443725743855</c:v>
                </c:pt>
                <c:pt idx="519">
                  <c:v>1.0073977371627503</c:v>
                </c:pt>
                <c:pt idx="520">
                  <c:v>0.98272138228941686</c:v>
                </c:pt>
                <c:pt idx="521">
                  <c:v>0.9767032967032967</c:v>
                </c:pt>
                <c:pt idx="522">
                  <c:v>1.0265526552655266</c:v>
                </c:pt>
                <c:pt idx="523">
                  <c:v>0.98269832774471133</c:v>
                </c:pt>
                <c:pt idx="524">
                  <c:v>0.98236258296048939</c:v>
                </c:pt>
                <c:pt idx="525">
                  <c:v>0.9927338782924614</c:v>
                </c:pt>
                <c:pt idx="526">
                  <c:v>1.0009149130832571</c:v>
                </c:pt>
                <c:pt idx="527">
                  <c:v>1.0012768056643755</c:v>
                </c:pt>
                <c:pt idx="528">
                  <c:v>1.002188088682801</c:v>
                </c:pt>
                <c:pt idx="529">
                  <c:v>1.0017278524023669</c:v>
                </c:pt>
                <c:pt idx="530">
                  <c:v>1.0012706775407896</c:v>
                </c:pt>
                <c:pt idx="531">
                  <c:v>1.0012681084723694</c:v>
                </c:pt>
                <c:pt idx="532">
                  <c:v>1.001720501320972</c:v>
                </c:pt>
                <c:pt idx="533">
                  <c:v>1.0008120616304486</c:v>
                </c:pt>
                <c:pt idx="534">
                  <c:v>1.0012637776900168</c:v>
                </c:pt>
                <c:pt idx="535">
                  <c:v>1.0021657905494226</c:v>
                </c:pt>
                <c:pt idx="536">
                  <c:v>0.98312616732144331</c:v>
                </c:pt>
                <c:pt idx="537">
                  <c:v>0.98283655420898475</c:v>
                </c:pt>
                <c:pt idx="538">
                  <c:v>0.98253682596814329</c:v>
                </c:pt>
                <c:pt idx="539">
                  <c:v>0.98222644325352126</c:v>
                </c:pt>
                <c:pt idx="540">
                  <c:v>0.9819048276814174</c:v>
                </c:pt>
                <c:pt idx="541">
                  <c:v>0.98621368783850316</c:v>
                </c:pt>
                <c:pt idx="542">
                  <c:v>0.97853220169745381</c:v>
                </c:pt>
                <c:pt idx="543">
                  <c:v>0.9821428571428571</c:v>
                </c:pt>
                <c:pt idx="544">
                  <c:v>0.98053311220665051</c:v>
                </c:pt>
                <c:pt idx="545">
                  <c:v>0.97958903025505162</c:v>
                </c:pt>
                <c:pt idx="546">
                  <c:v>0.97836668469442944</c:v>
                </c:pt>
                <c:pt idx="547">
                  <c:v>0.95798783858485348</c:v>
                </c:pt>
                <c:pt idx="548">
                  <c:v>0.96306982111944606</c:v>
                </c:pt>
                <c:pt idx="549">
                  <c:v>1.1443978430197723</c:v>
                </c:pt>
                <c:pt idx="550">
                  <c:v>1.1373472949389154</c:v>
                </c:pt>
                <c:pt idx="551">
                  <c:v>1.1207610863894411</c:v>
                </c:pt>
                <c:pt idx="552">
                  <c:v>1.1077491785323155</c:v>
                </c:pt>
                <c:pt idx="553">
                  <c:v>0.98034853540971445</c:v>
                </c:pt>
                <c:pt idx="554">
                  <c:v>0.99713637346012296</c:v>
                </c:pt>
                <c:pt idx="555">
                  <c:v>1.0039555675968548</c:v>
                </c:pt>
                <c:pt idx="556">
                  <c:v>0.76138816925733677</c:v>
                </c:pt>
                <c:pt idx="557">
                  <c:v>0.9682072729850395</c:v>
                </c:pt>
                <c:pt idx="558">
                  <c:v>0.96716330490170599</c:v>
                </c:pt>
                <c:pt idx="559">
                  <c:v>0.96604844814534052</c:v>
                </c:pt>
                <c:pt idx="560">
                  <c:v>0.96540375347727558</c:v>
                </c:pt>
                <c:pt idx="561">
                  <c:v>1.0016098484848457</c:v>
                </c:pt>
                <c:pt idx="562">
                  <c:v>1.0033090668431475</c:v>
                </c:pt>
                <c:pt idx="563">
                  <c:v>0.97474557105164505</c:v>
                </c:pt>
                <c:pt idx="564">
                  <c:v>0.99226604795050555</c:v>
                </c:pt>
                <c:pt idx="565">
                  <c:v>0.98694466095089917</c:v>
                </c:pt>
                <c:pt idx="566">
                  <c:v>0.98677196446198845</c:v>
                </c:pt>
                <c:pt idx="567">
                  <c:v>0.98619447779111646</c:v>
                </c:pt>
                <c:pt idx="568">
                  <c:v>0.9863055386488131</c:v>
                </c:pt>
                <c:pt idx="569">
                  <c:v>0.98611539648256707</c:v>
                </c:pt>
                <c:pt idx="570">
                  <c:v>1.0233327373502568</c:v>
                </c:pt>
                <c:pt idx="571">
                  <c:v>1.0234122477504999</c:v>
                </c:pt>
                <c:pt idx="572">
                  <c:v>0.9878617157490337</c:v>
                </c:pt>
                <c:pt idx="573">
                  <c:v>0.98771256739942193</c:v>
                </c:pt>
                <c:pt idx="574">
                  <c:v>0.98755970815179683</c:v>
                </c:pt>
                <c:pt idx="575">
                  <c:v>0.98740299776762253</c:v>
                </c:pt>
                <c:pt idx="576">
                  <c:v>0.98724228885181786</c:v>
                </c:pt>
                <c:pt idx="577">
                  <c:v>0.99618320610687028</c:v>
                </c:pt>
                <c:pt idx="578">
                  <c:v>0.99553001277139208</c:v>
                </c:pt>
                <c:pt idx="579">
                  <c:v>1.0057729313662604</c:v>
                </c:pt>
                <c:pt idx="580">
                  <c:v>1.0057397959183674</c:v>
                </c:pt>
                <c:pt idx="581">
                  <c:v>1.0019023462270134</c:v>
                </c:pt>
                <c:pt idx="582">
                  <c:v>0.99683544303797467</c:v>
                </c:pt>
                <c:pt idx="583">
                  <c:v>0.99746031746031749</c:v>
                </c:pt>
                <c:pt idx="584">
                  <c:v>0.95544239338001269</c:v>
                </c:pt>
                <c:pt idx="585">
                  <c:v>1.0033311125916056</c:v>
                </c:pt>
                <c:pt idx="586">
                  <c:v>0.99756529437804986</c:v>
                </c:pt>
                <c:pt idx="587">
                  <c:v>0.99755935211893254</c:v>
                </c:pt>
                <c:pt idx="588">
                  <c:v>0.99755338078290523</c:v>
                </c:pt>
                <c:pt idx="589">
                  <c:v>1.0024526198439274</c:v>
                </c:pt>
                <c:pt idx="590">
                  <c:v>1.0017793594306081</c:v>
                </c:pt>
                <c:pt idx="591">
                  <c:v>1.0024422735346294</c:v>
                </c:pt>
                <c:pt idx="592">
                  <c:v>1.0073089700996678</c:v>
                </c:pt>
                <c:pt idx="593">
                  <c:v>0.98961081794195249</c:v>
                </c:pt>
                <c:pt idx="594">
                  <c:v>0.98950174970838189</c:v>
                </c:pt>
                <c:pt idx="595">
                  <c:v>0.98939036712697881</c:v>
                </c:pt>
                <c:pt idx="596">
                  <c:v>0.98927659574468085</c:v>
                </c:pt>
                <c:pt idx="597">
                  <c:v>0.98967653131452171</c:v>
                </c:pt>
                <c:pt idx="598">
                  <c:v>1.0083449235048678</c:v>
                </c:pt>
                <c:pt idx="599">
                  <c:v>1.000875331564989</c:v>
                </c:pt>
                <c:pt idx="600">
                  <c:v>1.0008745660297376</c:v>
                </c:pt>
                <c:pt idx="601">
                  <c:v>1.0008738018323382</c:v>
                </c:pt>
                <c:pt idx="602">
                  <c:v>0.9988094923146138</c:v>
                </c:pt>
                <c:pt idx="603">
                  <c:v>1.0008740795677302</c:v>
                </c:pt>
                <c:pt idx="604">
                  <c:v>1.0006439604449557</c:v>
                </c:pt>
                <c:pt idx="605">
                  <c:v>1.0006435460267602</c:v>
                </c:pt>
                <c:pt idx="606">
                  <c:v>0.9999559498533187</c:v>
                </c:pt>
                <c:pt idx="607">
                  <c:v>1.0008722313263225</c:v>
                </c:pt>
                <c:pt idx="608">
                  <c:v>1.0008714712018403</c:v>
                </c:pt>
                <c:pt idx="609">
                  <c:v>1.0008707124010576</c:v>
                </c:pt>
                <c:pt idx="610">
                  <c:v>1.00086995492052</c:v>
                </c:pt>
                <c:pt idx="611">
                  <c:v>1.0008691987567846</c:v>
                </c:pt>
                <c:pt idx="612">
                  <c:v>1.0008684439064208</c:v>
                </c:pt>
                <c:pt idx="613">
                  <c:v>1.0008676903660099</c:v>
                </c:pt>
                <c:pt idx="614">
                  <c:v>1.0008669381321447</c:v>
                </c:pt>
                <c:pt idx="615">
                  <c:v>1.0008661872014302</c:v>
                </c:pt>
                <c:pt idx="616">
                  <c:v>1.0001835776664678</c:v>
                </c:pt>
                <c:pt idx="617">
                  <c:v>1.0008652787246339</c:v>
                </c:pt>
                <c:pt idx="618">
                  <c:v>0.99916166723429012</c:v>
                </c:pt>
                <c:pt idx="619">
                  <c:v>0.99916096384278796</c:v>
                </c:pt>
                <c:pt idx="620">
                  <c:v>1.0008659826278659</c:v>
                </c:pt>
                <c:pt idx="621">
                  <c:v>1.0005243838489797</c:v>
                </c:pt>
                <c:pt idx="622">
                  <c:v>1.0005241090146773</c:v>
                </c:pt>
                <c:pt idx="623">
                  <c:v>1.0001833420639101</c:v>
                </c:pt>
                <c:pt idx="624">
                  <c:v>1.0001833084556999</c:v>
                </c:pt>
                <c:pt idx="625">
                  <c:v>1.0040844111640572</c:v>
                </c:pt>
                <c:pt idx="626">
                  <c:v>1.0006779661016949</c:v>
                </c:pt>
                <c:pt idx="627">
                  <c:v>0.98644986449864502</c:v>
                </c:pt>
                <c:pt idx="628">
                  <c:v>0.99473443223442892</c:v>
                </c:pt>
                <c:pt idx="629">
                  <c:v>0.99470655926352802</c:v>
                </c:pt>
                <c:pt idx="630">
                  <c:v>0.99467838963442512</c:v>
                </c:pt>
                <c:pt idx="631">
                  <c:v>0.99278902070249231</c:v>
                </c:pt>
                <c:pt idx="632">
                  <c:v>0.99273664479850388</c:v>
                </c:pt>
                <c:pt idx="633">
                  <c:v>0.99268350247816173</c:v>
                </c:pt>
                <c:pt idx="634">
                  <c:v>1.0199305799226603</c:v>
                </c:pt>
                <c:pt idx="635">
                  <c:v>1.019565252402669</c:v>
                </c:pt>
                <c:pt idx="636">
                  <c:v>1.0192134884583683</c:v>
                </c:pt>
                <c:pt idx="637">
                  <c:v>1.0182015677273157</c:v>
                </c:pt>
                <c:pt idx="638">
                  <c:v>1.0172380996460302</c:v>
                </c:pt>
                <c:pt idx="639">
                  <c:v>1.0182679598001272</c:v>
                </c:pt>
                <c:pt idx="640">
                  <c:v>1.0193448504337144</c:v>
                </c:pt>
                <c:pt idx="641">
                  <c:v>1.0219206617626613</c:v>
                </c:pt>
                <c:pt idx="642">
                  <c:v>1.0214716863166766</c:v>
                </c:pt>
                <c:pt idx="643">
                  <c:v>1.0210411430193871</c:v>
                </c:pt>
                <c:pt idx="644">
                  <c:v>1.0214110129416927</c:v>
                </c:pt>
                <c:pt idx="645">
                  <c:v>1.0192571329775708</c:v>
                </c:pt>
                <c:pt idx="646">
                  <c:v>1.0256826410307722</c:v>
                </c:pt>
                <c:pt idx="647">
                  <c:v>1.0220335783506238</c:v>
                </c:pt>
                <c:pt idx="648">
                  <c:v>1.0215772877911422</c:v>
                </c:pt>
                <c:pt idx="649">
                  <c:v>1.0206130852408022</c:v>
                </c:pt>
                <c:pt idx="650">
                  <c:v>1.0207309003370766</c:v>
                </c:pt>
                <c:pt idx="651">
                  <c:v>1.0226030053096109</c:v>
                </c:pt>
                <c:pt idx="652">
                  <c:v>1.018659183085596</c:v>
                </c:pt>
                <c:pt idx="653">
                  <c:v>1.1389165824558432</c:v>
                </c:pt>
                <c:pt idx="654">
                  <c:v>1.1223683403705564</c:v>
                </c:pt>
                <c:pt idx="655">
                  <c:v>1.1090008655233212</c:v>
                </c:pt>
                <c:pt idx="656">
                  <c:v>1.0989498326634031</c:v>
                </c:pt>
                <c:pt idx="657">
                  <c:v>1.0903324083740769</c:v>
                </c:pt>
                <c:pt idx="658">
                  <c:v>1.0831185463597186</c:v>
                </c:pt>
                <c:pt idx="659">
                  <c:v>1.0345646437994722</c:v>
                </c:pt>
                <c:pt idx="660">
                  <c:v>1.1634475036329217</c:v>
                </c:pt>
                <c:pt idx="661">
                  <c:v>1.1409775504609549</c:v>
                </c:pt>
                <c:pt idx="662">
                  <c:v>1.0514778286238828</c:v>
                </c:pt>
                <c:pt idx="663">
                  <c:v>1.0491506735487794</c:v>
                </c:pt>
                <c:pt idx="664">
                  <c:v>1.0470327223585443</c:v>
                </c:pt>
                <c:pt idx="665">
                  <c:v>1.1686035705082474</c:v>
                </c:pt>
                <c:pt idx="666">
                  <c:v>1.1457451833662529</c:v>
                </c:pt>
                <c:pt idx="667">
                  <c:v>1.1288761743046851</c:v>
                </c:pt>
                <c:pt idx="668">
                  <c:v>1.0813249697369869</c:v>
                </c:pt>
                <c:pt idx="669">
                  <c:v>1.0470973891506172</c:v>
                </c:pt>
                <c:pt idx="670">
                  <c:v>1.0454694341289879</c:v>
                </c:pt>
                <c:pt idx="671">
                  <c:v>1.0439651562103158</c:v>
                </c:pt>
                <c:pt idx="672">
                  <c:v>1.0425709890643655</c:v>
                </c:pt>
                <c:pt idx="673">
                  <c:v>1.04127528051511</c:v>
                </c:pt>
                <c:pt idx="674">
                  <c:v>1.0400679664441719</c:v>
                </c:pt>
                <c:pt idx="675">
                  <c:v>1.0389403091624938</c:v>
                </c:pt>
                <c:pt idx="676">
                  <c:v>0.99817294925375122</c:v>
                </c:pt>
                <c:pt idx="677">
                  <c:v>0.99807381485127822</c:v>
                </c:pt>
                <c:pt idx="678">
                  <c:v>0.99797273824429911</c:v>
                </c:pt>
                <c:pt idx="679">
                  <c:v>1.0344749426380471</c:v>
                </c:pt>
                <c:pt idx="680">
                  <c:v>1.033913795242444</c:v>
                </c:pt>
                <c:pt idx="681">
                  <c:v>0.97173377457238685</c:v>
                </c:pt>
                <c:pt idx="682">
                  <c:v>0.9703016582029006</c:v>
                </c:pt>
                <c:pt idx="683">
                  <c:v>0.96875497373834307</c:v>
                </c:pt>
                <c:pt idx="684">
                  <c:v>0.96707941936231567</c:v>
                </c:pt>
                <c:pt idx="685">
                  <c:v>0.96525820948816343</c:v>
                </c:pt>
                <c:pt idx="686">
                  <c:v>0.94775619557937041</c:v>
                </c:pt>
                <c:pt idx="687">
                  <c:v>0.94266784452296815</c:v>
                </c:pt>
                <c:pt idx="688">
                  <c:v>0.92606128760191175</c:v>
                </c:pt>
                <c:pt idx="689">
                  <c:v>0.92015786278081357</c:v>
                </c:pt>
                <c:pt idx="690">
                  <c:v>0.92430990872099417</c:v>
                </c:pt>
                <c:pt idx="691">
                  <c:v>0.91811178202801991</c:v>
                </c:pt>
                <c:pt idx="692">
                  <c:v>0.91080800881228541</c:v>
                </c:pt>
                <c:pt idx="693">
                  <c:v>0.90207377369900044</c:v>
                </c:pt>
                <c:pt idx="694">
                  <c:v>0.95141955835962144</c:v>
                </c:pt>
                <c:pt idx="695">
                  <c:v>0.97562997347480107</c:v>
                </c:pt>
                <c:pt idx="696">
                  <c:v>0.96431605777400164</c:v>
                </c:pt>
                <c:pt idx="697">
                  <c:v>0.96070484581497795</c:v>
                </c:pt>
                <c:pt idx="698">
                  <c:v>0.95909757887013669</c:v>
                </c:pt>
                <c:pt idx="699">
                  <c:v>0.95735322241346599</c:v>
                </c:pt>
                <c:pt idx="700">
                  <c:v>0.99880143827407109</c:v>
                </c:pt>
                <c:pt idx="701">
                  <c:v>1.0065999999999999</c:v>
                </c:pt>
                <c:pt idx="702">
                  <c:v>0.98748261474269816</c:v>
                </c:pt>
                <c:pt idx="703">
                  <c:v>0.94366197183098588</c:v>
                </c:pt>
                <c:pt idx="704">
                  <c:v>0.9690405117270795</c:v>
                </c:pt>
                <c:pt idx="705">
                  <c:v>0.96805139940151452</c:v>
                </c:pt>
                <c:pt idx="706">
                  <c:v>0.96699699972724862</c:v>
                </c:pt>
                <c:pt idx="707">
                  <c:v>0.96587062805566082</c:v>
                </c:pt>
                <c:pt idx="708">
                  <c:v>0.96442129854959324</c:v>
                </c:pt>
                <c:pt idx="709">
                  <c:v>0.98334595003785008</c:v>
                </c:pt>
                <c:pt idx="710">
                  <c:v>0.97818835001283033</c:v>
                </c:pt>
                <c:pt idx="711">
                  <c:v>0.97392736388014034</c:v>
                </c:pt>
                <c:pt idx="712">
                  <c:v>0.9732293833330834</c:v>
                </c:pt>
                <c:pt idx="713">
                  <c:v>0.97249300408991202</c:v>
                </c:pt>
                <c:pt idx="714">
                  <c:v>0.97171496782557343</c:v>
                </c:pt>
                <c:pt idx="715">
                  <c:v>0.97089163683696622</c:v>
                </c:pt>
                <c:pt idx="716">
                  <c:v>0.97001893717215537</c:v>
                </c:pt>
                <c:pt idx="717">
                  <c:v>0.96774472202065853</c:v>
                </c:pt>
                <c:pt idx="718">
                  <c:v>0.96803534767472554</c:v>
                </c:pt>
                <c:pt idx="719">
                  <c:v>0.96697987072263902</c:v>
                </c:pt>
                <c:pt idx="720">
                  <c:v>0.96585230957012114</c:v>
                </c:pt>
                <c:pt idx="721">
                  <c:v>0.96464501861047769</c:v>
                </c:pt>
                <c:pt idx="722">
                  <c:v>0.96252021370232554</c:v>
                </c:pt>
                <c:pt idx="723">
                  <c:v>0.96182637914167202</c:v>
                </c:pt>
                <c:pt idx="724">
                  <c:v>0.96031131846020501</c:v>
                </c:pt>
                <c:pt idx="725">
                  <c:v>0.9590854669368134</c:v>
                </c:pt>
                <c:pt idx="726">
                  <c:v>0.95734005521545229</c:v>
                </c:pt>
                <c:pt idx="727">
                  <c:v>0.95543908922212528</c:v>
                </c:pt>
                <c:pt idx="728">
                  <c:v>0.95194351854290038</c:v>
                </c:pt>
                <c:pt idx="729">
                  <c:v>0.97468982630272949</c:v>
                </c:pt>
                <c:pt idx="730">
                  <c:v>0.96537678207739308</c:v>
                </c:pt>
                <c:pt idx="731">
                  <c:v>0.97415611814345993</c:v>
                </c:pt>
                <c:pt idx="732">
                  <c:v>0.97924562353366085</c:v>
                </c:pt>
                <c:pt idx="733">
                  <c:v>0.97880575009215165</c:v>
                </c:pt>
                <c:pt idx="734">
                  <c:v>0.97834682733947875</c:v>
                </c:pt>
                <c:pt idx="735">
                  <c:v>0.96420323325635104</c:v>
                </c:pt>
                <c:pt idx="736">
                  <c:v>0.96227544910179641</c:v>
                </c:pt>
                <c:pt idx="737">
                  <c:v>0.99813316739265712</c:v>
                </c:pt>
                <c:pt idx="738">
                  <c:v>0.96836034912718205</c:v>
                </c:pt>
                <c:pt idx="739">
                  <c:v>0.99136219754279287</c:v>
                </c:pt>
                <c:pt idx="740">
                  <c:v>0.99128693581557081</c:v>
                </c:pt>
                <c:pt idx="741">
                  <c:v>0.99121035104000488</c:v>
                </c:pt>
                <c:pt idx="742">
                  <c:v>0.98678122934567081</c:v>
                </c:pt>
                <c:pt idx="743">
                  <c:v>0.98660415271265911</c:v>
                </c:pt>
                <c:pt idx="744">
                  <c:v>0.99796334012219956</c:v>
                </c:pt>
                <c:pt idx="745">
                  <c:v>0.98367346938775513</c:v>
                </c:pt>
                <c:pt idx="746">
                  <c:v>0.99515905947442218</c:v>
                </c:pt>
                <c:pt idx="747">
                  <c:v>0.99513551077137918</c:v>
                </c:pt>
                <c:pt idx="748">
                  <c:v>0.99511173184355517</c:v>
                </c:pt>
                <c:pt idx="749">
                  <c:v>0.99859649122807015</c:v>
                </c:pt>
                <c:pt idx="750">
                  <c:v>1.0067931599906335</c:v>
                </c:pt>
                <c:pt idx="751">
                  <c:v>1.0067473243369245</c:v>
                </c:pt>
                <c:pt idx="752">
                  <c:v>1.006702103073696</c:v>
                </c:pt>
                <c:pt idx="753">
                  <c:v>1.0085399449035672</c:v>
                </c:pt>
                <c:pt idx="754">
                  <c:v>1.0084676317945978</c:v>
                </c:pt>
                <c:pt idx="755">
                  <c:v>1.0083965330444067</c:v>
                </c:pt>
                <c:pt idx="756">
                  <c:v>1.0083266183185664</c:v>
                </c:pt>
                <c:pt idx="757">
                  <c:v>1.0082578582845121</c:v>
                </c:pt>
                <c:pt idx="758">
                  <c:v>1.0099075297225795</c:v>
                </c:pt>
                <c:pt idx="759">
                  <c:v>1.0098103335513504</c:v>
                </c:pt>
                <c:pt idx="760">
                  <c:v>1.0097150259067262</c:v>
                </c:pt>
                <c:pt idx="761">
                  <c:v>1.0096215522771101</c:v>
                </c:pt>
                <c:pt idx="762">
                  <c:v>1.0095298602287075</c:v>
                </c:pt>
                <c:pt idx="763">
                  <c:v>1.00943989930775</c:v>
                </c:pt>
                <c:pt idx="764">
                  <c:v>1.009351620947631</c:v>
                </c:pt>
                <c:pt idx="765">
                  <c:v>1.0094022373206946</c:v>
                </c:pt>
                <c:pt idx="766">
                  <c:v>1.0093146586891557</c:v>
                </c:pt>
                <c:pt idx="767">
                  <c:v>1.0092286965308077</c:v>
                </c:pt>
                <c:pt idx="768">
                  <c:v>1.0091443065011416</c:v>
                </c:pt>
                <c:pt idx="769">
                  <c:v>1.0090614458628111</c:v>
                </c:pt>
                <c:pt idx="770">
                  <c:v>1.0089800734137457</c:v>
                </c:pt>
                <c:pt idx="771">
                  <c:v>1.0089001494185565</c:v>
                </c:pt>
                <c:pt idx="772">
                  <c:v>1.0088216355441149</c:v>
                </c:pt>
                <c:pt idx="773">
                  <c:v>1.008744494797998</c:v>
                </c:pt>
                <c:pt idx="774">
                  <c:v>1.0326480422107513</c:v>
                </c:pt>
                <c:pt idx="775">
                  <c:v>1.0316862907963611</c:v>
                </c:pt>
                <c:pt idx="776">
                  <c:v>1.0307815052231759</c:v>
                </c:pt>
                <c:pt idx="777">
                  <c:v>1.0299287699852444</c:v>
                </c:pt>
                <c:pt idx="778">
                  <c:v>1.0291237193013629</c:v>
                </c:pt>
                <c:pt idx="779">
                  <c:v>1.0283624623571892</c:v>
                </c:pt>
                <c:pt idx="780">
                  <c:v>1.0276415204241292</c:v>
                </c:pt>
                <c:pt idx="781">
                  <c:v>1.0219392398590841</c:v>
                </c:pt>
                <c:pt idx="782">
                  <c:v>1.0214957818041106</c:v>
                </c:pt>
                <c:pt idx="783">
                  <c:v>1.0210704229360525</c:v>
                </c:pt>
                <c:pt idx="784">
                  <c:v>1.0206620773981681</c:v>
                </c:pt>
                <c:pt idx="785">
                  <c:v>1.0202697444915438</c:v>
                </c:pt>
                <c:pt idx="786">
                  <c:v>1.0198925004877248</c:v>
                </c:pt>
                <c:pt idx="787">
                  <c:v>1.0195294913679094</c:v>
                </c:pt>
                <c:pt idx="788">
                  <c:v>1.0005157297576053</c:v>
                </c:pt>
                <c:pt idx="789">
                  <c:v>1.0005154639175242</c:v>
                </c:pt>
                <c:pt idx="790">
                  <c:v>1.0005151983513636</c:v>
                </c:pt>
                <c:pt idx="791">
                  <c:v>1.0005149330587007</c:v>
                </c:pt>
                <c:pt idx="792">
                  <c:v>1.000514668039113</c:v>
                </c:pt>
                <c:pt idx="793">
                  <c:v>1.0005144032921793</c:v>
                </c:pt>
                <c:pt idx="794">
                  <c:v>1.0005141388174907</c:v>
                </c:pt>
                <c:pt idx="795">
                  <c:v>1.0549387909960728</c:v>
                </c:pt>
                <c:pt idx="796">
                  <c:v>1.0522000378730683</c:v>
                </c:pt>
                <c:pt idx="797">
                  <c:v>1.0497268568883593</c:v>
                </c:pt>
                <c:pt idx="798">
                  <c:v>1.0474824072495903</c:v>
                </c:pt>
                <c:pt idx="799">
                  <c:v>1.0454363611857629</c:v>
                </c:pt>
                <c:pt idx="800">
                  <c:v>1.043563525584341</c:v>
                </c:pt>
                <c:pt idx="801">
                  <c:v>1.0418427994602875</c:v>
                </c:pt>
                <c:pt idx="802">
                  <c:v>0.99629583899247176</c:v>
                </c:pt>
                <c:pt idx="803">
                  <c:v>0.99628206717066514</c:v>
                </c:pt>
                <c:pt idx="804">
                  <c:v>0.99626819256126753</c:v>
                </c:pt>
                <c:pt idx="805">
                  <c:v>0.99625421400925174</c:v>
                </c:pt>
                <c:pt idx="806">
                  <c:v>0.99624013034215186</c:v>
                </c:pt>
                <c:pt idx="807">
                  <c:v>0.99622594036987022</c:v>
                </c:pt>
                <c:pt idx="808">
                  <c:v>0.99621164288415498</c:v>
                </c:pt>
                <c:pt idx="809">
                  <c:v>1.0622784272852979</c:v>
                </c:pt>
                <c:pt idx="810">
                  <c:v>1.0589439268067913</c:v>
                </c:pt>
                <c:pt idx="811">
                  <c:v>1.0559632828855596</c:v>
                </c:pt>
                <c:pt idx="812">
                  <c:v>1.0532830103428192</c:v>
                </c:pt>
                <c:pt idx="813">
                  <c:v>1.050859885964865</c:v>
                </c:pt>
                <c:pt idx="814">
                  <c:v>1.0486586000047438</c:v>
                </c:pt>
                <c:pt idx="815">
                  <c:v>1.0466500244131363</c:v>
                </c:pt>
                <c:pt idx="816">
                  <c:v>1.0133491353046398</c:v>
                </c:pt>
                <c:pt idx="817">
                  <c:v>1.0132206344422106</c:v>
                </c:pt>
                <c:pt idx="818">
                  <c:v>1.0130949975940373</c:v>
                </c:pt>
                <c:pt idx="819">
                  <c:v>1.0129721301107539</c:v>
                </c:pt>
                <c:pt idx="820">
                  <c:v>1.0128519414680994</c:v>
                </c:pt>
                <c:pt idx="821">
                  <c:v>1.0163143169047515</c:v>
                </c:pt>
                <c:pt idx="822">
                  <c:v>1.0161173549118252</c:v>
                </c:pt>
                <c:pt idx="823">
                  <c:v>1.0159258055586091</c:v>
                </c:pt>
                <c:pt idx="824">
                  <c:v>1.0157394488571205</c:v>
                </c:pt>
                <c:pt idx="825">
                  <c:v>1.0155580765812315</c:v>
                </c:pt>
                <c:pt idx="826">
                  <c:v>1.015381491490891</c:v>
                </c:pt>
                <c:pt idx="827">
                  <c:v>1.0152095066171407</c:v>
                </c:pt>
                <c:pt idx="828">
                  <c:v>1.0150419446020349</c:v>
                </c:pt>
                <c:pt idx="829">
                  <c:v>1.0148786370889589</c:v>
                </c:pt>
                <c:pt idx="830">
                  <c:v>1.0288388082505715</c:v>
                </c:pt>
                <c:pt idx="831">
                  <c:v>1.0280304436606633</c:v>
                </c:pt>
                <c:pt idx="832">
                  <c:v>1.0272661610689768</c:v>
                </c:pt>
                <c:pt idx="833">
                  <c:v>1.0265424503427656</c:v>
                </c:pt>
                <c:pt idx="834">
                  <c:v>1.0258561643835604</c:v>
                </c:pt>
                <c:pt idx="835">
                  <c:v>1.0252044733767307</c:v>
                </c:pt>
                <c:pt idx="836">
                  <c:v>1.0245848257896524</c:v>
                </c:pt>
                <c:pt idx="837">
                  <c:v>1.0042643104077411</c:v>
                </c:pt>
                <c:pt idx="838">
                  <c:v>1.0041497586316781</c:v>
                </c:pt>
                <c:pt idx="839">
                  <c:v>1.0040363505673746</c:v>
                </c:pt>
                <c:pt idx="840">
                  <c:v>1.0039240399086291</c:v>
                </c:pt>
                <c:pt idx="841">
                  <c:v>1.0038127816340883</c:v>
                </c:pt>
                <c:pt idx="842">
                  <c:v>1.0037025319407491</c:v>
                </c:pt>
                <c:pt idx="843">
                  <c:v>1.0035932481805638</c:v>
                </c:pt>
                <c:pt idx="844">
                  <c:v>0.98306591534018684</c:v>
                </c:pt>
                <c:pt idx="845">
                  <c:v>0.9826062076378923</c:v>
                </c:pt>
                <c:pt idx="846">
                  <c:v>0.98212683205806406</c:v>
                </c:pt>
                <c:pt idx="847">
                  <c:v>0.98162646398953313</c:v>
                </c:pt>
                <c:pt idx="848">
                  <c:v>0.98110365761641027</c:v>
                </c:pt>
                <c:pt idx="849">
                  <c:v>0.9805568317228609</c:v>
                </c:pt>
                <c:pt idx="850">
                  <c:v>0.97998425345517948</c:v>
                </c:pt>
                <c:pt idx="851">
                  <c:v>0.94298921417565484</c:v>
                </c:pt>
                <c:pt idx="852">
                  <c:v>0.93954248366012594</c:v>
                </c:pt>
                <c:pt idx="853">
                  <c:v>0.93565217391304312</c:v>
                </c:pt>
                <c:pt idx="854">
                  <c:v>0.93122676579925068</c:v>
                </c:pt>
                <c:pt idx="855">
                  <c:v>0.92614770459081752</c:v>
                </c:pt>
                <c:pt idx="856">
                  <c:v>0.92025862068964792</c:v>
                </c:pt>
                <c:pt idx="857">
                  <c:v>0.91334894613585005</c:v>
                </c:pt>
                <c:pt idx="858">
                  <c:v>0.92655677655678192</c:v>
                </c:pt>
                <c:pt idx="859">
                  <c:v>0.92073532318639861</c:v>
                </c:pt>
                <c:pt idx="860">
                  <c:v>0.91391155002147506</c:v>
                </c:pt>
                <c:pt idx="861">
                  <c:v>0.90580220812779744</c:v>
                </c:pt>
                <c:pt idx="862">
                  <c:v>0.89600622406639963</c:v>
                </c:pt>
                <c:pt idx="863">
                  <c:v>0.88393632416787282</c:v>
                </c:pt>
                <c:pt idx="864">
                  <c:v>0.86869679109362119</c:v>
                </c:pt>
                <c:pt idx="865">
                  <c:v>0.94142480211081792</c:v>
                </c:pt>
                <c:pt idx="866">
                  <c:v>0.9377802690582796</c:v>
                </c:pt>
                <c:pt idx="867">
                  <c:v>0.9336521219366396</c:v>
                </c:pt>
                <c:pt idx="868">
                  <c:v>0.92893725992317411</c:v>
                </c:pt>
                <c:pt idx="869">
                  <c:v>0.92350103376981241</c:v>
                </c:pt>
                <c:pt idx="870">
                  <c:v>0.91716417910445414</c:v>
                </c:pt>
                <c:pt idx="871">
                  <c:v>0.90968266883649551</c:v>
                </c:pt>
                <c:pt idx="872">
                  <c:v>1.0000116824212684</c:v>
                </c:pt>
                <c:pt idx="873">
                  <c:v>1.0000105267734725</c:v>
                </c:pt>
                <c:pt idx="874">
                  <c:v>1.0000093691662673</c:v>
                </c:pt>
                <c:pt idx="875">
                  <c:v>1.0000082095933496</c:v>
                </c:pt>
                <c:pt idx="876">
                  <c:v>1.0000070480484191</c:v>
                </c:pt>
                <c:pt idx="877">
                  <c:v>1.0000058845251534</c:v>
                </c:pt>
                <c:pt idx="878">
                  <c:v>1.0000047190170243</c:v>
                </c:pt>
                <c:pt idx="879">
                  <c:v>0.9996202359431009</c:v>
                </c:pt>
                <c:pt idx="880">
                  <c:v>0.99961892173480016</c:v>
                </c:pt>
                <c:pt idx="881">
                  <c:v>0.99961760406468247</c:v>
                </c:pt>
                <c:pt idx="882">
                  <c:v>0.99961628292090965</c:v>
                </c:pt>
                <c:pt idx="883">
                  <c:v>0.99961495829174563</c:v>
                </c:pt>
                <c:pt idx="884">
                  <c:v>0.99961363016521754</c:v>
                </c:pt>
                <c:pt idx="885">
                  <c:v>0.99961229852953259</c:v>
                </c:pt>
                <c:pt idx="886">
                  <c:v>0.99986719455167439</c:v>
                </c:pt>
                <c:pt idx="887">
                  <c:v>0.99986598993448128</c:v>
                </c:pt>
                <c:pt idx="888">
                  <c:v>0.9998647828000754</c:v>
                </c:pt>
                <c:pt idx="889">
                  <c:v>0.99986357314041241</c:v>
                </c:pt>
                <c:pt idx="890">
                  <c:v>0.9998623609475199</c:v>
                </c:pt>
                <c:pt idx="891">
                  <c:v>0.999861146213184</c:v>
                </c:pt>
                <c:pt idx="892">
                  <c:v>0.99985992892962794</c:v>
                </c:pt>
                <c:pt idx="893">
                  <c:v>1.0489623602205378</c:v>
                </c:pt>
                <c:pt idx="894">
                  <c:v>1.0469274648921512</c:v>
                </c:pt>
                <c:pt idx="895">
                  <c:v>1.045064299982426</c:v>
                </c:pt>
                <c:pt idx="896">
                  <c:v>1.0433520095366313</c:v>
                </c:pt>
                <c:pt idx="897">
                  <c:v>1.0417729833548472</c:v>
                </c:pt>
                <c:pt idx="898">
                  <c:v>1.0403122492287074</c:v>
                </c:pt>
                <c:pt idx="899">
                  <c:v>1.0389569968111079</c:v>
                </c:pt>
                <c:pt idx="900">
                  <c:v>0.98033162536158536</c:v>
                </c:pt>
                <c:pt idx="901">
                  <c:v>0.97993033726667622</c:v>
                </c:pt>
                <c:pt idx="902">
                  <c:v>0.9795124758574244</c:v>
                </c:pt>
                <c:pt idx="903">
                  <c:v>0.97907699276834492</c:v>
                </c:pt>
                <c:pt idx="904">
                  <c:v>0.97862274930866211</c:v>
                </c:pt>
                <c:pt idx="905">
                  <c:v>0.97814850652012808</c:v>
                </c:pt>
                <c:pt idx="906">
                  <c:v>0.97765291389235343</c:v>
                </c:pt>
                <c:pt idx="907">
                  <c:v>0.99647268463585981</c:v>
                </c:pt>
                <c:pt idx="908">
                  <c:v>0.99645928058782673</c:v>
                </c:pt>
                <c:pt idx="909">
                  <c:v>0.99644577785827348</c:v>
                </c:pt>
                <c:pt idx="910">
                  <c:v>0.996432175353411</c:v>
                </c:pt>
                <c:pt idx="911">
                  <c:v>0.9964184719631799</c:v>
                </c:pt>
                <c:pt idx="912">
                  <c:v>0.99640466656106186</c:v>
                </c:pt>
                <c:pt idx="913">
                  <c:v>0.99639075800384125</c:v>
                </c:pt>
                <c:pt idx="914">
                  <c:v>0.99491229549163063</c:v>
                </c:pt>
                <c:pt idx="915">
                  <c:v>0.99488553559644333</c:v>
                </c:pt>
                <c:pt idx="916">
                  <c:v>0.99485849668740178</c:v>
                </c:pt>
                <c:pt idx="917">
                  <c:v>0.99483117437788637</c:v>
                </c:pt>
                <c:pt idx="918">
                  <c:v>0.99480356418895721</c:v>
                </c:pt>
                <c:pt idx="919">
                  <c:v>0.99477566154662544</c:v>
                </c:pt>
                <c:pt idx="920">
                  <c:v>0.9947474617795844</c:v>
                </c:pt>
                <c:pt idx="921">
                  <c:v>0.99566033309876012</c:v>
                </c:pt>
                <c:pt idx="922">
                  <c:v>0.99564141830604658</c:v>
                </c:pt>
                <c:pt idx="923">
                  <c:v>0.99562233790819088</c:v>
                </c:pt>
                <c:pt idx="924">
                  <c:v>0.9956030897207403</c:v>
                </c:pt>
                <c:pt idx="925">
                  <c:v>0.99558367152065286</c:v>
                </c:pt>
                <c:pt idx="926">
                  <c:v>0.99556408104544181</c:v>
                </c:pt>
                <c:pt idx="927">
                  <c:v>0.99554431599227189</c:v>
                </c:pt>
                <c:pt idx="928">
                  <c:v>0.99528244828838253</c:v>
                </c:pt>
                <c:pt idx="929">
                  <c:v>0.99526008750608397</c:v>
                </c:pt>
                <c:pt idx="930">
                  <c:v>0.99523751373794833</c:v>
                </c:pt>
                <c:pt idx="931">
                  <c:v>0.99521472392638766</c:v>
                </c:pt>
                <c:pt idx="932">
                  <c:v>0.99519171495500669</c:v>
                </c:pt>
                <c:pt idx="933">
                  <c:v>0.9951684836471828</c:v>
                </c:pt>
                <c:pt idx="934">
                  <c:v>0.99514502676455274</c:v>
                </c:pt>
                <c:pt idx="935">
                  <c:v>1.0134021558093376</c:v>
                </c:pt>
                <c:pt idx="936">
                  <c:v>1.0132268217503144</c:v>
                </c:pt>
                <c:pt idx="937">
                  <c:v>1.0130560403593682</c:v>
                </c:pt>
                <c:pt idx="938">
                  <c:v>1.0128896365902189</c:v>
                </c:pt>
                <c:pt idx="939">
                  <c:v>1.0127274442567069</c:v>
                </c:pt>
                <c:pt idx="940">
                  <c:v>1.0125693054795939</c:v>
                </c:pt>
                <c:pt idx="941">
                  <c:v>1.0124150701734966</c:v>
                </c:pt>
                <c:pt idx="942">
                  <c:v>1.012264595572244</c:v>
                </c:pt>
                <c:pt idx="943">
                  <c:v>1.0121177457877908</c:v>
                </c:pt>
                <c:pt idx="944">
                  <c:v>1.0119743914009978</c:v>
                </c:pt>
                <c:pt idx="945">
                  <c:v>1.0118344090812428</c:v>
                </c:pt>
                <c:pt idx="946">
                  <c:v>1.0116976812325837</c:v>
                </c:pt>
                <c:pt idx="947">
                  <c:v>1.0115640956642533</c:v>
                </c:pt>
                <c:pt idx="948">
                  <c:v>1.0114335452835028</c:v>
                </c:pt>
                <c:pt idx="949">
                  <c:v>1.0113059278095142</c:v>
                </c:pt>
                <c:pt idx="950">
                  <c:v>1.0111811455059114</c:v>
                </c:pt>
                <c:pt idx="951">
                  <c:v>1.0110591049313236</c:v>
                </c:pt>
                <c:pt idx="952">
                  <c:v>1.0109397167058578</c:v>
                </c:pt>
                <c:pt idx="953">
                  <c:v>1.0108228952929437</c:v>
                </c:pt>
                <c:pt idx="954">
                  <c:v>1.0107085587948941</c:v>
                </c:pt>
                <c:pt idx="955">
                  <c:v>1.010596628761375</c:v>
                </c:pt>
                <c:pt idx="956">
                  <c:v>1.010487030010103</c:v>
                </c:pt>
                <c:pt idx="957">
                  <c:v>1.0103796904580755</c:v>
                </c:pt>
                <c:pt idx="958">
                  <c:v>1.0102745409638587</c:v>
                </c:pt>
                <c:pt idx="959">
                  <c:v>1.0101715151789232</c:v>
                </c:pt>
                <c:pt idx="960">
                  <c:v>1.0100705494079196</c:v>
                </c:pt>
                <c:pt idx="961">
                  <c:v>1.0099715824774986</c:v>
                </c:pt>
                <c:pt idx="962">
                  <c:v>1.009874555612658</c:v>
                </c:pt>
                <c:pt idx="963">
                  <c:v>1.0097794123204566</c:v>
                </c:pt>
                <c:pt idx="964">
                  <c:v>1.0096860982800884</c:v>
                </c:pt>
                <c:pt idx="965">
                  <c:v>1.0095945612397261</c:v>
                </c:pt>
                <c:pt idx="966">
                  <c:v>1.0095047509188075</c:v>
                </c:pt>
                <c:pt idx="967">
                  <c:v>1.0094166189159774</c:v>
                </c:pt>
                <c:pt idx="968">
                  <c:v>1.0093301186221069</c:v>
                </c:pt>
                <c:pt idx="969">
                  <c:v>1.0092452051381007</c:v>
                </c:pt>
                <c:pt idx="970">
                  <c:v>1.0951599549103139</c:v>
                </c:pt>
                <c:pt idx="971">
                  <c:v>1.0869950247947655</c:v>
                </c:pt>
                <c:pt idx="972">
                  <c:v>1.0801280462359302</c:v>
                </c:pt>
                <c:pt idx="973">
                  <c:v>1.0742723138181647</c:v>
                </c:pt>
                <c:pt idx="974">
                  <c:v>1.0692197718701191</c:v>
                </c:pt>
                <c:pt idx="975">
                  <c:v>1.0648157760859824</c:v>
                </c:pt>
                <c:pt idx="976">
                  <c:v>1.0609429876973615</c:v>
                </c:pt>
                <c:pt idx="977">
                  <c:v>1.0688200952841287</c:v>
                </c:pt>
                <c:pt idx="978">
                  <c:v>1.0644781391754692</c:v>
                </c:pt>
                <c:pt idx="979">
                  <c:v>1.0606565248604978</c:v>
                </c:pt>
                <c:pt idx="980">
                  <c:v>1.0572670054626472</c:v>
                </c:pt>
                <c:pt idx="981">
                  <c:v>1.0542402212507076</c:v>
                </c:pt>
                <c:pt idx="982">
                  <c:v>1.0515209033417923</c:v>
                </c:pt>
                <c:pt idx="983">
                  <c:v>1.0490644683543033</c:v>
                </c:pt>
                <c:pt idx="984">
                  <c:v>1.0466288674622066</c:v>
                </c:pt>
                <c:pt idx="985">
                  <c:v>1.0446133263982553</c:v>
                </c:pt>
                <c:pt idx="986">
                  <c:v>1.0427672604795282</c:v>
                </c:pt>
                <c:pt idx="987">
                  <c:v>1.0410701579521111</c:v>
                </c:pt>
                <c:pt idx="988">
                  <c:v>1.0395046887786081</c:v>
                </c:pt>
                <c:pt idx="989">
                  <c:v>1.0380561107468431</c:v>
                </c:pt>
                <c:pt idx="990">
                  <c:v>1.0367118038164045</c:v>
                </c:pt>
                <c:pt idx="991">
                  <c:v>1.0247680551448215</c:v>
                </c:pt>
                <c:pt idx="992">
                  <c:v>1.024254373864697</c:v>
                </c:pt>
                <c:pt idx="993">
                  <c:v>1.0237631948580308</c:v>
                </c:pt>
                <c:pt idx="994">
                  <c:v>1.0232930714000732</c:v>
                </c:pt>
                <c:pt idx="995">
                  <c:v>1.0228426781817634</c:v>
                </c:pt>
                <c:pt idx="996">
                  <c:v>1.0224107988342916</c:v>
                </c:pt>
                <c:pt idx="997">
                  <c:v>1.0219963149608926</c:v>
                </c:pt>
                <c:pt idx="998">
                  <c:v>0.98566142460685002</c:v>
                </c:pt>
                <c:pt idx="999">
                  <c:v>0.98545283904270298</c:v>
                </c:pt>
                <c:pt idx="1000">
                  <c:v>0.98523809523809991</c:v>
                </c:pt>
                <c:pt idx="1001">
                  <c:v>0.98501691638473177</c:v>
                </c:pt>
                <c:pt idx="1002">
                  <c:v>0.98478900883219345</c:v>
                </c:pt>
                <c:pt idx="1003">
                  <c:v>0.98455406078724494</c:v>
                </c:pt>
                <c:pt idx="1004">
                  <c:v>0.98431174089066897</c:v>
                </c:pt>
                <c:pt idx="1005">
                  <c:v>0.97852042273635942</c:v>
                </c:pt>
                <c:pt idx="1006">
                  <c:v>0.97804892287932577</c:v>
                </c:pt>
                <c:pt idx="1007">
                  <c:v>0.97755625858055095</c:v>
                </c:pt>
                <c:pt idx="1008">
                  <c:v>0.9770409720950094</c:v>
                </c:pt>
                <c:pt idx="1009">
                  <c:v>0.97650146865820686</c:v>
                </c:pt>
                <c:pt idx="1010">
                  <c:v>0.97593600000000913</c:v>
                </c:pt>
                <c:pt idx="1011">
                  <c:v>0.9816194036142869</c:v>
                </c:pt>
                <c:pt idx="1012">
                  <c:v>0.98127523119649973</c:v>
                </c:pt>
                <c:pt idx="1013">
                  <c:v>0.98091792373004827</c:v>
                </c:pt>
                <c:pt idx="1014">
                  <c:v>0.98054671465540144</c:v>
                </c:pt>
                <c:pt idx="1015">
                  <c:v>0.98016077658122069</c:v>
                </c:pt>
                <c:pt idx="1016">
                  <c:v>0.97975921512797948</c:v>
                </c:pt>
                <c:pt idx="1017">
                  <c:v>0.97934106200840076</c:v>
                </c:pt>
                <c:pt idx="1018">
                  <c:v>0.97448634003160983</c:v>
                </c:pt>
                <c:pt idx="1019">
                  <c:v>0.97381835032437447</c:v>
                </c:pt>
                <c:pt idx="1020">
                  <c:v>0.97311444206519149</c:v>
                </c:pt>
                <c:pt idx="1021">
                  <c:v>0.97237163814180927</c:v>
                </c:pt>
                <c:pt idx="1022">
                  <c:v>0.9715866230827257</c:v>
                </c:pt>
                <c:pt idx="1023">
                  <c:v>0.97075569358178049</c:v>
                </c:pt>
                <c:pt idx="1024">
                  <c:v>0.96987470007997867</c:v>
                </c:pt>
                <c:pt idx="1025">
                  <c:v>0.9689389774601429</c:v>
                </c:pt>
                <c:pt idx="1026">
                  <c:v>0.96358662613982116</c:v>
                </c:pt>
                <c:pt idx="1027">
                  <c:v>0.96221058608289223</c:v>
                </c:pt>
                <c:pt idx="1028">
                  <c:v>0.96072646210333446</c:v>
                </c:pt>
                <c:pt idx="1029">
                  <c:v>0.95912099911280446</c:v>
                </c:pt>
                <c:pt idx="1030">
                  <c:v>0.95737868222570488</c:v>
                </c:pt>
                <c:pt idx="1031">
                  <c:v>0.95548123374209759</c:v>
                </c:pt>
                <c:pt idx="1032">
                  <c:v>0.95340696950840509</c:v>
                </c:pt>
                <c:pt idx="1033">
                  <c:v>0.95112996654973148</c:v>
                </c:pt>
                <c:pt idx="1034">
                  <c:v>0.94861897409503559</c:v>
                </c:pt>
                <c:pt idx="1035">
                  <c:v>0.94583597070260039</c:v>
                </c:pt>
                <c:pt idx="1036">
                  <c:v>0.94273422562140774</c:v>
                </c:pt>
                <c:pt idx="1037">
                  <c:v>0.93925565358483476</c:v>
                </c:pt>
                <c:pt idx="1038">
                  <c:v>0.93532714316562937</c:v>
                </c:pt>
                <c:pt idx="1039">
                  <c:v>0.93085536188386564</c:v>
                </c:pt>
                <c:pt idx="1040">
                  <c:v>0.98354828042327558</c:v>
                </c:pt>
                <c:pt idx="1041">
                  <c:v>0.98327309405732044</c:v>
                </c:pt>
                <c:pt idx="1042">
                  <c:v>0.98298854505043087</c:v>
                </c:pt>
                <c:pt idx="1043">
                  <c:v>0.98269414731717042</c:v>
                </c:pt>
                <c:pt idx="1044">
                  <c:v>0.98238938053096825</c:v>
                </c:pt>
                <c:pt idx="1045">
                  <c:v>0.98207368705521492</c:v>
                </c:pt>
                <c:pt idx="1046">
                  <c:v>0.98174646853789604</c:v>
                </c:pt>
                <c:pt idx="1047">
                  <c:v>0.99672988881621971</c:v>
                </c:pt>
                <c:pt idx="1048">
                  <c:v>0.99671916010498685</c:v>
                </c:pt>
                <c:pt idx="1049">
                  <c:v>0.99670836076366032</c:v>
                </c:pt>
                <c:pt idx="1050">
                  <c:v>0.99669749009247033</c:v>
                </c:pt>
                <c:pt idx="1051">
                  <c:v>0.99668654738237239</c:v>
                </c:pt>
                <c:pt idx="1052">
                  <c:v>0.99667553191489366</c:v>
                </c:pt>
                <c:pt idx="1053">
                  <c:v>0.99666444296197465</c:v>
                </c:pt>
                <c:pt idx="1054">
                  <c:v>0.99741824440618509</c:v>
                </c:pt>
                <c:pt idx="1055">
                  <c:v>0.99741156169110179</c:v>
                </c:pt>
                <c:pt idx="1056">
                  <c:v>0.99740484429064624</c:v>
                </c:pt>
                <c:pt idx="1057">
                  <c:v>0.99739809193407369</c:v>
                </c:pt>
                <c:pt idx="1058">
                  <c:v>0.99739130434781476</c:v>
                </c:pt>
                <c:pt idx="1059">
                  <c:v>0.99738448125543755</c:v>
                </c:pt>
                <c:pt idx="1060">
                  <c:v>0.99737762237769001</c:v>
                </c:pt>
                <c:pt idx="1061">
                  <c:v>1.01498286003792</c:v>
                </c:pt>
                <c:pt idx="1062">
                  <c:v>1.0147661955614284</c:v>
                </c:pt>
                <c:pt idx="1063">
                  <c:v>1.0145557711169269</c:v>
                </c:pt>
                <c:pt idx="1064">
                  <c:v>1.0143513209593322</c:v>
                </c:pt>
                <c:pt idx="1065">
                  <c:v>1.0141525942221687</c:v>
                </c:pt>
                <c:pt idx="1066">
                  <c:v>1.0139593538904754</c:v>
                </c:pt>
                <c:pt idx="1067">
                  <c:v>1.0137713758580071</c:v>
                </c:pt>
                <c:pt idx="1068">
                  <c:v>1.0333137931936514</c:v>
                </c:pt>
                <c:pt idx="1069">
                  <c:v>1.0322509332211558</c:v>
                </c:pt>
                <c:pt idx="1070">
                  <c:v>1.0312541308633165</c:v>
                </c:pt>
                <c:pt idx="1071">
                  <c:v>1.0303174134647943</c:v>
                </c:pt>
                <c:pt idx="1072">
                  <c:v>1.0294355073346695</c:v>
                </c:pt>
                <c:pt idx="1073">
                  <c:v>1.0286037384054849</c:v>
                </c:pt>
                <c:pt idx="1074">
                  <c:v>1.0278179493663395</c:v>
                </c:pt>
                <c:pt idx="1075">
                  <c:v>1.012609276164689</c:v>
                </c:pt>
                <c:pt idx="1076">
                  <c:v>1.0124505507063926</c:v>
                </c:pt>
                <c:pt idx="1077">
                  <c:v>1.0122957501571819</c:v>
                </c:pt>
                <c:pt idx="1078">
                  <c:v>1.0121447307041607</c:v>
                </c:pt>
                <c:pt idx="1079">
                  <c:v>1.0119973554756228</c:v>
                </c:pt>
                <c:pt idx="1080">
                  <c:v>1.0118534941272461</c:v>
                </c:pt>
                <c:pt idx="1081">
                  <c:v>1.0117130224574957</c:v>
                </c:pt>
                <c:pt idx="1082">
                  <c:v>1.0111008520630347</c:v>
                </c:pt>
                <c:pt idx="1083">
                  <c:v>1.010986135365098</c:v>
                </c:pt>
                <c:pt idx="1084">
                  <c:v>1.0108738368208807</c:v>
                </c:pt>
                <c:pt idx="1085">
                  <c:v>1.0107638807695987</c:v>
                </c:pt>
                <c:pt idx="1086">
                  <c:v>1.0106561946743062</c:v>
                </c:pt>
                <c:pt idx="1087">
                  <c:v>1.0105507089624115</c:v>
                </c:pt>
                <c:pt idx="1088">
                  <c:v>1.0104473568755434</c:v>
                </c:pt>
                <c:pt idx="1089">
                  <c:v>1.0061637569332083</c:v>
                </c:pt>
                <c:pt idx="1090">
                  <c:v>1.0061303717838794</c:v>
                </c:pt>
                <c:pt idx="1091">
                  <c:v>1.0060973690906829</c:v>
                </c:pt>
                <c:pt idx="1092">
                  <c:v>1.0060647423194371</c:v>
                </c:pt>
                <c:pt idx="1093">
                  <c:v>1.0060324850840474</c:v>
                </c:pt>
                <c:pt idx="1094">
                  <c:v>1.0060005911422287</c:v>
                </c:pt>
                <c:pt idx="1095">
                  <c:v>1.0059690543913709</c:v>
                </c:pt>
                <c:pt idx="1096">
                  <c:v>1.0062333256572313</c:v>
                </c:pt>
                <c:pt idx="1097">
                  <c:v>1.006207278305725</c:v>
                </c:pt>
                <c:pt idx="1098">
                  <c:v>1.006181479687543</c:v>
                </c:pt>
                <c:pt idx="1099">
                  <c:v>1.0061559261586281</c:v>
                </c:pt>
                <c:pt idx="1100">
                  <c:v>1.0061306141461659</c:v>
                </c:pt>
                <c:pt idx="1101">
                  <c:v>1.0061055401468852</c:v>
                </c:pt>
                <c:pt idx="1102">
                  <c:v>1.0060807007253483</c:v>
                </c:pt>
                <c:pt idx="1103">
                  <c:v>0.9954906549714323</c:v>
                </c:pt>
                <c:pt idx="1104">
                  <c:v>0.99545940704746483</c:v>
                </c:pt>
                <c:pt idx="1105">
                  <c:v>0.99542782071219493</c:v>
                </c:pt>
                <c:pt idx="1106">
                  <c:v>0.99539589025698072</c:v>
                </c:pt>
                <c:pt idx="1107">
                  <c:v>0.99536360984463079</c:v>
                </c:pt>
                <c:pt idx="1108">
                  <c:v>0.99533097350594035</c:v>
                </c:pt>
                <c:pt idx="1109">
                  <c:v>0.99529797513581475</c:v>
                </c:pt>
                <c:pt idx="1110">
                  <c:v>0.99526460848939047</c:v>
                </c:pt>
                <c:pt idx="1111">
                  <c:v>0.99523086717798559</c:v>
                </c:pt>
                <c:pt idx="1112">
                  <c:v>0.99519674466502916</c:v>
                </c:pt>
                <c:pt idx="1113">
                  <c:v>0.99516223426164474</c:v>
                </c:pt>
                <c:pt idx="1114">
                  <c:v>0.99512732912227075</c:v>
                </c:pt>
                <c:pt idx="1115">
                  <c:v>0.98301574150785864</c:v>
                </c:pt>
                <c:pt idx="1116">
                  <c:v>0.98272229245680554</c:v>
                </c:pt>
                <c:pt idx="1117">
                  <c:v>0.9824185248713424</c:v>
                </c:pt>
                <c:pt idx="1118">
                  <c:v>0.98210388476647703</c:v>
                </c:pt>
                <c:pt idx="1119">
                  <c:v>0.98177777777776443</c:v>
                </c:pt>
                <c:pt idx="1120">
                  <c:v>0.98143956541421384</c:v>
                </c:pt>
                <c:pt idx="1121">
                  <c:v>0.98108856088559471</c:v>
                </c:pt>
                <c:pt idx="1122">
                  <c:v>0.98072402444757767</c:v>
                </c:pt>
                <c:pt idx="1123">
                  <c:v>0.98034515819756185</c:v>
                </c:pt>
                <c:pt idx="1124">
                  <c:v>0.98801955990220047</c:v>
                </c:pt>
                <c:pt idx="1125">
                  <c:v>0.98787428854243997</c:v>
                </c:pt>
                <c:pt idx="1126">
                  <c:v>0.98772545090180364</c:v>
                </c:pt>
                <c:pt idx="1127">
                  <c:v>0.98757291402485414</c:v>
                </c:pt>
                <c:pt idx="1128">
                  <c:v>0.98741653826399589</c:v>
                </c:pt>
                <c:pt idx="1129">
                  <c:v>0.98725617685305589</c:v>
                </c:pt>
                <c:pt idx="1130">
                  <c:v>0.98794783983140144</c:v>
                </c:pt>
                <c:pt idx="1131">
                  <c:v>0.98780081327911473</c:v>
                </c:pt>
                <c:pt idx="1132">
                  <c:v>0.98765015521662847</c:v>
                </c:pt>
                <c:pt idx="1133">
                  <c:v>0.98749572941578412</c:v>
                </c:pt>
                <c:pt idx="1134">
                  <c:v>0.98733739274840848</c:v>
                </c:pt>
                <c:pt idx="1135">
                  <c:v>0.98717499474385029</c:v>
                </c:pt>
                <c:pt idx="1136">
                  <c:v>0.98700837711202616</c:v>
                </c:pt>
                <c:pt idx="1137">
                  <c:v>0.9868373732287995</c:v>
                </c:pt>
                <c:pt idx="1138">
                  <c:v>0.98517284464805843</c:v>
                </c:pt>
                <c:pt idx="1139">
                  <c:v>0.98494969138413335</c:v>
                </c:pt>
                <c:pt idx="1140">
                  <c:v>0.98471971843076167</c:v>
                </c:pt>
                <c:pt idx="1141">
                  <c:v>0.98448260831661949</c:v>
                </c:pt>
                <c:pt idx="1142">
                  <c:v>0.98423802355440904</c:v>
                </c:pt>
                <c:pt idx="1143">
                  <c:v>0.98398560503824961</c:v>
                </c:pt>
                <c:pt idx="1144">
                  <c:v>0.98372497028435057</c:v>
                </c:pt>
                <c:pt idx="1145">
                  <c:v>0.99209819070481853</c:v>
                </c:pt>
                <c:pt idx="1146">
                  <c:v>0.9920357409139241</c:v>
                </c:pt>
                <c:pt idx="1147">
                  <c:v>0.99197229227872041</c:v>
                </c:pt>
                <c:pt idx="1148">
                  <c:v>0.99190782064184835</c:v>
                </c:pt>
                <c:pt idx="1149">
                  <c:v>0.99184230106051485</c:v>
                </c:pt>
                <c:pt idx="1150">
                  <c:v>0.99177570777452961</c:v>
                </c:pt>
                <c:pt idx="1151">
                  <c:v>0.99170801417226306</c:v>
                </c:pt>
                <c:pt idx="1152">
                  <c:v>0.99740915650005313</c:v>
                </c:pt>
                <c:pt idx="1153">
                  <c:v>0.99740242659387834</c:v>
                </c:pt>
                <c:pt idx="1154">
                  <c:v>0.99739566163379767</c:v>
                </c:pt>
                <c:pt idx="1155">
                  <c:v>0.99738886134521954</c:v>
                </c:pt>
                <c:pt idx="1156">
                  <c:v>0.99738202545067667</c:v>
                </c:pt>
                <c:pt idx="1157">
                  <c:v>0.99737515366976792</c:v>
                </c:pt>
                <c:pt idx="1158">
                  <c:v>0.99736824571922222</c:v>
                </c:pt>
                <c:pt idx="1159">
                  <c:v>0.99736130131265621</c:v>
                </c:pt>
                <c:pt idx="1160">
                  <c:v>0.99735432016073722</c:v>
                </c:pt>
                <c:pt idx="1161">
                  <c:v>0.99734730197104227</c:v>
                </c:pt>
                <c:pt idx="1162">
                  <c:v>0.99734024644803754</c:v>
                </c:pt>
                <c:pt idx="1163">
                  <c:v>0.99733315329303607</c:v>
                </c:pt>
                <c:pt idx="1164">
                  <c:v>0.99732602220415678</c:v>
                </c:pt>
                <c:pt idx="1165">
                  <c:v>0.99731885287628053</c:v>
                </c:pt>
                <c:pt idx="1166">
                  <c:v>0.99731164500100744</c:v>
                </c:pt>
                <c:pt idx="1167">
                  <c:v>0.99730439826659134</c:v>
                </c:pt>
                <c:pt idx="1168">
                  <c:v>0.99729711235799923</c:v>
                </c:pt>
                <c:pt idx="1169">
                  <c:v>0.99728978695665715</c:v>
                </c:pt>
                <c:pt idx="1170">
                  <c:v>0.99728242174061232</c:v>
                </c:pt>
                <c:pt idx="1171">
                  <c:v>0.99727501638438132</c:v>
                </c:pt>
                <c:pt idx="1172">
                  <c:v>0.99726757055924065</c:v>
                </c:pt>
                <c:pt idx="1173">
                  <c:v>0.99826587590606264</c:v>
                </c:pt>
                <c:pt idx="1174">
                  <c:v>0.9982628634958175</c:v>
                </c:pt>
                <c:pt idx="1175">
                  <c:v>0.99825984060138184</c:v>
                </c:pt>
                <c:pt idx="1176">
                  <c:v>0.99825680716801291</c:v>
                </c:pt>
                <c:pt idx="1177">
                  <c:v>0.99825376314041503</c:v>
                </c:pt>
                <c:pt idx="1178">
                  <c:v>0.9982507084630764</c:v>
                </c:pt>
                <c:pt idx="1179">
                  <c:v>0.99824764307992508</c:v>
                </c:pt>
                <c:pt idx="1180">
                  <c:v>0.99824456693466679</c:v>
                </c:pt>
                <c:pt idx="1181">
                  <c:v>0.99824147997043933</c:v>
                </c:pt>
                <c:pt idx="1182">
                  <c:v>0.99823838213015226</c:v>
                </c:pt>
                <c:pt idx="1183">
                  <c:v>0.9982352733561396</c:v>
                </c:pt>
                <c:pt idx="1184">
                  <c:v>0.99823215359049999</c:v>
                </c:pt>
                <c:pt idx="1185">
                  <c:v>0.99822902277474945</c:v>
                </c:pt>
                <c:pt idx="1186">
                  <c:v>0.99822588085016184</c:v>
                </c:pt>
                <c:pt idx="1187">
                  <c:v>0.99822272775742016</c:v>
                </c:pt>
                <c:pt idx="1188">
                  <c:v>0.99821956343695872</c:v>
                </c:pt>
                <c:pt idx="1189">
                  <c:v>0.99821638782861266</c:v>
                </c:pt>
                <c:pt idx="1190">
                  <c:v>0.99821320087196186</c:v>
                </c:pt>
                <c:pt idx="1191">
                  <c:v>0.99821000250597858</c:v>
                </c:pt>
                <c:pt idx="1192">
                  <c:v>0.9982067926693724</c:v>
                </c:pt>
                <c:pt idx="1193">
                  <c:v>0.99820357130023707</c:v>
                </c:pt>
                <c:pt idx="1194">
                  <c:v>0.99820033833639665</c:v>
                </c:pt>
                <c:pt idx="1195">
                  <c:v>0.99819709371505061</c:v>
                </c:pt>
                <c:pt idx="1196">
                  <c:v>0.99819383737312095</c:v>
                </c:pt>
                <c:pt idx="1197">
                  <c:v>0.99819056924689675</c:v>
                </c:pt>
                <c:pt idx="1198">
                  <c:v>0.99818728927238176</c:v>
                </c:pt>
                <c:pt idx="1199">
                  <c:v>0.9981839973849379</c:v>
                </c:pt>
                <c:pt idx="1200">
                  <c:v>0.99818069351963423</c:v>
                </c:pt>
                <c:pt idx="1201">
                  <c:v>0.99817737761088821</c:v>
                </c:pt>
                <c:pt idx="1202">
                  <c:v>0.99817404959281697</c:v>
                </c:pt>
                <c:pt idx="1203">
                  <c:v>0.99817070939887664</c:v>
                </c:pt>
                <c:pt idx="1204">
                  <c:v>0.9981673569622147</c:v>
                </c:pt>
                <c:pt idx="1205">
                  <c:v>0.99816399221530838</c:v>
                </c:pt>
                <c:pt idx="1206">
                  <c:v>0.99816061509029519</c:v>
                </c:pt>
                <c:pt idx="1207">
                  <c:v>0.99815722551874486</c:v>
                </c:pt>
                <c:pt idx="1208">
                  <c:v>0.99815382343165426</c:v>
                </c:pt>
                <c:pt idx="1209">
                  <c:v>0.99815040875966787</c:v>
                </c:pt>
                <c:pt idx="1210">
                  <c:v>0.99814698143273517</c:v>
                </c:pt>
                <c:pt idx="1211">
                  <c:v>0.99814354138046646</c:v>
                </c:pt>
                <c:pt idx="1212">
                  <c:v>0.99814008853176694</c:v>
                </c:pt>
                <c:pt idx="1213">
                  <c:v>0.998136622815194</c:v>
                </c:pt>
                <c:pt idx="1214">
                  <c:v>0.998133144158589</c:v>
                </c:pt>
                <c:pt idx="1215">
                  <c:v>0.9981296524894363</c:v>
                </c:pt>
                <c:pt idx="1216">
                  <c:v>0.99812614773449349</c:v>
                </c:pt>
                <c:pt idx="1217">
                  <c:v>0.99812262982015165</c:v>
                </c:pt>
                <c:pt idx="1218">
                  <c:v>0.99811909867206439</c:v>
                </c:pt>
                <c:pt idx="1219">
                  <c:v>0.9981155542155089</c:v>
                </c:pt>
                <c:pt idx="1220">
                  <c:v>0.99811199637501369</c:v>
                </c:pt>
                <c:pt idx="1221">
                  <c:v>0.99810842507472097</c:v>
                </c:pt>
                <c:pt idx="1222">
                  <c:v>0.9981048402380126</c:v>
                </c:pt>
                <c:pt idx="1223">
                  <c:v>0.9981012417878744</c:v>
                </c:pt>
                <c:pt idx="1224">
                  <c:v>0.99809762964652005</c:v>
                </c:pt>
                <c:pt idx="1225">
                  <c:v>0.99809400373575641</c:v>
                </c:pt>
                <c:pt idx="1226">
                  <c:v>0.99809036397660644</c:v>
                </c:pt>
                <c:pt idx="1227">
                  <c:v>0.99808671028967577</c:v>
                </c:pt>
                <c:pt idx="1228">
                  <c:v>0.99808304259477376</c:v>
                </c:pt>
                <c:pt idx="1229">
                  <c:v>0.99807936081128168</c:v>
                </c:pt>
                <c:pt idx="1230">
                  <c:v>0.99807566485777177</c:v>
                </c:pt>
                <c:pt idx="1231">
                  <c:v>0.99807195465237708</c:v>
                </c:pt>
                <c:pt idx="1232">
                  <c:v>0.99806823011240908</c:v>
                </c:pt>
                <c:pt idx="1233">
                  <c:v>0.99806449115472817</c:v>
                </c:pt>
                <c:pt idx="1234">
                  <c:v>0.99806073769536063</c:v>
                </c:pt>
                <c:pt idx="1235">
                  <c:v>0.99805696965034452</c:v>
                </c:pt>
                <c:pt idx="1236">
                  <c:v>1.0023653778764265</c:v>
                </c:pt>
                <c:pt idx="1237">
                  <c:v>1.0023597960670168</c:v>
                </c:pt>
                <c:pt idx="1238">
                  <c:v>1.002354240539451</c:v>
                </c:pt>
                <c:pt idx="1239">
                  <c:v>1.0023487111085436</c:v>
                </c:pt>
                <c:pt idx="1240">
                  <c:v>1.0023432075908454</c:v>
                </c:pt>
                <c:pt idx="1241">
                  <c:v>1.0023377298046219</c:v>
                </c:pt>
                <c:pt idx="1242">
                  <c:v>1.0023322775698342</c:v>
                </c:pt>
                <c:pt idx="1243">
                  <c:v>1.0023268507081193</c:v>
                </c:pt>
                <c:pt idx="1244">
                  <c:v>1.0023214490427703</c:v>
                </c:pt>
                <c:pt idx="1245">
                  <c:v>1.0023160723987175</c:v>
                </c:pt>
                <c:pt idx="1246">
                  <c:v>1.0023107206025088</c:v>
                </c:pt>
                <c:pt idx="1247">
                  <c:v>1.0023053934822923</c:v>
                </c:pt>
                <c:pt idx="1248">
                  <c:v>1.002300090867797</c:v>
                </c:pt>
                <c:pt idx="1249">
                  <c:v>1.0022948125903148</c:v>
                </c:pt>
                <c:pt idx="1250">
                  <c:v>1.0022895584826823</c:v>
                </c:pt>
                <c:pt idx="1251">
                  <c:v>1.0022843283792644</c:v>
                </c:pt>
                <c:pt idx="1252">
                  <c:v>1.0022791221159353</c:v>
                </c:pt>
                <c:pt idx="1253">
                  <c:v>1.0022739395300619</c:v>
                </c:pt>
                <c:pt idx="1254">
                  <c:v>1.0022687804604877</c:v>
                </c:pt>
                <c:pt idx="1255">
                  <c:v>1.0022636447475151</c:v>
                </c:pt>
                <c:pt idx="1256">
                  <c:v>1.002258532232889</c:v>
                </c:pt>
                <c:pt idx="1257">
                  <c:v>1.0022534427597811</c:v>
                </c:pt>
                <c:pt idx="1258">
                  <c:v>1.0022483761727734</c:v>
                </c:pt>
                <c:pt idx="1259">
                  <c:v>1.0022433323178424</c:v>
                </c:pt>
                <c:pt idx="1260">
                  <c:v>1.0022383110423436</c:v>
                </c:pt>
                <c:pt idx="1261">
                  <c:v>1.0022333121949965</c:v>
                </c:pt>
                <c:pt idx="1262">
                  <c:v>1.0022283356258688</c:v>
                </c:pt>
                <c:pt idx="1263">
                  <c:v>1.0022233811860928</c:v>
                </c:pt>
                <c:pt idx="1264">
                  <c:v>1.0170101150538664</c:v>
                </c:pt>
                <c:pt idx="1265">
                  <c:v>1.0167289731387399</c:v>
                </c:pt>
                <c:pt idx="1266">
                  <c:v>1.0164570271875637</c:v>
                </c:pt>
                <c:pt idx="1267">
                  <c:v>1.0161938332719007</c:v>
                </c:pt>
                <c:pt idx="1268">
                  <c:v>1.0159389755845429</c:v>
                </c:pt>
                <c:pt idx="1269">
                  <c:v>1.0156920642474845</c:v>
                </c:pt>
                <c:pt idx="1270">
                  <c:v>1.0154527333219261</c:v>
                </c:pt>
                <c:pt idx="1271">
                  <c:v>1.0152206389985905</c:v>
                </c:pt>
                <c:pt idx="1272">
                  <c:v>1.0149954579497313</c:v>
                </c:pt>
                <c:pt idx="1273">
                  <c:v>1.0147768858265558</c:v>
                </c:pt>
                <c:pt idx="1274">
                  <c:v>1.0145646358866462</c:v>
                </c:pt>
                <c:pt idx="1275">
                  <c:v>1.0143584377389792</c:v>
                </c:pt>
                <c:pt idx="1276">
                  <c:v>1.0141580361948586</c:v>
                </c:pt>
                <c:pt idx="1277">
                  <c:v>1.0139631902142805</c:v>
                </c:pt>
                <c:pt idx="1278">
                  <c:v>1.0137736719386921</c:v>
                </c:pt>
                <c:pt idx="1279">
                  <c:v>1.0135892658021668</c:v>
                </c:pt>
                <c:pt idx="1280">
                  <c:v>1.0134097677134919</c:v>
                </c:pt>
                <c:pt idx="1281">
                  <c:v>1.0132349843025521</c:v>
                </c:pt>
                <c:pt idx="1282">
                  <c:v>1.0130647322257529</c:v>
                </c:pt>
                <c:pt idx="1283">
                  <c:v>1.0128988375240802</c:v>
                </c:pt>
                <c:pt idx="1284">
                  <c:v>1.0127371350306125</c:v>
                </c:pt>
                <c:pt idx="1285">
                  <c:v>1.0125794678217597</c:v>
                </c:pt>
                <c:pt idx="1286">
                  <c:v>1.012425686709423</c:v>
                </c:pt>
                <c:pt idx="1287">
                  <c:v>1.0122756497701502</c:v>
                </c:pt>
                <c:pt idx="1288">
                  <c:v>1.0121292219082216</c:v>
                </c:pt>
                <c:pt idx="1289">
                  <c:v>1.0119862744500154</c:v>
                </c:pt>
                <c:pt idx="1290">
                  <c:v>1.0118466847668031</c:v>
                </c:pt>
                <c:pt idx="1291">
                  <c:v>1.0117103359239077</c:v>
                </c:pt>
                <c:pt idx="1292">
                  <c:v>1.0115771163540508</c:v>
                </c:pt>
                <c:pt idx="1293">
                  <c:v>1.0114469195528415</c:v>
                </c:pt>
                <c:pt idx="1294">
                  <c:v>1.0113196437948662</c:v>
                </c:pt>
                <c:pt idx="1295">
                  <c:v>1.011195191868457</c:v>
                </c:pt>
                <c:pt idx="1296">
                  <c:v>1.0110734708283369</c:v>
                </c:pt>
                <c:pt idx="1297">
                  <c:v>1.010954391763873</c:v>
                </c:pt>
                <c:pt idx="1298">
                  <c:v>1.010837869582611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51-41B7-9374-21D8B411D86F}"/>
            </c:ext>
          </c:extLst>
        </c:ser>
        <c:ser>
          <c:idx val="1"/>
          <c:order val="1"/>
          <c:tx>
            <c:strRef>
              <c:f>'Dados sim recup log'!$N$1</c:f>
              <c:strCache>
                <c:ptCount val="1"/>
                <c:pt idx="0">
                  <c:v>R diário (média móvel)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log'!$A$2:$A$1500</c:f>
              <c:numCache>
                <c:formatCode>d\-mmm</c:formatCode>
                <c:ptCount val="14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  <c:pt idx="998">
                  <c:v>44905</c:v>
                </c:pt>
                <c:pt idx="999">
                  <c:v>44906</c:v>
                </c:pt>
                <c:pt idx="1000">
                  <c:v>44907</c:v>
                </c:pt>
                <c:pt idx="1001">
                  <c:v>44908</c:v>
                </c:pt>
                <c:pt idx="1002">
                  <c:v>44909</c:v>
                </c:pt>
                <c:pt idx="1003">
                  <c:v>44910</c:v>
                </c:pt>
                <c:pt idx="1004">
                  <c:v>44911</c:v>
                </c:pt>
                <c:pt idx="1005">
                  <c:v>44912</c:v>
                </c:pt>
                <c:pt idx="1006">
                  <c:v>44913</c:v>
                </c:pt>
                <c:pt idx="1007">
                  <c:v>44914</c:v>
                </c:pt>
                <c:pt idx="1008">
                  <c:v>44915</c:v>
                </c:pt>
                <c:pt idx="1009">
                  <c:v>44916</c:v>
                </c:pt>
                <c:pt idx="1010">
                  <c:v>44917</c:v>
                </c:pt>
                <c:pt idx="1011">
                  <c:v>44918</c:v>
                </c:pt>
                <c:pt idx="1012">
                  <c:v>44919</c:v>
                </c:pt>
                <c:pt idx="1013">
                  <c:v>44920</c:v>
                </c:pt>
                <c:pt idx="1014">
                  <c:v>44921</c:v>
                </c:pt>
                <c:pt idx="1015">
                  <c:v>44922</c:v>
                </c:pt>
                <c:pt idx="1016">
                  <c:v>44923</c:v>
                </c:pt>
                <c:pt idx="1017">
                  <c:v>44924</c:v>
                </c:pt>
                <c:pt idx="1018">
                  <c:v>44925</c:v>
                </c:pt>
                <c:pt idx="1019">
                  <c:v>44926</c:v>
                </c:pt>
                <c:pt idx="1020">
                  <c:v>44927</c:v>
                </c:pt>
                <c:pt idx="1021">
                  <c:v>44928</c:v>
                </c:pt>
                <c:pt idx="1022">
                  <c:v>44929</c:v>
                </c:pt>
                <c:pt idx="1023">
                  <c:v>44930</c:v>
                </c:pt>
                <c:pt idx="1024">
                  <c:v>44931</c:v>
                </c:pt>
                <c:pt idx="1025">
                  <c:v>44932</c:v>
                </c:pt>
                <c:pt idx="1026">
                  <c:v>44933</c:v>
                </c:pt>
                <c:pt idx="1027">
                  <c:v>44934</c:v>
                </c:pt>
                <c:pt idx="1028">
                  <c:v>44935</c:v>
                </c:pt>
                <c:pt idx="1029">
                  <c:v>44936</c:v>
                </c:pt>
                <c:pt idx="1030">
                  <c:v>44937</c:v>
                </c:pt>
                <c:pt idx="1031">
                  <c:v>44938</c:v>
                </c:pt>
                <c:pt idx="1032">
                  <c:v>44939</c:v>
                </c:pt>
                <c:pt idx="1033">
                  <c:v>44940</c:v>
                </c:pt>
                <c:pt idx="1034">
                  <c:v>44941</c:v>
                </c:pt>
                <c:pt idx="1035">
                  <c:v>44942</c:v>
                </c:pt>
                <c:pt idx="1036">
                  <c:v>44943</c:v>
                </c:pt>
                <c:pt idx="1037">
                  <c:v>44944</c:v>
                </c:pt>
                <c:pt idx="1038">
                  <c:v>44945</c:v>
                </c:pt>
                <c:pt idx="1039">
                  <c:v>44946</c:v>
                </c:pt>
                <c:pt idx="1040">
                  <c:v>44947</c:v>
                </c:pt>
                <c:pt idx="1041">
                  <c:v>44948</c:v>
                </c:pt>
                <c:pt idx="1042">
                  <c:v>44949</c:v>
                </c:pt>
                <c:pt idx="1043">
                  <c:v>44950</c:v>
                </c:pt>
                <c:pt idx="1044">
                  <c:v>44951</c:v>
                </c:pt>
                <c:pt idx="1045">
                  <c:v>44952</c:v>
                </c:pt>
                <c:pt idx="1046">
                  <c:v>44953</c:v>
                </c:pt>
                <c:pt idx="1047">
                  <c:v>44954</c:v>
                </c:pt>
                <c:pt idx="1048">
                  <c:v>44955</c:v>
                </c:pt>
                <c:pt idx="1049">
                  <c:v>44956</c:v>
                </c:pt>
                <c:pt idx="1050">
                  <c:v>44957</c:v>
                </c:pt>
                <c:pt idx="1051">
                  <c:v>44958</c:v>
                </c:pt>
                <c:pt idx="1052">
                  <c:v>44959</c:v>
                </c:pt>
                <c:pt idx="1053">
                  <c:v>44960</c:v>
                </c:pt>
                <c:pt idx="1054">
                  <c:v>44961</c:v>
                </c:pt>
                <c:pt idx="1055">
                  <c:v>44962</c:v>
                </c:pt>
                <c:pt idx="1056">
                  <c:v>44963</c:v>
                </c:pt>
                <c:pt idx="1057">
                  <c:v>44964</c:v>
                </c:pt>
                <c:pt idx="1058">
                  <c:v>44965</c:v>
                </c:pt>
                <c:pt idx="1059">
                  <c:v>44966</c:v>
                </c:pt>
                <c:pt idx="1060">
                  <c:v>44967</c:v>
                </c:pt>
                <c:pt idx="1061">
                  <c:v>44968</c:v>
                </c:pt>
                <c:pt idx="1062">
                  <c:v>44969</c:v>
                </c:pt>
                <c:pt idx="1063">
                  <c:v>44970</c:v>
                </c:pt>
                <c:pt idx="1064">
                  <c:v>44971</c:v>
                </c:pt>
                <c:pt idx="1065">
                  <c:v>44972</c:v>
                </c:pt>
                <c:pt idx="1066">
                  <c:v>44973</c:v>
                </c:pt>
                <c:pt idx="1067">
                  <c:v>44974</c:v>
                </c:pt>
                <c:pt idx="1068">
                  <c:v>44975</c:v>
                </c:pt>
                <c:pt idx="1069">
                  <c:v>44976</c:v>
                </c:pt>
                <c:pt idx="1070">
                  <c:v>44977</c:v>
                </c:pt>
                <c:pt idx="1071">
                  <c:v>44978</c:v>
                </c:pt>
                <c:pt idx="1072">
                  <c:v>44979</c:v>
                </c:pt>
                <c:pt idx="1073">
                  <c:v>44980</c:v>
                </c:pt>
                <c:pt idx="1074">
                  <c:v>44981</c:v>
                </c:pt>
                <c:pt idx="1075">
                  <c:v>44982</c:v>
                </c:pt>
                <c:pt idx="1076">
                  <c:v>44983</c:v>
                </c:pt>
                <c:pt idx="1077">
                  <c:v>44984</c:v>
                </c:pt>
                <c:pt idx="1078">
                  <c:v>44985</c:v>
                </c:pt>
                <c:pt idx="1079">
                  <c:v>44986</c:v>
                </c:pt>
                <c:pt idx="1080">
                  <c:v>44987</c:v>
                </c:pt>
                <c:pt idx="1081">
                  <c:v>44988</c:v>
                </c:pt>
                <c:pt idx="1082">
                  <c:v>44989</c:v>
                </c:pt>
                <c:pt idx="1083">
                  <c:v>44990</c:v>
                </c:pt>
                <c:pt idx="1084">
                  <c:v>44991</c:v>
                </c:pt>
                <c:pt idx="1085">
                  <c:v>44992</c:v>
                </c:pt>
                <c:pt idx="1086">
                  <c:v>44993</c:v>
                </c:pt>
                <c:pt idx="1087">
                  <c:v>44994</c:v>
                </c:pt>
                <c:pt idx="1088">
                  <c:v>44995</c:v>
                </c:pt>
                <c:pt idx="1089">
                  <c:v>44996</c:v>
                </c:pt>
                <c:pt idx="1090">
                  <c:v>44997</c:v>
                </c:pt>
                <c:pt idx="1091">
                  <c:v>44998</c:v>
                </c:pt>
                <c:pt idx="1092">
                  <c:v>44999</c:v>
                </c:pt>
                <c:pt idx="1093">
                  <c:v>45000</c:v>
                </c:pt>
                <c:pt idx="1094">
                  <c:v>45001</c:v>
                </c:pt>
                <c:pt idx="1095">
                  <c:v>45002</c:v>
                </c:pt>
                <c:pt idx="1096">
                  <c:v>45003</c:v>
                </c:pt>
                <c:pt idx="1097">
                  <c:v>45004</c:v>
                </c:pt>
                <c:pt idx="1098">
                  <c:v>45005</c:v>
                </c:pt>
                <c:pt idx="1099">
                  <c:v>45006</c:v>
                </c:pt>
                <c:pt idx="1100">
                  <c:v>45007</c:v>
                </c:pt>
                <c:pt idx="1101">
                  <c:v>45008</c:v>
                </c:pt>
                <c:pt idx="1102">
                  <c:v>45009</c:v>
                </c:pt>
                <c:pt idx="1103">
                  <c:v>45010</c:v>
                </c:pt>
                <c:pt idx="1104">
                  <c:v>45011</c:v>
                </c:pt>
                <c:pt idx="1105">
                  <c:v>45012</c:v>
                </c:pt>
                <c:pt idx="1106">
                  <c:v>45013</c:v>
                </c:pt>
                <c:pt idx="1107">
                  <c:v>45014</c:v>
                </c:pt>
                <c:pt idx="1108">
                  <c:v>45015</c:v>
                </c:pt>
                <c:pt idx="1109">
                  <c:v>45016</c:v>
                </c:pt>
                <c:pt idx="1110">
                  <c:v>45017</c:v>
                </c:pt>
                <c:pt idx="1111">
                  <c:v>45018</c:v>
                </c:pt>
                <c:pt idx="1112">
                  <c:v>45019</c:v>
                </c:pt>
                <c:pt idx="1113">
                  <c:v>45020</c:v>
                </c:pt>
                <c:pt idx="1114">
                  <c:v>45021</c:v>
                </c:pt>
                <c:pt idx="1115">
                  <c:v>45022</c:v>
                </c:pt>
                <c:pt idx="1116">
                  <c:v>45023</c:v>
                </c:pt>
                <c:pt idx="1117">
                  <c:v>45024</c:v>
                </c:pt>
                <c:pt idx="1118">
                  <c:v>45025</c:v>
                </c:pt>
                <c:pt idx="1119">
                  <c:v>45026</c:v>
                </c:pt>
                <c:pt idx="1120">
                  <c:v>45027</c:v>
                </c:pt>
                <c:pt idx="1121">
                  <c:v>45028</c:v>
                </c:pt>
                <c:pt idx="1122">
                  <c:v>45029</c:v>
                </c:pt>
                <c:pt idx="1123">
                  <c:v>45030</c:v>
                </c:pt>
                <c:pt idx="1124">
                  <c:v>45031</c:v>
                </c:pt>
                <c:pt idx="1125">
                  <c:v>45032</c:v>
                </c:pt>
                <c:pt idx="1126">
                  <c:v>45033</c:v>
                </c:pt>
                <c:pt idx="1127">
                  <c:v>45034</c:v>
                </c:pt>
                <c:pt idx="1128">
                  <c:v>45035</c:v>
                </c:pt>
                <c:pt idx="1129">
                  <c:v>45036</c:v>
                </c:pt>
                <c:pt idx="1130">
                  <c:v>45037</c:v>
                </c:pt>
                <c:pt idx="1131">
                  <c:v>45038</c:v>
                </c:pt>
                <c:pt idx="1132">
                  <c:v>45039</c:v>
                </c:pt>
                <c:pt idx="1133">
                  <c:v>45040</c:v>
                </c:pt>
                <c:pt idx="1134">
                  <c:v>45041</c:v>
                </c:pt>
                <c:pt idx="1135">
                  <c:v>45042</c:v>
                </c:pt>
                <c:pt idx="1136">
                  <c:v>45043</c:v>
                </c:pt>
                <c:pt idx="1137">
                  <c:v>45044</c:v>
                </c:pt>
                <c:pt idx="1138">
                  <c:v>45045</c:v>
                </c:pt>
                <c:pt idx="1139">
                  <c:v>45046</c:v>
                </c:pt>
                <c:pt idx="1140">
                  <c:v>45047</c:v>
                </c:pt>
                <c:pt idx="1141">
                  <c:v>45048</c:v>
                </c:pt>
                <c:pt idx="1142">
                  <c:v>45049</c:v>
                </c:pt>
                <c:pt idx="1143">
                  <c:v>45050</c:v>
                </c:pt>
                <c:pt idx="1144">
                  <c:v>45051</c:v>
                </c:pt>
                <c:pt idx="1145">
                  <c:v>45052</c:v>
                </c:pt>
                <c:pt idx="1146">
                  <c:v>45053</c:v>
                </c:pt>
                <c:pt idx="1147">
                  <c:v>45054</c:v>
                </c:pt>
                <c:pt idx="1148">
                  <c:v>45055</c:v>
                </c:pt>
                <c:pt idx="1149">
                  <c:v>45056</c:v>
                </c:pt>
                <c:pt idx="1150">
                  <c:v>45057</c:v>
                </c:pt>
                <c:pt idx="1151">
                  <c:v>45058</c:v>
                </c:pt>
                <c:pt idx="1152">
                  <c:v>45059</c:v>
                </c:pt>
                <c:pt idx="1153">
                  <c:v>45060</c:v>
                </c:pt>
                <c:pt idx="1154">
                  <c:v>45061</c:v>
                </c:pt>
                <c:pt idx="1155">
                  <c:v>45062</c:v>
                </c:pt>
                <c:pt idx="1156">
                  <c:v>45063</c:v>
                </c:pt>
                <c:pt idx="1157">
                  <c:v>45064</c:v>
                </c:pt>
                <c:pt idx="1158">
                  <c:v>45065</c:v>
                </c:pt>
                <c:pt idx="1159">
                  <c:v>45066</c:v>
                </c:pt>
                <c:pt idx="1160">
                  <c:v>45067</c:v>
                </c:pt>
                <c:pt idx="1161">
                  <c:v>45068</c:v>
                </c:pt>
                <c:pt idx="1162">
                  <c:v>45069</c:v>
                </c:pt>
                <c:pt idx="1163">
                  <c:v>45070</c:v>
                </c:pt>
                <c:pt idx="1164">
                  <c:v>45071</c:v>
                </c:pt>
                <c:pt idx="1165">
                  <c:v>45072</c:v>
                </c:pt>
                <c:pt idx="1166">
                  <c:v>45073</c:v>
                </c:pt>
                <c:pt idx="1167">
                  <c:v>45074</c:v>
                </c:pt>
                <c:pt idx="1168">
                  <c:v>45075</c:v>
                </c:pt>
                <c:pt idx="1169">
                  <c:v>45076</c:v>
                </c:pt>
                <c:pt idx="1170">
                  <c:v>45077</c:v>
                </c:pt>
                <c:pt idx="1171">
                  <c:v>45078</c:v>
                </c:pt>
                <c:pt idx="1172">
                  <c:v>45079</c:v>
                </c:pt>
                <c:pt idx="1173">
                  <c:v>45080</c:v>
                </c:pt>
                <c:pt idx="1174">
                  <c:v>45081</c:v>
                </c:pt>
                <c:pt idx="1175">
                  <c:v>45082</c:v>
                </c:pt>
                <c:pt idx="1176">
                  <c:v>45083</c:v>
                </c:pt>
                <c:pt idx="1177">
                  <c:v>45084</c:v>
                </c:pt>
                <c:pt idx="1178">
                  <c:v>45085</c:v>
                </c:pt>
                <c:pt idx="1179">
                  <c:v>45086</c:v>
                </c:pt>
                <c:pt idx="1180">
                  <c:v>45087</c:v>
                </c:pt>
                <c:pt idx="1181">
                  <c:v>45088</c:v>
                </c:pt>
                <c:pt idx="1182">
                  <c:v>45089</c:v>
                </c:pt>
                <c:pt idx="1183">
                  <c:v>45090</c:v>
                </c:pt>
                <c:pt idx="1184">
                  <c:v>45091</c:v>
                </c:pt>
                <c:pt idx="1185">
                  <c:v>45092</c:v>
                </c:pt>
                <c:pt idx="1186">
                  <c:v>45093</c:v>
                </c:pt>
                <c:pt idx="1187">
                  <c:v>45094</c:v>
                </c:pt>
                <c:pt idx="1188">
                  <c:v>45095</c:v>
                </c:pt>
                <c:pt idx="1189">
                  <c:v>45096</c:v>
                </c:pt>
                <c:pt idx="1190">
                  <c:v>45097</c:v>
                </c:pt>
                <c:pt idx="1191">
                  <c:v>45098</c:v>
                </c:pt>
                <c:pt idx="1192">
                  <c:v>45099</c:v>
                </c:pt>
                <c:pt idx="1193">
                  <c:v>45100</c:v>
                </c:pt>
                <c:pt idx="1194">
                  <c:v>45101</c:v>
                </c:pt>
                <c:pt idx="1195">
                  <c:v>45102</c:v>
                </c:pt>
                <c:pt idx="1196">
                  <c:v>45103</c:v>
                </c:pt>
                <c:pt idx="1197">
                  <c:v>45104</c:v>
                </c:pt>
                <c:pt idx="1198">
                  <c:v>45105</c:v>
                </c:pt>
                <c:pt idx="1199">
                  <c:v>45106</c:v>
                </c:pt>
                <c:pt idx="1200">
                  <c:v>45107</c:v>
                </c:pt>
                <c:pt idx="1201">
                  <c:v>45108</c:v>
                </c:pt>
                <c:pt idx="1202">
                  <c:v>45109</c:v>
                </c:pt>
                <c:pt idx="1203">
                  <c:v>45110</c:v>
                </c:pt>
                <c:pt idx="1204">
                  <c:v>45111</c:v>
                </c:pt>
                <c:pt idx="1205">
                  <c:v>45112</c:v>
                </c:pt>
                <c:pt idx="1206">
                  <c:v>45113</c:v>
                </c:pt>
                <c:pt idx="1207">
                  <c:v>45114</c:v>
                </c:pt>
                <c:pt idx="1208">
                  <c:v>45115</c:v>
                </c:pt>
                <c:pt idx="1209">
                  <c:v>45116</c:v>
                </c:pt>
                <c:pt idx="1210">
                  <c:v>45117</c:v>
                </c:pt>
                <c:pt idx="1211">
                  <c:v>45118</c:v>
                </c:pt>
                <c:pt idx="1212">
                  <c:v>45119</c:v>
                </c:pt>
                <c:pt idx="1213">
                  <c:v>45120</c:v>
                </c:pt>
                <c:pt idx="1214">
                  <c:v>45121</c:v>
                </c:pt>
                <c:pt idx="1215">
                  <c:v>45122</c:v>
                </c:pt>
                <c:pt idx="1216">
                  <c:v>45123</c:v>
                </c:pt>
                <c:pt idx="1217">
                  <c:v>45124</c:v>
                </c:pt>
                <c:pt idx="1218">
                  <c:v>45125</c:v>
                </c:pt>
                <c:pt idx="1219">
                  <c:v>45126</c:v>
                </c:pt>
                <c:pt idx="1220">
                  <c:v>45127</c:v>
                </c:pt>
                <c:pt idx="1221">
                  <c:v>45128</c:v>
                </c:pt>
                <c:pt idx="1222">
                  <c:v>45129</c:v>
                </c:pt>
                <c:pt idx="1223">
                  <c:v>45130</c:v>
                </c:pt>
                <c:pt idx="1224">
                  <c:v>45131</c:v>
                </c:pt>
                <c:pt idx="1225">
                  <c:v>45132</c:v>
                </c:pt>
                <c:pt idx="1226">
                  <c:v>45133</c:v>
                </c:pt>
                <c:pt idx="1227">
                  <c:v>45134</c:v>
                </c:pt>
                <c:pt idx="1228">
                  <c:v>45135</c:v>
                </c:pt>
                <c:pt idx="1229">
                  <c:v>45136</c:v>
                </c:pt>
                <c:pt idx="1230">
                  <c:v>45137</c:v>
                </c:pt>
                <c:pt idx="1231">
                  <c:v>45138</c:v>
                </c:pt>
                <c:pt idx="1232">
                  <c:v>45139</c:v>
                </c:pt>
                <c:pt idx="1233">
                  <c:v>45140</c:v>
                </c:pt>
                <c:pt idx="1234">
                  <c:v>45141</c:v>
                </c:pt>
                <c:pt idx="1235">
                  <c:v>45142</c:v>
                </c:pt>
                <c:pt idx="1236">
                  <c:v>45143</c:v>
                </c:pt>
                <c:pt idx="1237">
                  <c:v>45144</c:v>
                </c:pt>
                <c:pt idx="1238">
                  <c:v>45145</c:v>
                </c:pt>
                <c:pt idx="1239">
                  <c:v>45146</c:v>
                </c:pt>
                <c:pt idx="1240">
                  <c:v>45147</c:v>
                </c:pt>
                <c:pt idx="1241">
                  <c:v>45148</c:v>
                </c:pt>
                <c:pt idx="1242">
                  <c:v>45149</c:v>
                </c:pt>
                <c:pt idx="1243">
                  <c:v>45150</c:v>
                </c:pt>
                <c:pt idx="1244">
                  <c:v>45151</c:v>
                </c:pt>
                <c:pt idx="1245">
                  <c:v>45152</c:v>
                </c:pt>
                <c:pt idx="1246">
                  <c:v>45153</c:v>
                </c:pt>
                <c:pt idx="1247">
                  <c:v>45154</c:v>
                </c:pt>
                <c:pt idx="1248">
                  <c:v>45155</c:v>
                </c:pt>
                <c:pt idx="1249">
                  <c:v>45156</c:v>
                </c:pt>
                <c:pt idx="1250">
                  <c:v>45157</c:v>
                </c:pt>
                <c:pt idx="1251">
                  <c:v>45158</c:v>
                </c:pt>
                <c:pt idx="1252">
                  <c:v>45159</c:v>
                </c:pt>
                <c:pt idx="1253">
                  <c:v>45160</c:v>
                </c:pt>
                <c:pt idx="1254">
                  <c:v>45161</c:v>
                </c:pt>
                <c:pt idx="1255">
                  <c:v>45162</c:v>
                </c:pt>
                <c:pt idx="1256">
                  <c:v>45163</c:v>
                </c:pt>
                <c:pt idx="1257">
                  <c:v>45164</c:v>
                </c:pt>
                <c:pt idx="1258">
                  <c:v>45165</c:v>
                </c:pt>
                <c:pt idx="1259">
                  <c:v>45166</c:v>
                </c:pt>
                <c:pt idx="1260">
                  <c:v>45167</c:v>
                </c:pt>
                <c:pt idx="1261">
                  <c:v>45168</c:v>
                </c:pt>
                <c:pt idx="1262">
                  <c:v>45169</c:v>
                </c:pt>
                <c:pt idx="1263">
                  <c:v>45170</c:v>
                </c:pt>
                <c:pt idx="1264">
                  <c:v>45171</c:v>
                </c:pt>
                <c:pt idx="1265">
                  <c:v>45172</c:v>
                </c:pt>
                <c:pt idx="1266">
                  <c:v>45173</c:v>
                </c:pt>
                <c:pt idx="1267">
                  <c:v>45174</c:v>
                </c:pt>
                <c:pt idx="1268">
                  <c:v>45175</c:v>
                </c:pt>
                <c:pt idx="1269">
                  <c:v>45176</c:v>
                </c:pt>
                <c:pt idx="1270">
                  <c:v>45177</c:v>
                </c:pt>
                <c:pt idx="1271">
                  <c:v>45178</c:v>
                </c:pt>
                <c:pt idx="1272">
                  <c:v>45179</c:v>
                </c:pt>
                <c:pt idx="1273">
                  <c:v>45180</c:v>
                </c:pt>
                <c:pt idx="1274">
                  <c:v>45181</c:v>
                </c:pt>
                <c:pt idx="1275">
                  <c:v>45182</c:v>
                </c:pt>
                <c:pt idx="1276">
                  <c:v>45183</c:v>
                </c:pt>
                <c:pt idx="1277">
                  <c:v>45184</c:v>
                </c:pt>
                <c:pt idx="1278">
                  <c:v>45185</c:v>
                </c:pt>
                <c:pt idx="1279">
                  <c:v>45186</c:v>
                </c:pt>
                <c:pt idx="1280">
                  <c:v>45187</c:v>
                </c:pt>
                <c:pt idx="1281">
                  <c:v>45188</c:v>
                </c:pt>
                <c:pt idx="1282">
                  <c:v>45189</c:v>
                </c:pt>
                <c:pt idx="1283">
                  <c:v>45190</c:v>
                </c:pt>
                <c:pt idx="1284">
                  <c:v>45191</c:v>
                </c:pt>
                <c:pt idx="1285">
                  <c:v>45192</c:v>
                </c:pt>
                <c:pt idx="1286">
                  <c:v>45193</c:v>
                </c:pt>
                <c:pt idx="1287">
                  <c:v>45194</c:v>
                </c:pt>
                <c:pt idx="1288">
                  <c:v>45195</c:v>
                </c:pt>
                <c:pt idx="1289">
                  <c:v>45196</c:v>
                </c:pt>
                <c:pt idx="1290">
                  <c:v>45197</c:v>
                </c:pt>
                <c:pt idx="1291">
                  <c:v>45198</c:v>
                </c:pt>
                <c:pt idx="1292">
                  <c:v>45199</c:v>
                </c:pt>
                <c:pt idx="1293">
                  <c:v>45200</c:v>
                </c:pt>
                <c:pt idx="1294">
                  <c:v>45201</c:v>
                </c:pt>
                <c:pt idx="1295">
                  <c:v>45202</c:v>
                </c:pt>
                <c:pt idx="1296">
                  <c:v>45203</c:v>
                </c:pt>
                <c:pt idx="1297">
                  <c:v>45204</c:v>
                </c:pt>
                <c:pt idx="1298">
                  <c:v>45205</c:v>
                </c:pt>
              </c:numCache>
            </c:numRef>
          </c:cat>
          <c:val>
            <c:numRef>
              <c:f>'Dados sim recup log'!$N$2:$N$1500</c:f>
              <c:numCache>
                <c:formatCode>General</c:formatCode>
                <c:ptCount val="1499"/>
                <c:pt idx="20">
                  <c:v>1.0357275519913138</c:v>
                </c:pt>
                <c:pt idx="21">
                  <c:v>1.0184760965187321</c:v>
                </c:pt>
                <c:pt idx="22">
                  <c:v>1.0177821261749342</c:v>
                </c:pt>
                <c:pt idx="23">
                  <c:v>1.0210470334483863</c:v>
                </c:pt>
                <c:pt idx="24">
                  <c:v>1.0335670349817927</c:v>
                </c:pt>
                <c:pt idx="25">
                  <c:v>1.0156401670581543</c:v>
                </c:pt>
                <c:pt idx="26">
                  <c:v>1.0243393847404962</c:v>
                </c:pt>
                <c:pt idx="27">
                  <c:v>1.049383116730976</c:v>
                </c:pt>
                <c:pt idx="28">
                  <c:v>1.0243751177430473</c:v>
                </c:pt>
                <c:pt idx="29">
                  <c:v>1.0379970418751201</c:v>
                </c:pt>
                <c:pt idx="30">
                  <c:v>1.0367655307753645</c:v>
                </c:pt>
                <c:pt idx="31">
                  <c:v>1.0365543226153138</c:v>
                </c:pt>
                <c:pt idx="32">
                  <c:v>1.0165920355468125</c:v>
                </c:pt>
                <c:pt idx="33">
                  <c:v>1</c:v>
                </c:pt>
                <c:pt idx="34">
                  <c:v>0.9710207547408406</c:v>
                </c:pt>
                <c:pt idx="35">
                  <c:v>1.0165316624334497</c:v>
                </c:pt>
                <c:pt idx="36">
                  <c:v>1.0052088971162378</c:v>
                </c:pt>
                <c:pt idx="37">
                  <c:v>0.99892914474579353</c:v>
                </c:pt>
                <c:pt idx="38">
                  <c:v>0.99093904095999941</c:v>
                </c:pt>
                <c:pt idx="39">
                  <c:v>1.0254851260278568</c:v>
                </c:pt>
                <c:pt idx="40">
                  <c:v>1.0560443114607809</c:v>
                </c:pt>
                <c:pt idx="41">
                  <c:v>1.0787511569066228</c:v>
                </c:pt>
                <c:pt idx="42">
                  <c:v>1.057758892112753</c:v>
                </c:pt>
                <c:pt idx="43">
                  <c:v>1.0608313553577906</c:v>
                </c:pt>
                <c:pt idx="44">
                  <c:v>1.0632537811898271</c:v>
                </c:pt>
                <c:pt idx="45">
                  <c:v>1.0635733999707866</c:v>
                </c:pt>
                <c:pt idx="46">
                  <c:v>1.0623849638732428</c:v>
                </c:pt>
                <c:pt idx="47">
                  <c:v>1.0433790192591443</c:v>
                </c:pt>
                <c:pt idx="48">
                  <c:v>1.0422660574228486</c:v>
                </c:pt>
                <c:pt idx="49">
                  <c:v>1.0419948341074621</c:v>
                </c:pt>
                <c:pt idx="50">
                  <c:v>1.0752190790572462</c:v>
                </c:pt>
                <c:pt idx="51">
                  <c:v>1.0405612018733732</c:v>
                </c:pt>
                <c:pt idx="52">
                  <c:v>1.0341469723270214</c:v>
                </c:pt>
                <c:pt idx="53">
                  <c:v>1.026563817574722</c:v>
                </c:pt>
                <c:pt idx="54">
                  <c:v>1.017151806904248</c:v>
                </c:pt>
                <c:pt idx="55">
                  <c:v>0.98788857232257399</c:v>
                </c:pt>
                <c:pt idx="56">
                  <c:v>0.99378785814116621</c:v>
                </c:pt>
                <c:pt idx="57">
                  <c:v>0.95864894704631498</c:v>
                </c:pt>
                <c:pt idx="58">
                  <c:v>0.95657828510935283</c:v>
                </c:pt>
                <c:pt idx="59">
                  <c:v>0.97011806729360273</c:v>
                </c:pt>
                <c:pt idx="60">
                  <c:v>0.972108791642326</c:v>
                </c:pt>
                <c:pt idx="61">
                  <c:v>0.98009980095568439</c:v>
                </c:pt>
                <c:pt idx="62">
                  <c:v>0.98991523346520871</c:v>
                </c:pt>
                <c:pt idx="63">
                  <c:v>0.99817014930348436</c:v>
                </c:pt>
                <c:pt idx="64">
                  <c:v>1.0009074440039225</c:v>
                </c:pt>
                <c:pt idx="65">
                  <c:v>1.0580712448609906</c:v>
                </c:pt>
                <c:pt idx="66">
                  <c:v>1.0744315618192943</c:v>
                </c:pt>
                <c:pt idx="67">
                  <c:v>1.0693093491637344</c:v>
                </c:pt>
                <c:pt idx="68">
                  <c:v>1.0768219398291909</c:v>
                </c:pt>
                <c:pt idx="69">
                  <c:v>1.1011670136799436</c:v>
                </c:pt>
                <c:pt idx="70">
                  <c:v>1.091997029386736</c:v>
                </c:pt>
                <c:pt idx="71">
                  <c:v>1.1010700353067628</c:v>
                </c:pt>
                <c:pt idx="72">
                  <c:v>1.0887644343531575</c:v>
                </c:pt>
                <c:pt idx="73">
                  <c:v>1.077691534381338</c:v>
                </c:pt>
                <c:pt idx="74">
                  <c:v>1.070578841218907</c:v>
                </c:pt>
                <c:pt idx="75">
                  <c:v>1.0478393228633183</c:v>
                </c:pt>
                <c:pt idx="76">
                  <c:v>1.0262049434684959</c:v>
                </c:pt>
                <c:pt idx="77">
                  <c:v>1.021025522238364</c:v>
                </c:pt>
                <c:pt idx="78">
                  <c:v>1.0187297795330843</c:v>
                </c:pt>
                <c:pt idx="79">
                  <c:v>1.021520966795187</c:v>
                </c:pt>
                <c:pt idx="80">
                  <c:v>1.0242529717648001</c:v>
                </c:pt>
                <c:pt idx="81">
                  <c:v>0.99423554295838612</c:v>
                </c:pt>
                <c:pt idx="82">
                  <c:v>1.0256972347199358</c:v>
                </c:pt>
                <c:pt idx="83">
                  <c:v>1.0364582008667378</c:v>
                </c:pt>
                <c:pt idx="84">
                  <c:v>1.041729310145362</c:v>
                </c:pt>
                <c:pt idx="85">
                  <c:v>1.0426899918953718</c:v>
                </c:pt>
                <c:pt idx="86">
                  <c:v>1.0338135939173991</c:v>
                </c:pt>
                <c:pt idx="87">
                  <c:v>1.025146240104448</c:v>
                </c:pt>
                <c:pt idx="88">
                  <c:v>1.0644789714286147</c:v>
                </c:pt>
                <c:pt idx="89">
                  <c:v>1.0513641986217281</c:v>
                </c:pt>
                <c:pt idx="90">
                  <c:v>1.0309642560388599</c:v>
                </c:pt>
                <c:pt idx="91">
                  <c:v>1.0571044566375252</c:v>
                </c:pt>
                <c:pt idx="92">
                  <c:v>1.0593136978756157</c:v>
                </c:pt>
                <c:pt idx="93">
                  <c:v>1.0642516626521166</c:v>
                </c:pt>
                <c:pt idx="94">
                  <c:v>1.0692455214077701</c:v>
                </c:pt>
                <c:pt idx="95">
                  <c:v>1.0824257805609769</c:v>
                </c:pt>
                <c:pt idx="96">
                  <c:v>1.0793032649972536</c:v>
                </c:pt>
                <c:pt idx="97">
                  <c:v>1.0971424653629522</c:v>
                </c:pt>
                <c:pt idx="98">
                  <c:v>1.0754678915755822</c:v>
                </c:pt>
                <c:pt idx="99">
                  <c:v>1.0345441071705566</c:v>
                </c:pt>
                <c:pt idx="100">
                  <c:v>1.0474667487161236</c:v>
                </c:pt>
                <c:pt idx="101">
                  <c:v>1.0592977588787855</c:v>
                </c:pt>
                <c:pt idx="102">
                  <c:v>1.0224938921177431</c:v>
                </c:pt>
                <c:pt idx="103">
                  <c:v>1.025778050011027</c:v>
                </c:pt>
                <c:pt idx="104">
                  <c:v>1.0128415788466587</c:v>
                </c:pt>
                <c:pt idx="105">
                  <c:v>0.99162944411861143</c:v>
                </c:pt>
                <c:pt idx="106">
                  <c:v>1.0466953742787488</c:v>
                </c:pt>
                <c:pt idx="107">
                  <c:v>1.0310751071319841</c:v>
                </c:pt>
                <c:pt idx="108">
                  <c:v>1.0169110490487476</c:v>
                </c:pt>
                <c:pt idx="109">
                  <c:v>1.0216787516892794</c:v>
                </c:pt>
                <c:pt idx="110">
                  <c:v>1.0188899144947421</c:v>
                </c:pt>
                <c:pt idx="111">
                  <c:v>1.0258960760633222</c:v>
                </c:pt>
                <c:pt idx="112">
                  <c:v>1.0336838361975726</c:v>
                </c:pt>
                <c:pt idx="113">
                  <c:v>1.0061275340462539</c:v>
                </c:pt>
                <c:pt idx="114">
                  <c:v>1.0122994627097941</c:v>
                </c:pt>
                <c:pt idx="115">
                  <c:v>1.0183928417023163</c:v>
                </c:pt>
                <c:pt idx="116">
                  <c:v>1.023288193172776</c:v>
                </c:pt>
                <c:pt idx="117">
                  <c:v>1.0100983372778694</c:v>
                </c:pt>
                <c:pt idx="118">
                  <c:v>1.0015942222659955</c:v>
                </c:pt>
                <c:pt idx="119">
                  <c:v>1.018794101629001</c:v>
                </c:pt>
                <c:pt idx="120">
                  <c:v>1.0163102112665621</c:v>
                </c:pt>
                <c:pt idx="121">
                  <c:v>0.99918216115288161</c:v>
                </c:pt>
                <c:pt idx="122">
                  <c:v>0.98153238381285246</c:v>
                </c:pt>
                <c:pt idx="123">
                  <c:v>0.97541355635400218</c:v>
                </c:pt>
                <c:pt idx="124">
                  <c:v>1.0181266080624412</c:v>
                </c:pt>
                <c:pt idx="125">
                  <c:v>1.042625101362822</c:v>
                </c:pt>
                <c:pt idx="126">
                  <c:v>1.038916828777813</c:v>
                </c:pt>
                <c:pt idx="127">
                  <c:v>1.0324779768731811</c:v>
                </c:pt>
                <c:pt idx="128">
                  <c:v>1.0438792973082234</c:v>
                </c:pt>
                <c:pt idx="129">
                  <c:v>1.0564503750389143</c:v>
                </c:pt>
                <c:pt idx="130">
                  <c:v>1.062671767037336</c:v>
                </c:pt>
                <c:pt idx="131">
                  <c:v>1.0366432647874353</c:v>
                </c:pt>
                <c:pt idx="132">
                  <c:v>1.0175093883868107</c:v>
                </c:pt>
                <c:pt idx="133">
                  <c:v>1.0190081007342293</c:v>
                </c:pt>
                <c:pt idx="134">
                  <c:v>1.0207315181161327</c:v>
                </c:pt>
                <c:pt idx="135">
                  <c:v>1.0177046262538172</c:v>
                </c:pt>
                <c:pt idx="136">
                  <c:v>1.0145979738061521</c:v>
                </c:pt>
                <c:pt idx="137">
                  <c:v>1.020448782859287</c:v>
                </c:pt>
                <c:pt idx="138">
                  <c:v>1.024056479702933</c:v>
                </c:pt>
                <c:pt idx="139">
                  <c:v>1.0301005185436782</c:v>
                </c:pt>
                <c:pt idx="140">
                  <c:v>1.0251940736197538</c:v>
                </c:pt>
                <c:pt idx="141">
                  <c:v>1.0356270033379953</c:v>
                </c:pt>
                <c:pt idx="142">
                  <c:v>1.0313688548537323</c:v>
                </c:pt>
                <c:pt idx="143">
                  <c:v>1.0268256076976767</c:v>
                </c:pt>
                <c:pt idx="144">
                  <c:v>1.0240821175066483</c:v>
                </c:pt>
                <c:pt idx="145">
                  <c:v>1.0302518298058991</c:v>
                </c:pt>
                <c:pt idx="146">
                  <c:v>1.0278005818391762</c:v>
                </c:pt>
                <c:pt idx="147">
                  <c:v>1.0186420592884642</c:v>
                </c:pt>
                <c:pt idx="148">
                  <c:v>1.008251154454985</c:v>
                </c:pt>
                <c:pt idx="149">
                  <c:v>1.0127287960497393</c:v>
                </c:pt>
                <c:pt idx="150">
                  <c:v>1.0175957916277538</c:v>
                </c:pt>
                <c:pt idx="151">
                  <c:v>1.0161993231838979</c:v>
                </c:pt>
                <c:pt idx="152">
                  <c:v>1.0076468370980309</c:v>
                </c:pt>
                <c:pt idx="153">
                  <c:v>1.0087448481596655</c:v>
                </c:pt>
                <c:pt idx="154">
                  <c:v>1.0072959990661938</c:v>
                </c:pt>
                <c:pt idx="155">
                  <c:v>1.0093907016688715</c:v>
                </c:pt>
                <c:pt idx="156">
                  <c:v>1.0111821649890764</c:v>
                </c:pt>
                <c:pt idx="157">
                  <c:v>1.0130647830047157</c:v>
                </c:pt>
                <c:pt idx="158">
                  <c:v>1.0121180659692617</c:v>
                </c:pt>
                <c:pt idx="159">
                  <c:v>1.0066344572075714</c:v>
                </c:pt>
                <c:pt idx="160">
                  <c:v>1.0085160673136098</c:v>
                </c:pt>
                <c:pt idx="161">
                  <c:v>1.0074870062323777</c:v>
                </c:pt>
                <c:pt idx="162">
                  <c:v>1.0080354872059691</c:v>
                </c:pt>
                <c:pt idx="163">
                  <c:v>1.0028634535160983</c:v>
                </c:pt>
                <c:pt idx="164">
                  <c:v>0.99749458909425781</c:v>
                </c:pt>
                <c:pt idx="165">
                  <c:v>0.99781436504745358</c:v>
                </c:pt>
                <c:pt idx="166">
                  <c:v>0.99651154953865795</c:v>
                </c:pt>
                <c:pt idx="167">
                  <c:v>0.99265363263161732</c:v>
                </c:pt>
                <c:pt idx="168">
                  <c:v>0.99325085369098731</c:v>
                </c:pt>
                <c:pt idx="169">
                  <c:v>0.99291022386045735</c:v>
                </c:pt>
                <c:pt idx="170">
                  <c:v>0.99327469312484817</c:v>
                </c:pt>
                <c:pt idx="171">
                  <c:v>0.99371221541262877</c:v>
                </c:pt>
                <c:pt idx="172">
                  <c:v>0.98686607523624637</c:v>
                </c:pt>
                <c:pt idx="173">
                  <c:v>0.9837494947866412</c:v>
                </c:pt>
                <c:pt idx="174">
                  <c:v>0.98044244562554317</c:v>
                </c:pt>
                <c:pt idx="175">
                  <c:v>0.983383837552957</c:v>
                </c:pt>
                <c:pt idx="176">
                  <c:v>0.98170332425828954</c:v>
                </c:pt>
                <c:pt idx="177">
                  <c:v>0.98227744304787168</c:v>
                </c:pt>
                <c:pt idx="178">
                  <c:v>0.98294342668923418</c:v>
                </c:pt>
                <c:pt idx="179">
                  <c:v>0.99428097338657062</c:v>
                </c:pt>
                <c:pt idx="180">
                  <c:v>1.0016415431049046</c:v>
                </c:pt>
                <c:pt idx="181">
                  <c:v>1.0155009292001012</c:v>
                </c:pt>
                <c:pt idx="182">
                  <c:v>1.011667514419855</c:v>
                </c:pt>
                <c:pt idx="183">
                  <c:v>1.0110236822562417</c:v>
                </c:pt>
                <c:pt idx="184">
                  <c:v>1.0098630597338223</c:v>
                </c:pt>
                <c:pt idx="185">
                  <c:v>1.0086312655366712</c:v>
                </c:pt>
                <c:pt idx="186">
                  <c:v>1.0000598001183814</c:v>
                </c:pt>
                <c:pt idx="187">
                  <c:v>0.99196431097226712</c:v>
                </c:pt>
                <c:pt idx="188">
                  <c:v>0.97960127361700178</c:v>
                </c:pt>
                <c:pt idx="189">
                  <c:v>0.98214991142916563</c:v>
                </c:pt>
                <c:pt idx="190">
                  <c:v>0.98175725651681012</c:v>
                </c:pt>
                <c:pt idx="191">
                  <c:v>0.98121662475853633</c:v>
                </c:pt>
                <c:pt idx="192">
                  <c:v>0.98067335333028671</c:v>
                </c:pt>
                <c:pt idx="193">
                  <c:v>0.97886225371614966</c:v>
                </c:pt>
                <c:pt idx="194">
                  <c:v>0.97719814770251068</c:v>
                </c:pt>
                <c:pt idx="195">
                  <c:v>0.97411211168370238</c:v>
                </c:pt>
                <c:pt idx="196">
                  <c:v>0.96181896816034285</c:v>
                </c:pt>
                <c:pt idx="197">
                  <c:v>0.97041213106107516</c:v>
                </c:pt>
                <c:pt idx="198">
                  <c:v>0.9708517231804773</c:v>
                </c:pt>
                <c:pt idx="199">
                  <c:v>0.97112516948107197</c:v>
                </c:pt>
                <c:pt idx="200">
                  <c:v>0.97003145713918149</c:v>
                </c:pt>
                <c:pt idx="201">
                  <c:v>0.97143915436405381</c:v>
                </c:pt>
                <c:pt idx="202">
                  <c:v>0.9740083904406146</c:v>
                </c:pt>
                <c:pt idx="203">
                  <c:v>0.99185544718702268</c:v>
                </c:pt>
                <c:pt idx="204">
                  <c:v>0.99031546148593941</c:v>
                </c:pt>
                <c:pt idx="205">
                  <c:v>0.99249716747187244</c:v>
                </c:pt>
                <c:pt idx="206">
                  <c:v>0.99482239112155069</c:v>
                </c:pt>
                <c:pt idx="207">
                  <c:v>0.99636034575134047</c:v>
                </c:pt>
                <c:pt idx="208">
                  <c:v>0.98775896847820654</c:v>
                </c:pt>
                <c:pt idx="209">
                  <c:v>0.98625033784596083</c:v>
                </c:pt>
                <c:pt idx="210">
                  <c:v>0.97382523581163649</c:v>
                </c:pt>
                <c:pt idx="211">
                  <c:v>0.97655664334649939</c:v>
                </c:pt>
                <c:pt idx="212">
                  <c:v>0.98007933303147676</c:v>
                </c:pt>
                <c:pt idx="213">
                  <c:v>0.98366379850940522</c:v>
                </c:pt>
                <c:pt idx="214">
                  <c:v>0.98590190874756833</c:v>
                </c:pt>
                <c:pt idx="215">
                  <c:v>1.0001702852475058</c:v>
                </c:pt>
                <c:pt idx="216">
                  <c:v>0.99288554688875053</c:v>
                </c:pt>
                <c:pt idx="217">
                  <c:v>0.99294731010152781</c:v>
                </c:pt>
                <c:pt idx="218">
                  <c:v>0.98871087260163548</c:v>
                </c:pt>
                <c:pt idx="219">
                  <c:v>0.98583873364889685</c:v>
                </c:pt>
                <c:pt idx="220">
                  <c:v>0.98295217534795742</c:v>
                </c:pt>
                <c:pt idx="221">
                  <c:v>0.97892514866375457</c:v>
                </c:pt>
                <c:pt idx="222">
                  <c:v>0.95326398927976563</c:v>
                </c:pt>
                <c:pt idx="223">
                  <c:v>0.93728718952336698</c:v>
                </c:pt>
                <c:pt idx="224">
                  <c:v>0.92880421070829577</c:v>
                </c:pt>
                <c:pt idx="225">
                  <c:v>0.93155478856822038</c:v>
                </c:pt>
                <c:pt idx="226">
                  <c:v>0.92664372628499581</c:v>
                </c:pt>
                <c:pt idx="227">
                  <c:v>0.92145526663019961</c:v>
                </c:pt>
                <c:pt idx="228">
                  <c:v>0.91832498509028382</c:v>
                </c:pt>
                <c:pt idx="229">
                  <c:v>0.91112067919236706</c:v>
                </c:pt>
                <c:pt idx="230">
                  <c:v>0.94324567024741535</c:v>
                </c:pt>
                <c:pt idx="231">
                  <c:v>0.95749556692407223</c:v>
                </c:pt>
                <c:pt idx="232">
                  <c:v>0.95172015804179355</c:v>
                </c:pt>
                <c:pt idx="233">
                  <c:v>0.95862988470034183</c:v>
                </c:pt>
                <c:pt idx="234">
                  <c:v>0.96593556960282956</c:v>
                </c:pt>
                <c:pt idx="235">
                  <c:v>0.97666101116512627</c:v>
                </c:pt>
                <c:pt idx="236">
                  <c:v>1.0103958016762853</c:v>
                </c:pt>
                <c:pt idx="237">
                  <c:v>1.0127271201819432</c:v>
                </c:pt>
                <c:pt idx="238">
                  <c:v>1.0174759747163569</c:v>
                </c:pt>
                <c:pt idx="239">
                  <c:v>1.0204120665817149</c:v>
                </c:pt>
                <c:pt idx="240">
                  <c:v>1.0195002101722481</c:v>
                </c:pt>
                <c:pt idx="241">
                  <c:v>1.0185825203845611</c:v>
                </c:pt>
                <c:pt idx="242">
                  <c:v>1.0330138582241675</c:v>
                </c:pt>
                <c:pt idx="243">
                  <c:v>1.038547492045367</c:v>
                </c:pt>
                <c:pt idx="244">
                  <c:v>1.0468458588536629</c:v>
                </c:pt>
                <c:pt idx="245">
                  <c:v>1.051333225814379</c:v>
                </c:pt>
                <c:pt idx="246">
                  <c:v>1.0522133211909921</c:v>
                </c:pt>
                <c:pt idx="247">
                  <c:v>1.0591051476061708</c:v>
                </c:pt>
                <c:pt idx="248">
                  <c:v>1.0658315582669209</c:v>
                </c:pt>
                <c:pt idx="249">
                  <c:v>1.0521292513233131</c:v>
                </c:pt>
                <c:pt idx="250">
                  <c:v>1.0465595841120279</c:v>
                </c:pt>
                <c:pt idx="251">
                  <c:v>1.027933099857506</c:v>
                </c:pt>
                <c:pt idx="252">
                  <c:v>1.020243684703378</c:v>
                </c:pt>
                <c:pt idx="253">
                  <c:v>1.0160378825346901</c:v>
                </c:pt>
                <c:pt idx="254">
                  <c:v>1.0068607463430186</c:v>
                </c:pt>
                <c:pt idx="255">
                  <c:v>0.99787469590247668</c:v>
                </c:pt>
                <c:pt idx="256">
                  <c:v>0.99830506525264917</c:v>
                </c:pt>
                <c:pt idx="257">
                  <c:v>0.99652885696205729</c:v>
                </c:pt>
                <c:pt idx="258">
                  <c:v>0.99724608492690081</c:v>
                </c:pt>
                <c:pt idx="259">
                  <c:v>0.99372756279637964</c:v>
                </c:pt>
                <c:pt idx="260">
                  <c:v>0.9914737307916941</c:v>
                </c:pt>
                <c:pt idx="261">
                  <c:v>0.99243904458638532</c:v>
                </c:pt>
                <c:pt idx="262">
                  <c:v>0.99344191279070326</c:v>
                </c:pt>
                <c:pt idx="263">
                  <c:v>0.99951171828422414</c:v>
                </c:pt>
                <c:pt idx="264">
                  <c:v>0.99975707512788081</c:v>
                </c:pt>
                <c:pt idx="265">
                  <c:v>1.0008453109526572</c:v>
                </c:pt>
                <c:pt idx="266">
                  <c:v>0.99644241035945935</c:v>
                </c:pt>
                <c:pt idx="267">
                  <c:v>0.99858719652112071</c:v>
                </c:pt>
                <c:pt idx="268">
                  <c:v>0.99869750835689775</c:v>
                </c:pt>
                <c:pt idx="269">
                  <c:v>0.99880746638036288</c:v>
                </c:pt>
                <c:pt idx="270">
                  <c:v>0.98623504736185996</c:v>
                </c:pt>
                <c:pt idx="271">
                  <c:v>0.99618767761762006</c:v>
                </c:pt>
                <c:pt idx="272">
                  <c:v>1.0118464207431852</c:v>
                </c:pt>
                <c:pt idx="273">
                  <c:v>1.0209156518445692</c:v>
                </c:pt>
                <c:pt idx="274">
                  <c:v>1.0176385609363972</c:v>
                </c:pt>
                <c:pt idx="275">
                  <c:v>1.0078270071663082</c:v>
                </c:pt>
                <c:pt idx="276">
                  <c:v>0.99704489326987311</c:v>
                </c:pt>
                <c:pt idx="277">
                  <c:v>1.0180009028319594</c:v>
                </c:pt>
                <c:pt idx="278">
                  <c:v>1.0422136608504813</c:v>
                </c:pt>
                <c:pt idx="279">
                  <c:v>1.0259324802741598</c:v>
                </c:pt>
                <c:pt idx="280">
                  <c:v>1.0177271868963902</c:v>
                </c:pt>
                <c:pt idx="281">
                  <c:v>1.0223325363486329</c:v>
                </c:pt>
                <c:pt idx="282">
                  <c:v>1.0308714632026059</c:v>
                </c:pt>
                <c:pt idx="283">
                  <c:v>1.0405315428237025</c:v>
                </c:pt>
                <c:pt idx="284">
                  <c:v>1.0371150960690865</c:v>
                </c:pt>
                <c:pt idx="285">
                  <c:v>1.0074063174194554</c:v>
                </c:pt>
                <c:pt idx="286">
                  <c:v>1.0104155512139259</c:v>
                </c:pt>
                <c:pt idx="287">
                  <c:v>1.0161615673260271</c:v>
                </c:pt>
                <c:pt idx="288">
                  <c:v>1.022079797816583</c:v>
                </c:pt>
                <c:pt idx="289">
                  <c:v>1.0241158301421363</c:v>
                </c:pt>
                <c:pt idx="290">
                  <c:v>1.0262471862936071</c:v>
                </c:pt>
                <c:pt idx="291">
                  <c:v>1.0291252089341643</c:v>
                </c:pt>
                <c:pt idx="292">
                  <c:v>1.0316379079313829</c:v>
                </c:pt>
                <c:pt idx="293">
                  <c:v>1.0498087766664406</c:v>
                </c:pt>
                <c:pt idx="294">
                  <c:v>1.0614055611072883</c:v>
                </c:pt>
                <c:pt idx="295">
                  <c:v>1.0573035355897533</c:v>
                </c:pt>
                <c:pt idx="296">
                  <c:v>1.0625662900236585</c:v>
                </c:pt>
                <c:pt idx="297">
                  <c:v>1.0678695068905724</c:v>
                </c:pt>
                <c:pt idx="298">
                  <c:v>1.06660444074439</c:v>
                </c:pt>
                <c:pt idx="299">
                  <c:v>1.066678730887632</c:v>
                </c:pt>
                <c:pt idx="300">
                  <c:v>1.0467889118795433</c:v>
                </c:pt>
                <c:pt idx="301">
                  <c:v>1.0400888555479466</c:v>
                </c:pt>
                <c:pt idx="302">
                  <c:v>1.0308927985103284</c:v>
                </c:pt>
                <c:pt idx="303">
                  <c:v>1.0250877559783227</c:v>
                </c:pt>
                <c:pt idx="304">
                  <c:v>1.0191899326712548</c:v>
                </c:pt>
                <c:pt idx="305">
                  <c:v>1.0096525786970263</c:v>
                </c:pt>
                <c:pt idx="306">
                  <c:v>1.0056731566033708</c:v>
                </c:pt>
                <c:pt idx="307">
                  <c:v>1.0074867669669163</c:v>
                </c:pt>
                <c:pt idx="308">
                  <c:v>1.0098389065560036</c:v>
                </c:pt>
                <c:pt idx="309">
                  <c:v>1.0102975434827672</c:v>
                </c:pt>
                <c:pt idx="310">
                  <c:v>1.001927419690029</c:v>
                </c:pt>
                <c:pt idx="311">
                  <c:v>0.99297171067910217</c:v>
                </c:pt>
                <c:pt idx="312">
                  <c:v>0.99860283746959211</c:v>
                </c:pt>
                <c:pt idx="313">
                  <c:v>1.0044388563183371</c:v>
                </c:pt>
                <c:pt idx="314">
                  <c:v>0.99851454421737773</c:v>
                </c:pt>
                <c:pt idx="315">
                  <c:v>0.99462607446971574</c:v>
                </c:pt>
                <c:pt idx="316">
                  <c:v>1.0029692256909</c:v>
                </c:pt>
                <c:pt idx="317">
                  <c:v>1.0045250472838174</c:v>
                </c:pt>
                <c:pt idx="318">
                  <c:v>1.0061674306891897</c:v>
                </c:pt>
                <c:pt idx="319">
                  <c:v>0.99540486742267797</c:v>
                </c:pt>
                <c:pt idx="320">
                  <c:v>0.99910846670364717</c:v>
                </c:pt>
                <c:pt idx="321">
                  <c:v>1.0179210502644169</c:v>
                </c:pt>
                <c:pt idx="322">
                  <c:v>1.0181771961771802</c:v>
                </c:pt>
                <c:pt idx="323">
                  <c:v>1.0171957097023805</c:v>
                </c:pt>
                <c:pt idx="324">
                  <c:v>1.0152199795369876</c:v>
                </c:pt>
                <c:pt idx="325">
                  <c:v>1.0128218186102338</c:v>
                </c:pt>
                <c:pt idx="326">
                  <c:v>1.0214572602803607</c:v>
                </c:pt>
                <c:pt idx="327">
                  <c:v>1.00528382882846</c:v>
                </c:pt>
                <c:pt idx="328">
                  <c:v>0.98406365634188131</c:v>
                </c:pt>
                <c:pt idx="329">
                  <c:v>0.97395665709532342</c:v>
                </c:pt>
                <c:pt idx="330">
                  <c:v>0.97232115338877911</c:v>
                </c:pt>
                <c:pt idx="331">
                  <c:v>0.97828745202698297</c:v>
                </c:pt>
                <c:pt idx="332">
                  <c:v>0.98520459136381144</c:v>
                </c:pt>
                <c:pt idx="333">
                  <c:v>0.9742510216499124</c:v>
                </c:pt>
                <c:pt idx="334">
                  <c:v>0.97418628139622609</c:v>
                </c:pt>
                <c:pt idx="335">
                  <c:v>0.97607273475712908</c:v>
                </c:pt>
                <c:pt idx="336">
                  <c:v>0.97767579371029067</c:v>
                </c:pt>
                <c:pt idx="337">
                  <c:v>0.97815272437859313</c:v>
                </c:pt>
                <c:pt idx="338">
                  <c:v>0.98063755024461496</c:v>
                </c:pt>
                <c:pt idx="339">
                  <c:v>0.98327885503785051</c:v>
                </c:pt>
                <c:pt idx="340">
                  <c:v>0.98674860591436686</c:v>
                </c:pt>
                <c:pt idx="341">
                  <c:v>0.9959570120440322</c:v>
                </c:pt>
                <c:pt idx="342">
                  <c:v>0.99829178068789348</c:v>
                </c:pt>
                <c:pt idx="343">
                  <c:v>1.0032498577920057</c:v>
                </c:pt>
                <c:pt idx="344">
                  <c:v>1.0064791107486912</c:v>
                </c:pt>
                <c:pt idx="345">
                  <c:v>1.0068616252797316</c:v>
                </c:pt>
                <c:pt idx="346">
                  <c:v>1.0072610535061028</c:v>
                </c:pt>
                <c:pt idx="347">
                  <c:v>1.0072822085500073</c:v>
                </c:pt>
                <c:pt idx="348">
                  <c:v>1.0003041055356914</c:v>
                </c:pt>
                <c:pt idx="349">
                  <c:v>0.99481063921989166</c:v>
                </c:pt>
                <c:pt idx="350">
                  <c:v>1.0067297644862898</c:v>
                </c:pt>
                <c:pt idx="351">
                  <c:v>1.0066840277215983</c:v>
                </c:pt>
                <c:pt idx="352">
                  <c:v>1.008137395297082</c:v>
                </c:pt>
                <c:pt idx="353">
                  <c:v>1.009625229810122</c:v>
                </c:pt>
                <c:pt idx="354">
                  <c:v>1.0100034922097454</c:v>
                </c:pt>
                <c:pt idx="355">
                  <c:v>1.0122470208379302</c:v>
                </c:pt>
                <c:pt idx="356">
                  <c:v>1.0215825373482592</c:v>
                </c:pt>
                <c:pt idx="357">
                  <c:v>1.0146450451398348</c:v>
                </c:pt>
                <c:pt idx="358">
                  <c:v>1.021425839216157</c:v>
                </c:pt>
                <c:pt idx="359">
                  <c:v>1.0244514423490945</c:v>
                </c:pt>
                <c:pt idx="360">
                  <c:v>1.0274634592331602</c:v>
                </c:pt>
                <c:pt idx="361">
                  <c:v>1.0281447653819924</c:v>
                </c:pt>
                <c:pt idx="362">
                  <c:v>1.0241226127564287</c:v>
                </c:pt>
                <c:pt idx="363">
                  <c:v>1.0261903171783364</c:v>
                </c:pt>
                <c:pt idx="364">
                  <c:v>1.0256697868376625</c:v>
                </c:pt>
                <c:pt idx="365">
                  <c:v>1.0241912034493463</c:v>
                </c:pt>
                <c:pt idx="366">
                  <c:v>1.023034489740414</c:v>
                </c:pt>
                <c:pt idx="367">
                  <c:v>1.0219020643538288</c:v>
                </c:pt>
                <c:pt idx="368">
                  <c:v>1.0204710588658368</c:v>
                </c:pt>
                <c:pt idx="369">
                  <c:v>1.026818295769208</c:v>
                </c:pt>
                <c:pt idx="370">
                  <c:v>1.0270593696273373</c:v>
                </c:pt>
                <c:pt idx="371">
                  <c:v>1.0242146012982809</c:v>
                </c:pt>
                <c:pt idx="372">
                  <c:v>1.0162398790313305</c:v>
                </c:pt>
                <c:pt idx="373">
                  <c:v>1.0065656457027996</c:v>
                </c:pt>
                <c:pt idx="374">
                  <c:v>0.9964451937660509</c:v>
                </c:pt>
                <c:pt idx="375">
                  <c:v>1.0102219875607443</c:v>
                </c:pt>
                <c:pt idx="376">
                  <c:v>1.0056250067765289</c:v>
                </c:pt>
                <c:pt idx="377">
                  <c:v>0.99830261448265978</c:v>
                </c:pt>
                <c:pt idx="378">
                  <c:v>0.99184857176786767</c:v>
                </c:pt>
                <c:pt idx="379">
                  <c:v>0.99212047577374407</c:v>
                </c:pt>
                <c:pt idx="380">
                  <c:v>0.99221750596539704</c:v>
                </c:pt>
                <c:pt idx="381">
                  <c:v>0.99233119738634712</c:v>
                </c:pt>
                <c:pt idx="382">
                  <c:v>0.98941407765307143</c:v>
                </c:pt>
                <c:pt idx="383">
                  <c:v>0.98969133005554422</c:v>
                </c:pt>
                <c:pt idx="384">
                  <c:v>0.99413805588352178</c:v>
                </c:pt>
                <c:pt idx="385">
                  <c:v>0.99652909005488266</c:v>
                </c:pt>
                <c:pt idx="386">
                  <c:v>0.99823107055746274</c:v>
                </c:pt>
                <c:pt idx="387">
                  <c:v>1.0032966431960331</c:v>
                </c:pt>
                <c:pt idx="388">
                  <c:v>1.0088288329353634</c:v>
                </c:pt>
                <c:pt idx="389">
                  <c:v>0.99537489027185277</c:v>
                </c:pt>
                <c:pt idx="390">
                  <c:v>0.99634393428259083</c:v>
                </c:pt>
                <c:pt idx="391">
                  <c:v>0.99357898558863633</c:v>
                </c:pt>
                <c:pt idx="392">
                  <c:v>0.99654485016274086</c:v>
                </c:pt>
                <c:pt idx="393">
                  <c:v>1.0002686908816392</c:v>
                </c:pt>
                <c:pt idx="394">
                  <c:v>1.0030176458024502</c:v>
                </c:pt>
                <c:pt idx="395">
                  <c:v>1.0058600428225446</c:v>
                </c:pt>
                <c:pt idx="396">
                  <c:v>1.0064025251089552</c:v>
                </c:pt>
                <c:pt idx="397">
                  <c:v>1.006192511650438</c:v>
                </c:pt>
                <c:pt idx="398">
                  <c:v>1.0061967775329357</c:v>
                </c:pt>
                <c:pt idx="399">
                  <c:v>1.0067985334700034</c:v>
                </c:pt>
                <c:pt idx="400">
                  <c:v>1.0000335469155122</c:v>
                </c:pt>
                <c:pt idx="401">
                  <c:v>1.0040953204977985</c:v>
                </c:pt>
                <c:pt idx="402">
                  <c:v>1.0081177868015565</c:v>
                </c:pt>
                <c:pt idx="403">
                  <c:v>1.0106358635119534</c:v>
                </c:pt>
                <c:pt idx="404">
                  <c:v>1.0123526675325976</c:v>
                </c:pt>
                <c:pt idx="405">
                  <c:v>1.0146076771675068</c:v>
                </c:pt>
                <c:pt idx="406">
                  <c:v>1.0133078091578203</c:v>
                </c:pt>
                <c:pt idx="407">
                  <c:v>1.0170794187285861</c:v>
                </c:pt>
                <c:pt idx="408">
                  <c:v>1.012134433881847</c:v>
                </c:pt>
                <c:pt idx="409">
                  <c:v>1.0072551173089659</c:v>
                </c:pt>
                <c:pt idx="410">
                  <c:v>1.0198818239720768</c:v>
                </c:pt>
                <c:pt idx="411">
                  <c:v>1.0132621855257304</c:v>
                </c:pt>
                <c:pt idx="412">
                  <c:v>1.0058943806229881</c:v>
                </c:pt>
                <c:pt idx="413">
                  <c:v>1.0069504072028195</c:v>
                </c:pt>
                <c:pt idx="414">
                  <c:v>1.0086212152248177</c:v>
                </c:pt>
                <c:pt idx="415">
                  <c:v>1.009478969412485</c:v>
                </c:pt>
                <c:pt idx="416">
                  <c:v>1.0103523740254972</c:v>
                </c:pt>
                <c:pt idx="417">
                  <c:v>0.99686508033758925</c:v>
                </c:pt>
                <c:pt idx="418">
                  <c:v>1.0027855817138447</c:v>
                </c:pt>
                <c:pt idx="419">
                  <c:v>1.0113776657006035</c:v>
                </c:pt>
                <c:pt idx="420">
                  <c:v>1.0106146185522815</c:v>
                </c:pt>
                <c:pt idx="421">
                  <c:v>1.0107827780134713</c:v>
                </c:pt>
                <c:pt idx="422">
                  <c:v>1.0103142569597263</c:v>
                </c:pt>
                <c:pt idx="423">
                  <c:v>1.0098385109787511</c:v>
                </c:pt>
                <c:pt idx="424">
                  <c:v>1.0103818342629243</c:v>
                </c:pt>
                <c:pt idx="425">
                  <c:v>1.0108416742757802</c:v>
                </c:pt>
                <c:pt idx="426">
                  <c:v>1.012121023047061</c:v>
                </c:pt>
                <c:pt idx="427">
                  <c:v>1.0127173674186869</c:v>
                </c:pt>
                <c:pt idx="428">
                  <c:v>1.0149776549963634</c:v>
                </c:pt>
                <c:pt idx="429">
                  <c:v>1.0162818521091708</c:v>
                </c:pt>
                <c:pt idx="430">
                  <c:v>1.0175999534154425</c:v>
                </c:pt>
                <c:pt idx="431">
                  <c:v>1.0179781983591421</c:v>
                </c:pt>
                <c:pt idx="432">
                  <c:v>1.0174333197877532</c:v>
                </c:pt>
                <c:pt idx="433">
                  <c:v>1.0070725016067739</c:v>
                </c:pt>
                <c:pt idx="434">
                  <c:v>0.99795177282319203</c:v>
                </c:pt>
                <c:pt idx="435">
                  <c:v>1.0091277389225972</c:v>
                </c:pt>
                <c:pt idx="436">
                  <c:v>1.0091138796746097</c:v>
                </c:pt>
                <c:pt idx="437">
                  <c:v>1.0090994621674187</c:v>
                </c:pt>
                <c:pt idx="438">
                  <c:v>1.0061858685199678</c:v>
                </c:pt>
                <c:pt idx="439">
                  <c:v>1.0043320076194879</c:v>
                </c:pt>
                <c:pt idx="440">
                  <c:v>1.0106344798738822</c:v>
                </c:pt>
                <c:pt idx="441">
                  <c:v>1.0191072777216863</c:v>
                </c:pt>
                <c:pt idx="442">
                  <c:v>1.002034332355322</c:v>
                </c:pt>
                <c:pt idx="443">
                  <c:v>1.0014654600213597</c:v>
                </c:pt>
                <c:pt idx="444">
                  <c:v>1.0008927822197424</c:v>
                </c:pt>
                <c:pt idx="445">
                  <c:v>0.99888905282599083</c:v>
                </c:pt>
                <c:pt idx="446">
                  <c:v>1.0022441328472942</c:v>
                </c:pt>
                <c:pt idx="447">
                  <c:v>1.0002745768465331</c:v>
                </c:pt>
                <c:pt idx="448">
                  <c:v>0.99869679510627751</c:v>
                </c:pt>
                <c:pt idx="449">
                  <c:v>1.0004117458637334</c:v>
                </c:pt>
                <c:pt idx="450">
                  <c:v>0.9974528585299699</c:v>
                </c:pt>
                <c:pt idx="451">
                  <c:v>0.99441788653120944</c:v>
                </c:pt>
                <c:pt idx="452">
                  <c:v>0.99434742097191742</c:v>
                </c:pt>
                <c:pt idx="453">
                  <c:v>0.98967720920965929</c:v>
                </c:pt>
                <c:pt idx="454">
                  <c:v>0.98817191177495334</c:v>
                </c:pt>
                <c:pt idx="455">
                  <c:v>0.98494834001105946</c:v>
                </c:pt>
                <c:pt idx="456">
                  <c:v>0.98521032159245148</c:v>
                </c:pt>
                <c:pt idx="457">
                  <c:v>0.98645740233354728</c:v>
                </c:pt>
                <c:pt idx="458">
                  <c:v>0.98775813116253575</c:v>
                </c:pt>
                <c:pt idx="459">
                  <c:v>0.98559606517507881</c:v>
                </c:pt>
                <c:pt idx="460">
                  <c:v>0.98425882662385411</c:v>
                </c:pt>
                <c:pt idx="461">
                  <c:v>0.98187780147941295</c:v>
                </c:pt>
                <c:pt idx="462">
                  <c:v>0.9828295731284008</c:v>
                </c:pt>
                <c:pt idx="463">
                  <c:v>0.98098703862348846</c:v>
                </c:pt>
                <c:pt idx="464">
                  <c:v>0.97886841536734026</c:v>
                </c:pt>
                <c:pt idx="465">
                  <c:v>0.97665981366173771</c:v>
                </c:pt>
                <c:pt idx="466">
                  <c:v>0.97348796356630107</c:v>
                </c:pt>
                <c:pt idx="467">
                  <c:v>0.97255347329655306</c:v>
                </c:pt>
                <c:pt idx="468">
                  <c:v>0.9787283710197543</c:v>
                </c:pt>
                <c:pt idx="469">
                  <c:v>0.97868003732744757</c:v>
                </c:pt>
                <c:pt idx="470">
                  <c:v>0.97875121066916204</c:v>
                </c:pt>
                <c:pt idx="471">
                  <c:v>0.97939034602590003</c:v>
                </c:pt>
                <c:pt idx="472">
                  <c:v>0.98007264079736545</c:v>
                </c:pt>
                <c:pt idx="473">
                  <c:v>0.98518432894841823</c:v>
                </c:pt>
                <c:pt idx="474">
                  <c:v>0.98650733538505786</c:v>
                </c:pt>
                <c:pt idx="475">
                  <c:v>0.98205229558852603</c:v>
                </c:pt>
                <c:pt idx="476">
                  <c:v>0.98211330782662909</c:v>
                </c:pt>
                <c:pt idx="477">
                  <c:v>0.98225964204476912</c:v>
                </c:pt>
                <c:pt idx="478">
                  <c:v>0.98154199536029763</c:v>
                </c:pt>
                <c:pt idx="479">
                  <c:v>0.98078615727858065</c:v>
                </c:pt>
                <c:pt idx="480">
                  <c:v>0.98011281625006785</c:v>
                </c:pt>
                <c:pt idx="481">
                  <c:v>0.98547413485975444</c:v>
                </c:pt>
                <c:pt idx="482">
                  <c:v>0.98663863633528681</c:v>
                </c:pt>
                <c:pt idx="483">
                  <c:v>0.98751357639442461</c:v>
                </c:pt>
                <c:pt idx="484">
                  <c:v>0.98939185678534147</c:v>
                </c:pt>
                <c:pt idx="485">
                  <c:v>0.99282817683903768</c:v>
                </c:pt>
                <c:pt idx="486">
                  <c:v>0.99640241283889763</c:v>
                </c:pt>
                <c:pt idx="487">
                  <c:v>0.99776999588878501</c:v>
                </c:pt>
                <c:pt idx="488">
                  <c:v>0.99276872373759928</c:v>
                </c:pt>
                <c:pt idx="489">
                  <c:v>0.98993929012280435</c:v>
                </c:pt>
                <c:pt idx="490">
                  <c:v>0.98974664903160059</c:v>
                </c:pt>
                <c:pt idx="491">
                  <c:v>0.98820590116984064</c:v>
                </c:pt>
                <c:pt idx="492">
                  <c:v>0.98586353243432623</c:v>
                </c:pt>
                <c:pt idx="493">
                  <c:v>0.98346409540434443</c:v>
                </c:pt>
                <c:pt idx="494">
                  <c:v>0.98316861486224427</c:v>
                </c:pt>
                <c:pt idx="495">
                  <c:v>0.98400196658628869</c:v>
                </c:pt>
                <c:pt idx="496">
                  <c:v>0.9848036411328791</c:v>
                </c:pt>
                <c:pt idx="497">
                  <c:v>0.98397011065881046</c:v>
                </c:pt>
                <c:pt idx="498">
                  <c:v>0.97998472874997533</c:v>
                </c:pt>
                <c:pt idx="499">
                  <c:v>0.98065196016999989</c:v>
                </c:pt>
                <c:pt idx="500">
                  <c:v>0.98134578960424157</c:v>
                </c:pt>
                <c:pt idx="501">
                  <c:v>0.98106233498129924</c:v>
                </c:pt>
                <c:pt idx="502">
                  <c:v>0.97976794055267036</c:v>
                </c:pt>
                <c:pt idx="503">
                  <c:v>0.98283981874949</c:v>
                </c:pt>
                <c:pt idx="504">
                  <c:v>0.98287735671788767</c:v>
                </c:pt>
                <c:pt idx="505">
                  <c:v>0.98626937391935865</c:v>
                </c:pt>
                <c:pt idx="506">
                  <c:v>0.9852674867315947</c:v>
                </c:pt>
                <c:pt idx="507">
                  <c:v>0.98422745357212649</c:v>
                </c:pt>
                <c:pt idx="508">
                  <c:v>0.98378244770265932</c:v>
                </c:pt>
                <c:pt idx="509">
                  <c:v>0.98586845899487729</c:v>
                </c:pt>
                <c:pt idx="510">
                  <c:v>0.98401396560626297</c:v>
                </c:pt>
                <c:pt idx="511">
                  <c:v>0.98476068445080878</c:v>
                </c:pt>
                <c:pt idx="512">
                  <c:v>0.98504355011605005</c:v>
                </c:pt>
                <c:pt idx="513">
                  <c:v>0.98604014538256068</c:v>
                </c:pt>
                <c:pt idx="514">
                  <c:v>0.98708018348263926</c:v>
                </c:pt>
                <c:pt idx="515">
                  <c:v>0.98764162269049371</c:v>
                </c:pt>
                <c:pt idx="516">
                  <c:v>0.98902058090270284</c:v>
                </c:pt>
                <c:pt idx="517">
                  <c:v>0.98877858149497777</c:v>
                </c:pt>
                <c:pt idx="518">
                  <c:v>0.98718196372892186</c:v>
                </c:pt>
                <c:pt idx="519">
                  <c:v>0.99329433468020367</c:v>
                </c:pt>
                <c:pt idx="520">
                  <c:v>0.99296855984190369</c:v>
                </c:pt>
                <c:pt idx="521">
                  <c:v>0.99263156388134766</c:v>
                </c:pt>
                <c:pt idx="522">
                  <c:v>0.9928874448483701</c:v>
                </c:pt>
                <c:pt idx="523">
                  <c:v>0.99197213920713034</c:v>
                </c:pt>
                <c:pt idx="524">
                  <c:v>0.99462646414436151</c:v>
                </c:pt>
                <c:pt idx="525">
                  <c:v>0.99829315587330414</c:v>
                </c:pt>
                <c:pt idx="526">
                  <c:v>0.99480809508357904</c:v>
                </c:pt>
                <c:pt idx="527">
                  <c:v>0.99747247934529149</c:v>
                </c:pt>
                <c:pt idx="528">
                  <c:v>1.0001924575463459</c:v>
                </c:pt>
                <c:pt idx="529">
                  <c:v>1.0014809161465605</c:v>
                </c:pt>
                <c:pt idx="530">
                  <c:v>1.0014662141256823</c:v>
                </c:pt>
                <c:pt idx="531">
                  <c:v>1.0014643526240419</c:v>
                </c:pt>
                <c:pt idx="532">
                  <c:v>1.0014611694464528</c:v>
                </c:pt>
                <c:pt idx="533">
                  <c:v>0.99878310411115878</c:v>
                </c:pt>
                <c:pt idx="534">
                  <c:v>0.99613523402725634</c:v>
                </c:pt>
                <c:pt idx="535">
                  <c:v>0.99345145954790626</c:v>
                </c:pt>
                <c:pt idx="536">
                  <c:v>0.99066626657558632</c:v>
                </c:pt>
                <c:pt idx="537">
                  <c:v>0.98797071113115198</c:v>
                </c:pt>
                <c:pt idx="538">
                  <c:v>0.98583544765654341</c:v>
                </c:pt>
                <c:pt idx="539">
                  <c:v>0.98248017124048781</c:v>
                </c:pt>
                <c:pt idx="540">
                  <c:v>0.98233973044860912</c:v>
                </c:pt>
                <c:pt idx="541">
                  <c:v>0.98201050281325397</c:v>
                </c:pt>
                <c:pt idx="542">
                  <c:v>0.98158907253809446</c:v>
                </c:pt>
                <c:pt idx="543">
                  <c:v>0.98103710598780103</c:v>
                </c:pt>
                <c:pt idx="544">
                  <c:v>0.97758723012598592</c:v>
                </c:pt>
                <c:pt idx="545">
                  <c:v>0.97427643473109149</c:v>
                </c:pt>
                <c:pt idx="546">
                  <c:v>0.99631520113978778</c:v>
                </c:pt>
                <c:pt idx="547">
                  <c:v>1.0174179379515849</c:v>
                </c:pt>
                <c:pt idx="548">
                  <c:v>1.0370324801386985</c:v>
                </c:pt>
                <c:pt idx="549">
                  <c:v>1.0554084730606097</c:v>
                </c:pt>
                <c:pt idx="550">
                  <c:v>1.0557136242706884</c:v>
                </c:pt>
                <c:pt idx="551">
                  <c:v>1.0617714999293166</c:v>
                </c:pt>
                <c:pt idx="552">
                  <c:v>1.0680967535700641</c:v>
                </c:pt>
                <c:pt idx="553">
                  <c:v>1.0076948453180272</c:v>
                </c:pt>
                <c:pt idx="554">
                  <c:v>0.98478128327948233</c:v>
                </c:pt>
                <c:pt idx="555">
                  <c:v>0.96426196891156579</c:v>
                </c:pt>
                <c:pt idx="556">
                  <c:v>0.94559082218139734</c:v>
                </c:pt>
                <c:pt idx="557">
                  <c:v>0.94351796525686382</c:v>
                </c:pt>
                <c:pt idx="558">
                  <c:v>0.94412150945910578</c:v>
                </c:pt>
                <c:pt idx="559">
                  <c:v>0.94403463256566456</c:v>
                </c:pt>
                <c:pt idx="560">
                  <c:v>0.97794487809734665</c:v>
                </c:pt>
                <c:pt idx="561">
                  <c:v>0.98138000151146809</c:v>
                </c:pt>
                <c:pt idx="562">
                  <c:v>0.98422262749691436</c:v>
                </c:pt>
                <c:pt idx="563">
                  <c:v>0.9872114583206868</c:v>
                </c:pt>
                <c:pt idx="564">
                  <c:v>0.99022098997123242</c:v>
                </c:pt>
                <c:pt idx="565">
                  <c:v>0.98804523013985102</c:v>
                </c:pt>
                <c:pt idx="566">
                  <c:v>0.98560840350315371</c:v>
                </c:pt>
                <c:pt idx="567">
                  <c:v>0.99248131715522758</c:v>
                </c:pt>
                <c:pt idx="568">
                  <c:v>0.99687300851370653</c:v>
                </c:pt>
                <c:pt idx="569">
                  <c:v>0.99700528157407542</c:v>
                </c:pt>
                <c:pt idx="570">
                  <c:v>0.99714099149523983</c:v>
                </c:pt>
                <c:pt idx="571">
                  <c:v>0.99733807232558613</c:v>
                </c:pt>
                <c:pt idx="572">
                  <c:v>0.99749653034696684</c:v>
                </c:pt>
                <c:pt idx="573">
                  <c:v>0.99765929325965574</c:v>
                </c:pt>
                <c:pt idx="574">
                  <c:v>0.99383438016653103</c:v>
                </c:pt>
                <c:pt idx="575">
                  <c:v>0.98992038148234895</c:v>
                </c:pt>
                <c:pt idx="576">
                  <c:v>0.99246475536509771</c:v>
                </c:pt>
                <c:pt idx="577">
                  <c:v>0.99503244889110742</c:v>
                </c:pt>
                <c:pt idx="578">
                  <c:v>0.99708416594157767</c:v>
                </c:pt>
                <c:pt idx="579">
                  <c:v>0.99843933178117783</c:v>
                </c:pt>
                <c:pt idx="580">
                  <c:v>0.99990909916979787</c:v>
                </c:pt>
                <c:pt idx="581">
                  <c:v>0.99396215223392315</c:v>
                </c:pt>
                <c:pt idx="582">
                  <c:v>0.99507112117120389</c:v>
                </c:pt>
                <c:pt idx="583">
                  <c:v>0.99390699994442111</c:v>
                </c:pt>
                <c:pt idx="584">
                  <c:v>0.99274806821501904</c:v>
                </c:pt>
                <c:pt idx="585">
                  <c:v>0.99213131571798019</c:v>
                </c:pt>
                <c:pt idx="586">
                  <c:v>0.9929280606361468</c:v>
                </c:pt>
                <c:pt idx="587">
                  <c:v>0.99354112633345149</c:v>
                </c:pt>
                <c:pt idx="588">
                  <c:v>1.0003802645035818</c:v>
                </c:pt>
                <c:pt idx="589">
                  <c:v>1.0009458982001509</c:v>
                </c:pt>
                <c:pt idx="590">
                  <c:v>0.999801777626805</c:v>
                </c:pt>
                <c:pt idx="591">
                  <c:v>0.9986440902628797</c:v>
                </c:pt>
                <c:pt idx="592">
                  <c:v>0.99747255538977198</c:v>
                </c:pt>
                <c:pt idx="593">
                  <c:v>0.99558898020347053</c:v>
                </c:pt>
                <c:pt idx="594">
                  <c:v>0.99386172482261914</c:v>
                </c:pt>
                <c:pt idx="595">
                  <c:v>0.99469564066547178</c:v>
                </c:pt>
                <c:pt idx="596">
                  <c:v>0.99378556396664475</c:v>
                </c:pt>
                <c:pt idx="597">
                  <c:v>0.99539363172905948</c:v>
                </c:pt>
                <c:pt idx="598">
                  <c:v>0.99701989136651747</c:v>
                </c:pt>
                <c:pt idx="599">
                  <c:v>0.99837035694332243</c:v>
                </c:pt>
                <c:pt idx="600">
                  <c:v>1.0000340299389432</c:v>
                </c:pt>
                <c:pt idx="601">
                  <c:v>1.0016097348058077</c:v>
                </c:pt>
                <c:pt idx="602">
                  <c:v>1.0005132925333282</c:v>
                </c:pt>
                <c:pt idx="603">
                  <c:v>1.0003819480812854</c:v>
                </c:pt>
                <c:pt idx="604">
                  <c:v>1.0003816147160518</c:v>
                </c:pt>
                <c:pt idx="605">
                  <c:v>1.0003812819322346</c:v>
                </c:pt>
                <c:pt idx="606">
                  <c:v>1.0006759448181992</c:v>
                </c:pt>
                <c:pt idx="607">
                  <c:v>1.0006753556984889</c:v>
                </c:pt>
                <c:pt idx="608">
                  <c:v>1.0007075305060056</c:v>
                </c:pt>
                <c:pt idx="609">
                  <c:v>1.000739657734464</c:v>
                </c:pt>
                <c:pt idx="610">
                  <c:v>1.000869957552992</c:v>
                </c:pt>
                <c:pt idx="611">
                  <c:v>1.0008692013823992</c:v>
                </c:pt>
                <c:pt idx="612">
                  <c:v>1.0008684465252016</c:v>
                </c:pt>
                <c:pt idx="613">
                  <c:v>1.000770255748026</c:v>
                </c:pt>
                <c:pt idx="614">
                  <c:v>1.0007695877852487</c:v>
                </c:pt>
                <c:pt idx="615">
                  <c:v>1.0005255004620808</c:v>
                </c:pt>
                <c:pt idx="616">
                  <c:v>1.0002814798470496</c:v>
                </c:pt>
                <c:pt idx="617">
                  <c:v>1.0002812360271689</c:v>
                </c:pt>
                <c:pt idx="618">
                  <c:v>1.0002323211628961</c:v>
                </c:pt>
                <c:pt idx="619">
                  <c:v>1.0001834766445423</c:v>
                </c:pt>
                <c:pt idx="620">
                  <c:v>1.0001834429870342</c:v>
                </c:pt>
                <c:pt idx="621">
                  <c:v>1.0000860565903618</c:v>
                </c:pt>
                <c:pt idx="622">
                  <c:v>1.0007884745652167</c:v>
                </c:pt>
                <c:pt idx="623">
                  <c:v>1.0010054010640963</c:v>
                </c:pt>
                <c:pt idx="624">
                  <c:v>0.99893283948173761</c:v>
                </c:pt>
                <c:pt idx="625">
                  <c:v>0.99810496378005387</c:v>
                </c:pt>
                <c:pt idx="626">
                  <c:v>0.99727382124148078</c:v>
                </c:pt>
                <c:pt idx="627">
                  <c:v>0.99648783118871631</c:v>
                </c:pt>
                <c:pt idx="628">
                  <c:v>0.99543205744194885</c:v>
                </c:pt>
                <c:pt idx="629">
                  <c:v>0.99381707815706644</c:v>
                </c:pt>
                <c:pt idx="630">
                  <c:v>0.99267893940359775</c:v>
                </c:pt>
                <c:pt idx="631">
                  <c:v>0.9974235255251277</c:v>
                </c:pt>
                <c:pt idx="632">
                  <c:v>1.0009429011015105</c:v>
                </c:pt>
                <c:pt idx="633">
                  <c:v>1.0044291998500865</c:v>
                </c:pt>
                <c:pt idx="634">
                  <c:v>1.0077886983919861</c:v>
                </c:pt>
                <c:pt idx="635">
                  <c:v>1.0112973346958134</c:v>
                </c:pt>
                <c:pt idx="636">
                  <c:v>1.0149725452645548</c:v>
                </c:pt>
                <c:pt idx="637">
                  <c:v>1.0188227347507297</c:v>
                </c:pt>
                <c:pt idx="638">
                  <c:v>1.0191064861614201</c:v>
                </c:pt>
                <c:pt idx="639">
                  <c:v>1.0193784934178201</c:v>
                </c:pt>
                <c:pt idx="640">
                  <c:v>1.0196394287319288</c:v>
                </c:pt>
                <c:pt idx="641">
                  <c:v>1.0200979493298072</c:v>
                </c:pt>
                <c:pt idx="642">
                  <c:v>1.0203869478206689</c:v>
                </c:pt>
                <c:pt idx="643">
                  <c:v>1.0214450946390825</c:v>
                </c:pt>
                <c:pt idx="644">
                  <c:v>1.0218295556363803</c:v>
                </c:pt>
                <c:pt idx="645">
                  <c:v>1.021780499520371</c:v>
                </c:pt>
                <c:pt idx="646">
                  <c:v>1.0216577609197708</c:v>
                </c:pt>
                <c:pt idx="647">
                  <c:v>1.021613407994997</c:v>
                </c:pt>
                <c:pt idx="648">
                  <c:v>1.0217836412388592</c:v>
                </c:pt>
                <c:pt idx="649">
                  <c:v>1.0216979865473981</c:v>
                </c:pt>
                <c:pt idx="650">
                  <c:v>1.0370973505487164</c:v>
                </c:pt>
                <c:pt idx="651">
                  <c:v>1.0510649636950011</c:v>
                </c:pt>
                <c:pt idx="652">
                  <c:v>1.0634668063797743</c:v>
                </c:pt>
                <c:pt idx="653">
                  <c:v>1.0747613594317362</c:v>
                </c:pt>
                <c:pt idx="654">
                  <c:v>1.0849371156781031</c:v>
                </c:pt>
                <c:pt idx="655">
                  <c:v>1.0938847210505445</c:v>
                </c:pt>
                <c:pt idx="656">
                  <c:v>1.0963085550292551</c:v>
                </c:pt>
                <c:pt idx="657">
                  <c:v>1.0996511386337937</c:v>
                </c:pt>
                <c:pt idx="658">
                  <c:v>1.1022374684166856</c:v>
                </c:pt>
                <c:pt idx="659">
                  <c:v>1.0938823929338177</c:v>
                </c:pt>
                <c:pt idx="660">
                  <c:v>1.0866595188537191</c:v>
                </c:pt>
                <c:pt idx="661">
                  <c:v>1.0803871086453096</c:v>
                </c:pt>
                <c:pt idx="662">
                  <c:v>1.0921754857136401</c:v>
                </c:pt>
                <c:pt idx="663">
                  <c:v>1.1082183572338944</c:v>
                </c:pt>
                <c:pt idx="664">
                  <c:v>1.1034530056173608</c:v>
                </c:pt>
                <c:pt idx="665">
                  <c:v>1.0950206000846712</c:v>
                </c:pt>
                <c:pt idx="666">
                  <c:v>1.0943677423960831</c:v>
                </c:pt>
                <c:pt idx="667">
                  <c:v>1.093818359102231</c:v>
                </c:pt>
                <c:pt idx="668">
                  <c:v>1.0933599778937395</c:v>
                </c:pt>
                <c:pt idx="669">
                  <c:v>1.0756796384044567</c:v>
                </c:pt>
                <c:pt idx="670">
                  <c:v>1.0610874179337202</c:v>
                </c:pt>
                <c:pt idx="671">
                  <c:v>1.0487395646522417</c:v>
                </c:pt>
                <c:pt idx="672">
                  <c:v>1.042765964302466</c:v>
                </c:pt>
                <c:pt idx="673">
                  <c:v>1.0356621226986067</c:v>
                </c:pt>
                <c:pt idx="674">
                  <c:v>1.0288207396142204</c:v>
                </c:pt>
                <c:pt idx="675">
                  <c:v>1.0222200103160453</c:v>
                </c:pt>
                <c:pt idx="676">
                  <c:v>1.0210822163869426</c:v>
                </c:pt>
                <c:pt idx="677">
                  <c:v>1.0200478314307633</c:v>
                </c:pt>
                <c:pt idx="678">
                  <c:v>1.0101926185031747</c:v>
                </c:pt>
                <c:pt idx="679">
                  <c:v>1.0003768767476329</c:v>
                </c:pt>
                <c:pt idx="680">
                  <c:v>0.99611083929787603</c:v>
                </c:pt>
                <c:pt idx="681">
                  <c:v>0.99163180750248403</c:v>
                </c:pt>
                <c:pt idx="682">
                  <c:v>0.98692140137268225</c:v>
                </c:pt>
                <c:pt idx="683">
                  <c:v>0.9746544287863016</c:v>
                </c:pt>
                <c:pt idx="684">
                  <c:v>0.96187453381692767</c:v>
                </c:pt>
                <c:pt idx="685">
                  <c:v>0.95528208063616238</c:v>
                </c:pt>
                <c:pt idx="686">
                  <c:v>0.94806817764852958</c:v>
                </c:pt>
                <c:pt idx="687">
                  <c:v>0.94172870226251681</c:v>
                </c:pt>
                <c:pt idx="688">
                  <c:v>0.93476406811480039</c:v>
                </c:pt>
                <c:pt idx="689">
                  <c:v>0.92704246755347108</c:v>
                </c:pt>
                <c:pt idx="690">
                  <c:v>0.92052309745436167</c:v>
                </c:pt>
                <c:pt idx="691">
                  <c:v>0.92173914213158736</c:v>
                </c:pt>
                <c:pt idx="692">
                  <c:v>0.92863080934491782</c:v>
                </c:pt>
                <c:pt idx="693">
                  <c:v>0.93487003394594848</c:v>
                </c:pt>
                <c:pt idx="694">
                  <c:v>0.94004207502505555</c:v>
                </c:pt>
                <c:pt idx="695">
                  <c:v>0.94592542183494432</c:v>
                </c:pt>
                <c:pt idx="696">
                  <c:v>0.95268448380162263</c:v>
                </c:pt>
                <c:pt idx="697">
                  <c:v>0.96664871524157703</c:v>
                </c:pt>
                <c:pt idx="698">
                  <c:v>0.97446560316967912</c:v>
                </c:pt>
                <c:pt idx="699">
                  <c:v>0.97614807703793172</c:v>
                </c:pt>
                <c:pt idx="700">
                  <c:v>0.97313350429440004</c:v>
                </c:pt>
                <c:pt idx="701">
                  <c:v>0.97433525781052621</c:v>
                </c:pt>
                <c:pt idx="702">
                  <c:v>0.9756295278139242</c:v>
                </c:pt>
                <c:pt idx="703">
                  <c:v>0.97702748717520849</c:v>
                </c:pt>
                <c:pt idx="704">
                  <c:v>0.97235925808632395</c:v>
                </c:pt>
                <c:pt idx="705">
                  <c:v>0.96643137386039357</c:v>
                </c:pt>
                <c:pt idx="706">
                  <c:v>0.96585197869157857</c:v>
                </c:pt>
                <c:pt idx="707">
                  <c:v>0.97082288885493129</c:v>
                </c:pt>
                <c:pt idx="708">
                  <c:v>0.97152078775368322</c:v>
                </c:pt>
                <c:pt idx="709">
                  <c:v>0.97226145462893732</c:v>
                </c:pt>
                <c:pt idx="710">
                  <c:v>0.97304895638885347</c:v>
                </c:pt>
                <c:pt idx="711">
                  <c:v>0.97388789401839704</c:v>
                </c:pt>
                <c:pt idx="712">
                  <c:v>0.97481862843149958</c:v>
                </c:pt>
                <c:pt idx="713">
                  <c:v>0.9729202240449738</c:v>
                </c:pt>
                <c:pt idx="714">
                  <c:v>0.97142947713838312</c:v>
                </c:pt>
                <c:pt idx="715">
                  <c:v>0.97058773438518542</c:v>
                </c:pt>
                <c:pt idx="716">
                  <c:v>0.96969491007407749</c:v>
                </c:pt>
                <c:pt idx="717">
                  <c:v>0.96874618891281827</c:v>
                </c:pt>
                <c:pt idx="718">
                  <c:v>0.96773612796427766</c:v>
                </c:pt>
                <c:pt idx="719">
                  <c:v>0.96653966865279539</c:v>
                </c:pt>
                <c:pt idx="720">
                  <c:v>0.96536925780988314</c:v>
                </c:pt>
                <c:pt idx="721">
                  <c:v>0.96430644579576574</c:v>
                </c:pt>
                <c:pt idx="722">
                  <c:v>0.96302774083667997</c:v>
                </c:pt>
                <c:pt idx="723">
                  <c:v>0.96165035672777777</c:v>
                </c:pt>
                <c:pt idx="724">
                  <c:v>0.96016233592431877</c:v>
                </c:pt>
                <c:pt idx="725">
                  <c:v>0.95834599233438367</c:v>
                </c:pt>
                <c:pt idx="726">
                  <c:v>0.96006766211072325</c:v>
                </c:pt>
                <c:pt idx="727">
                  <c:v>0.96057313601066041</c:v>
                </c:pt>
                <c:pt idx="728">
                  <c:v>0.96253938799049776</c:v>
                </c:pt>
                <c:pt idx="729">
                  <c:v>0.96540407735181799</c:v>
                </c:pt>
                <c:pt idx="730">
                  <c:v>0.96846712554896375</c:v>
                </c:pt>
                <c:pt idx="731">
                  <c:v>0.9717506947012341</c:v>
                </c:pt>
                <c:pt idx="732">
                  <c:v>0.97352873400239182</c:v>
                </c:pt>
                <c:pt idx="733">
                  <c:v>0.97174761804539522</c:v>
                </c:pt>
                <c:pt idx="734">
                  <c:v>0.97639089007076207</c:v>
                </c:pt>
                <c:pt idx="735">
                  <c:v>0.97555889984501998</c:v>
                </c:pt>
                <c:pt idx="736">
                  <c:v>0.97727424727711432</c:v>
                </c:pt>
                <c:pt idx="737">
                  <c:v>0.97904483125169606</c:v>
                </c:pt>
                <c:pt idx="738">
                  <c:v>0.98087350968872944</c:v>
                </c:pt>
                <c:pt idx="739">
                  <c:v>0.98412224367653189</c:v>
                </c:pt>
                <c:pt idx="740">
                  <c:v>0.98763875719000582</c:v>
                </c:pt>
                <c:pt idx="741">
                  <c:v>0.9876147494821742</c:v>
                </c:pt>
                <c:pt idx="742">
                  <c:v>0.98983086089328143</c:v>
                </c:pt>
                <c:pt idx="743">
                  <c:v>0.99037154505762648</c:v>
                </c:pt>
                <c:pt idx="744">
                  <c:v>0.99091992201393508</c:v>
                </c:pt>
                <c:pt idx="745">
                  <c:v>0.9914761612371269</c:v>
                </c:pt>
                <c:pt idx="746">
                  <c:v>0.99316344778936871</c:v>
                </c:pt>
                <c:pt idx="747">
                  <c:v>0.9960416225506834</c:v>
                </c:pt>
                <c:pt idx="748">
                  <c:v>0.99728936211468611</c:v>
                </c:pt>
                <c:pt idx="749">
                  <c:v>1.0005917168047933</c:v>
                </c:pt>
                <c:pt idx="750">
                  <c:v>1.0025027229324122</c:v>
                </c:pt>
                <c:pt idx="751">
                  <c:v>1.0044104857208258</c:v>
                </c:pt>
                <c:pt idx="752">
                  <c:v>1.0063151785105269</c:v>
                </c:pt>
                <c:pt idx="753">
                  <c:v>1.0077101264357946</c:v>
                </c:pt>
                <c:pt idx="754">
                  <c:v>1.0079194291605491</c:v>
                </c:pt>
                <c:pt idx="755">
                  <c:v>1.0083708058093637</c:v>
                </c:pt>
                <c:pt idx="756">
                  <c:v>1.0088149873514076</c:v>
                </c:pt>
                <c:pt idx="757">
                  <c:v>1.0089828180599087</c:v>
                </c:pt>
                <c:pt idx="758">
                  <c:v>1.0091476672343764</c:v>
                </c:pt>
                <c:pt idx="759">
                  <c:v>1.0093096137291335</c:v>
                </c:pt>
                <c:pt idx="760">
                  <c:v>1.0094687336385744</c:v>
                </c:pt>
                <c:pt idx="761">
                  <c:v>1.0096251004170156</c:v>
                </c:pt>
                <c:pt idx="762">
                  <c:v>1.0095529204962519</c:v>
                </c:pt>
                <c:pt idx="763">
                  <c:v>1.0094821129551133</c:v>
                </c:pt>
                <c:pt idx="764">
                  <c:v>1.0094126390138309</c:v>
                </c:pt>
                <c:pt idx="765">
                  <c:v>1.0093444613403817</c:v>
                </c:pt>
                <c:pt idx="766">
                  <c:v>1.0092775439835397</c:v>
                </c:pt>
                <c:pt idx="767">
                  <c:v>1.0092118523096096</c:v>
                </c:pt>
                <c:pt idx="768">
                  <c:v>1.0091473529426052</c:v>
                </c:pt>
                <c:pt idx="769">
                  <c:v>1.0090644103270929</c:v>
                </c:pt>
                <c:pt idx="770">
                  <c:v>1.0089829588161532</c:v>
                </c:pt>
                <c:pt idx="771">
                  <c:v>1.012294970693036</c:v>
                </c:pt>
                <c:pt idx="772">
                  <c:v>1.0154948041647867</c:v>
                </c:pt>
                <c:pt idx="773">
                  <c:v>1.0185890239706306</c:v>
                </c:pt>
                <c:pt idx="774">
                  <c:v>1.0215836531681191</c:v>
                </c:pt>
                <c:pt idx="775">
                  <c:v>1.0244842309570237</c:v>
                </c:pt>
                <c:pt idx="776">
                  <c:v>1.027295862963151</c:v>
                </c:pt>
                <c:pt idx="777">
                  <c:v>1.0300232651364765</c:v>
                </c:pt>
                <c:pt idx="778">
                  <c:v>1.0284904990058541</c:v>
                </c:pt>
                <c:pt idx="779">
                  <c:v>1.0270330400913752</c:v>
                </c:pt>
                <c:pt idx="780">
                  <c:v>1.0256451738025403</c:v>
                </c:pt>
                <c:pt idx="781">
                  <c:v>1.0243217545382663</c:v>
                </c:pt>
                <c:pt idx="782">
                  <c:v>1.0230581360384867</c:v>
                </c:pt>
                <c:pt idx="783">
                  <c:v>1.0218501117926599</c:v>
                </c:pt>
                <c:pt idx="784">
                  <c:v>1.0206938638404042</c:v>
                </c:pt>
                <c:pt idx="785">
                  <c:v>1.017609266978327</c:v>
                </c:pt>
                <c:pt idx="786">
                  <c:v>1.0145968611286516</c:v>
                </c:pt>
                <c:pt idx="787">
                  <c:v>1.011653525288656</c:v>
                </c:pt>
                <c:pt idx="788">
                  <c:v>1.0087763324080758</c:v>
                </c:pt>
                <c:pt idx="789">
                  <c:v>1.0059625338082732</c:v>
                </c:pt>
                <c:pt idx="790">
                  <c:v>1.0032095451256751</c:v>
                </c:pt>
                <c:pt idx="791">
                  <c:v>1.0005149336047132</c:v>
                </c:pt>
                <c:pt idx="792">
                  <c:v>1.0081142806118666</c:v>
                </c:pt>
                <c:pt idx="793">
                  <c:v>1.0153942424661309</c:v>
                </c:pt>
                <c:pt idx="794">
                  <c:v>1.0223830529809772</c:v>
                </c:pt>
                <c:pt idx="795">
                  <c:v>1.0291052839430384</c:v>
                </c:pt>
                <c:pt idx="796">
                  <c:v>1.0355824584880184</c:v>
                </c:pt>
                <c:pt idx="797">
                  <c:v>1.041833540474906</c:v>
                </c:pt>
                <c:pt idx="798">
                  <c:v>1.0478753288836649</c:v>
                </c:pt>
                <c:pt idx="799">
                  <c:v>1.0393485025779361</c:v>
                </c:pt>
                <c:pt idx="800">
                  <c:v>1.0312719247120956</c:v>
                </c:pt>
                <c:pt idx="801">
                  <c:v>1.0236001275425257</c:v>
                </c:pt>
                <c:pt idx="802">
                  <c:v>1.0162940741907318</c:v>
                </c:pt>
                <c:pt idx="803">
                  <c:v>1.0093200101898101</c:v>
                </c:pt>
                <c:pt idx="804">
                  <c:v>1.0026485592049574</c:v>
                </c:pt>
                <c:pt idx="805">
                  <c:v>0.99625400336609693</c:v>
                </c:pt>
                <c:pt idx="806">
                  <c:v>1.0054226332961367</c:v>
                </c:pt>
                <c:pt idx="807">
                  <c:v>1.0142220218803535</c:v>
                </c:pt>
                <c:pt idx="808">
                  <c:v>1.0226885669671244</c:v>
                </c:pt>
                <c:pt idx="809">
                  <c:v>1.0308535219638018</c:v>
                </c:pt>
                <c:pt idx="810">
                  <c:v>1.038743931016773</c:v>
                </c:pt>
                <c:pt idx="811">
                  <c:v>1.0463833598405576</c:v>
                </c:pt>
                <c:pt idx="812">
                  <c:v>1.0537924737205278</c:v>
                </c:pt>
                <c:pt idx="813">
                  <c:v>1.0467174967225135</c:v>
                </c:pt>
                <c:pt idx="814">
                  <c:v>1.0401382420051017</c:v>
                </c:pt>
                <c:pt idx="815">
                  <c:v>1.0339983097549765</c:v>
                </c:pt>
                <c:pt idx="816">
                  <c:v>1.0282500650574287</c:v>
                </c:pt>
                <c:pt idx="817">
                  <c:v>1.0228529351887827</c:v>
                </c:pt>
                <c:pt idx="818">
                  <c:v>1.0182852902109014</c:v>
                </c:pt>
                <c:pt idx="819">
                  <c:v>1.0139876545958058</c:v>
                </c:pt>
                <c:pt idx="820">
                  <c:v>1.0143555815355909</c:v>
                </c:pt>
                <c:pt idx="821">
                  <c:v>1.0147154320205647</c:v>
                </c:pt>
                <c:pt idx="822">
                  <c:v>1.0150674965892195</c:v>
                </c:pt>
                <c:pt idx="823">
                  <c:v>1.0154120519826972</c:v>
                </c:pt>
                <c:pt idx="824">
                  <c:v>1.0157493619562958</c:v>
                </c:pt>
                <c:pt idx="825">
                  <c:v>1.0155675979779313</c:v>
                </c:pt>
                <c:pt idx="826">
                  <c:v>1.0153906415568104</c:v>
                </c:pt>
                <c:pt idx="827">
                  <c:v>1.017224419208409</c:v>
                </c:pt>
                <c:pt idx="828">
                  <c:v>1.0189737912374786</c:v>
                </c:pt>
                <c:pt idx="829">
                  <c:v>1.0206437671460171</c:v>
                </c:pt>
                <c:pt idx="830">
                  <c:v>1.0222389540575263</c:v>
                </c:pt>
                <c:pt idx="831">
                  <c:v>1.023763597552922</c:v>
                </c:pt>
                <c:pt idx="832">
                  <c:v>1.0252216175058895</c:v>
                </c:pt>
                <c:pt idx="833">
                  <c:v>1.0266166396326333</c:v>
                </c:pt>
                <c:pt idx="834">
                  <c:v>1.0230771803785834</c:v>
                </c:pt>
                <c:pt idx="835">
                  <c:v>1.0196477972428495</c:v>
                </c:pt>
                <c:pt idx="836">
                  <c:v>1.016321486716161</c:v>
                </c:pt>
                <c:pt idx="837">
                  <c:v>1.0130918303363494</c:v>
                </c:pt>
                <c:pt idx="838">
                  <c:v>1.0099529322560472</c:v>
                </c:pt>
                <c:pt idx="839">
                  <c:v>1.0068993648236282</c:v>
                </c:pt>
                <c:pt idx="840">
                  <c:v>1.0039261209806631</c:v>
                </c:pt>
                <c:pt idx="841">
                  <c:v>1.0008710487664407</c:v>
                </c:pt>
                <c:pt idx="842">
                  <c:v>0.99777486123288195</c:v>
                </c:pt>
                <c:pt idx="843">
                  <c:v>0.99463496137247298</c:v>
                </c:pt>
                <c:pt idx="844">
                  <c:v>0.99144860698658288</c:v>
                </c:pt>
                <c:pt idx="845">
                  <c:v>0.9882128968130639</c:v>
                </c:pt>
                <c:pt idx="846">
                  <c:v>0.98492475510552591</c:v>
                </c:pt>
                <c:pt idx="847">
                  <c:v>0.98158091444239282</c:v>
                </c:pt>
                <c:pt idx="848">
                  <c:v>0.97576184545915068</c:v>
                </c:pt>
                <c:pt idx="849">
                  <c:v>0.96953477770687357</c:v>
                </c:pt>
                <c:pt idx="850">
                  <c:v>0.96284371499250643</c:v>
                </c:pt>
                <c:pt idx="851">
                  <c:v>0.95562099898893038</c:v>
                </c:pt>
                <c:pt idx="852">
                  <c:v>0.94778385683813415</c:v>
                </c:pt>
                <c:pt idx="853">
                  <c:v>0.93922956252764167</c:v>
                </c:pt>
                <c:pt idx="854">
                  <c:v>0.92982848027647846</c:v>
                </c:pt>
                <c:pt idx="855">
                  <c:v>0.92749627591851103</c:v>
                </c:pt>
                <c:pt idx="856">
                  <c:v>0.9248209466242685</c:v>
                </c:pt>
                <c:pt idx="857">
                  <c:v>0.9217200790488107</c:v>
                </c:pt>
                <c:pt idx="858">
                  <c:v>0.91808228842929762</c:v>
                </c:pt>
                <c:pt idx="859">
                  <c:v>0.9137530975899909</c:v>
                </c:pt>
                <c:pt idx="860">
                  <c:v>0.90851153555161179</c:v>
                </c:pt>
                <c:pt idx="861">
                  <c:v>0.90202932808357161</c:v>
                </c:pt>
                <c:pt idx="862">
                  <c:v>0.90408302531258589</c:v>
                </c:pt>
                <c:pt idx="863">
                  <c:v>0.9064552237192196</c:v>
                </c:pt>
                <c:pt idx="864">
                  <c:v>0.90922674518922408</c:v>
                </c:pt>
                <c:pt idx="865">
                  <c:v>0.91250849782009547</c:v>
                </c:pt>
                <c:pt idx="866">
                  <c:v>0.91645704010616924</c:v>
                </c:pt>
                <c:pt idx="867">
                  <c:v>0.92130102665508928</c:v>
                </c:pt>
                <c:pt idx="868">
                  <c:v>0.92738869709944316</c:v>
                </c:pt>
                <c:pt idx="869">
                  <c:v>0.93542168265767689</c:v>
                </c:pt>
                <c:pt idx="870">
                  <c:v>0.94404705979625625</c:v>
                </c:pt>
                <c:pt idx="871">
                  <c:v>0.9533524748740293</c:v>
                </c:pt>
                <c:pt idx="872">
                  <c:v>0.96344600786450085</c:v>
                </c:pt>
                <c:pt idx="873">
                  <c:v>0.974462958119786</c:v>
                </c:pt>
                <c:pt idx="874">
                  <c:v>0.98657567295829318</c:v>
                </c:pt>
                <c:pt idx="875">
                  <c:v>1.0000082056465853</c:v>
                </c:pt>
                <c:pt idx="876">
                  <c:v>0.99995227553197374</c:v>
                </c:pt>
                <c:pt idx="877">
                  <c:v>0.99989632582308674</c:v>
                </c:pt>
                <c:pt idx="878">
                  <c:v>0.99984035630872048</c:v>
                </c:pt>
                <c:pt idx="879">
                  <c:v>0.99978436677692806</c:v>
                </c:pt>
                <c:pt idx="880">
                  <c:v>0.99972835701503326</c:v>
                </c:pt>
                <c:pt idx="881">
                  <c:v>0.99967232680960239</c:v>
                </c:pt>
                <c:pt idx="882">
                  <c:v>0.99961627594649693</c:v>
                </c:pt>
                <c:pt idx="883">
                  <c:v>0.99965155187313504</c:v>
                </c:pt>
                <c:pt idx="884">
                  <c:v>0.99968684474408431</c:v>
                </c:pt>
                <c:pt idx="885">
                  <c:v>0.99972215469613757</c:v>
                </c:pt>
                <c:pt idx="886">
                  <c:v>0.99975748186665059</c:v>
                </c:pt>
                <c:pt idx="887">
                  <c:v>0.99979282639353773</c:v>
                </c:pt>
                <c:pt idx="888">
                  <c:v>0.99982818841527188</c:v>
                </c:pt>
                <c:pt idx="889">
                  <c:v>0.99986356807092047</c:v>
                </c:pt>
                <c:pt idx="890">
                  <c:v>1.0067338817095828</c:v>
                </c:pt>
                <c:pt idx="891">
                  <c:v>1.013370429986961</c:v>
                </c:pt>
                <c:pt idx="892">
                  <c:v>1.0197913719188927</c:v>
                </c:pt>
                <c:pt idx="893">
                  <c:v>1.0260127970044368</c:v>
                </c:pt>
                <c:pt idx="894">
                  <c:v>1.0320490312098298</c:v>
                </c:pt>
                <c:pt idx="895">
                  <c:v>1.0379128880977797</c:v>
                </c:pt>
                <c:pt idx="896">
                  <c:v>1.0436158765378361</c:v>
                </c:pt>
                <c:pt idx="897">
                  <c:v>1.0335763182791895</c:v>
                </c:pt>
                <c:pt idx="898">
                  <c:v>1.0238574489700429</c:v>
                </c:pt>
                <c:pt idx="899">
                  <c:v>1.0144262727682296</c:v>
                </c:pt>
                <c:pt idx="900">
                  <c:v>1.0052535830311033</c:v>
                </c:pt>
                <c:pt idx="901">
                  <c:v>0.9963133425859797</c:v>
                </c:pt>
                <c:pt idx="902">
                  <c:v>0.98758217826110151</c:v>
                </c:pt>
                <c:pt idx="903">
                  <c:v>0.97903896455174599</c:v>
                </c:pt>
                <c:pt idx="904">
                  <c:v>0.98132570374091843</c:v>
                </c:pt>
                <c:pt idx="905">
                  <c:v>0.9836734262724901</c:v>
                </c:pt>
                <c:pt idx="906">
                  <c:v>0.98608493710372691</c:v>
                </c:pt>
                <c:pt idx="907">
                  <c:v>0.98856323078314812</c:v>
                </c:pt>
                <c:pt idx="908">
                  <c:v>0.99111150863316988</c:v>
                </c:pt>
                <c:pt idx="909">
                  <c:v>0.99373319790635217</c:v>
                </c:pt>
                <c:pt idx="910">
                  <c:v>0.99643197319199006</c:v>
                </c:pt>
                <c:pt idx="911">
                  <c:v>0.9962089198273214</c:v>
                </c:pt>
                <c:pt idx="912">
                  <c:v>0.99598400331802284</c:v>
                </c:pt>
                <c:pt idx="913">
                  <c:v>0.9957571990639964</c:v>
                </c:pt>
                <c:pt idx="914">
                  <c:v>0.995528482025687</c:v>
                </c:pt>
                <c:pt idx="915">
                  <c:v>0.99529782671415068</c:v>
                </c:pt>
                <c:pt idx="916">
                  <c:v>0.99506520718078728</c:v>
                </c:pt>
                <c:pt idx="917">
                  <c:v>0.99483059700681953</c:v>
                </c:pt>
                <c:pt idx="918">
                  <c:v>0.99493741633183597</c:v>
                </c:pt>
                <c:pt idx="919">
                  <c:v>0.99504537006083782</c:v>
                </c:pt>
                <c:pt idx="920">
                  <c:v>0.99515447483634289</c:v>
                </c:pt>
                <c:pt idx="921">
                  <c:v>0.99526474762883288</c:v>
                </c:pt>
                <c:pt idx="922">
                  <c:v>0.99537620574487395</c:v>
                </c:pt>
                <c:pt idx="923">
                  <c:v>0.99548886683552451</c:v>
                </c:pt>
                <c:pt idx="924">
                  <c:v>0.99560274890495037</c:v>
                </c:pt>
                <c:pt idx="925">
                  <c:v>0.99554875970042833</c:v>
                </c:pt>
                <c:pt idx="926">
                  <c:v>0.99549427999850371</c:v>
                </c:pt>
                <c:pt idx="927">
                  <c:v>0.99543930308037665</c:v>
                </c:pt>
                <c:pt idx="928">
                  <c:v>0.99538382210389875</c:v>
                </c:pt>
                <c:pt idx="929">
                  <c:v>0.99532783010072789</c:v>
                </c:pt>
                <c:pt idx="930">
                  <c:v>0.99527131997340312</c:v>
                </c:pt>
                <c:pt idx="931">
                  <c:v>0.99521428449233607</c:v>
                </c:pt>
                <c:pt idx="932">
                  <c:v>0.9977826661901712</c:v>
                </c:pt>
                <c:pt idx="933">
                  <c:v>1.0003361596993972</c:v>
                </c:pt>
                <c:pt idx="934">
                  <c:v>1.0028752872215134</c:v>
                </c:pt>
                <c:pt idx="935">
                  <c:v>1.0054005542473534</c:v>
                </c:pt>
                <c:pt idx="936">
                  <c:v>1.0079124504189936</c:v>
                </c:pt>
                <c:pt idx="937">
                  <c:v>1.0104114503407691</c:v>
                </c:pt>
                <c:pt idx="938">
                  <c:v>1.0128980143429753</c:v>
                </c:pt>
                <c:pt idx="939">
                  <c:v>1.0127355083867025</c:v>
                </c:pt>
                <c:pt idx="940">
                  <c:v>1.0125770714503173</c:v>
                </c:pt>
                <c:pt idx="941">
                  <c:v>1.0124225525069648</c:v>
                </c:pt>
                <c:pt idx="942">
                  <c:v>1.0122718079167541</c:v>
                </c:pt>
                <c:pt idx="943">
                  <c:v>1.0121247009803624</c:v>
                </c:pt>
                <c:pt idx="944">
                  <c:v>1.0119811015245823</c:v>
                </c:pt>
                <c:pt idx="945">
                  <c:v>1.011840885517276</c:v>
                </c:pt>
                <c:pt idx="946">
                  <c:v>1.0117039347092616</c:v>
                </c:pt>
                <c:pt idx="947">
                  <c:v>1.0115701363009879</c:v>
                </c:pt>
                <c:pt idx="948">
                  <c:v>1.011439382632032</c:v>
                </c:pt>
                <c:pt idx="949">
                  <c:v>1.0113115708915714</c:v>
                </c:pt>
                <c:pt idx="950">
                  <c:v>1.0111866028482335</c:v>
                </c:pt>
                <c:pt idx="951">
                  <c:v>1.0110643845978089</c:v>
                </c:pt>
                <c:pt idx="952">
                  <c:v>1.0109448263274765</c:v>
                </c:pt>
                <c:pt idx="953">
                  <c:v>1.0108278420952832</c:v>
                </c:pt>
                <c:pt idx="954">
                  <c:v>1.0107133496237208</c:v>
                </c:pt>
                <c:pt idx="955">
                  <c:v>1.0106012701064049</c:v>
                </c:pt>
                <c:pt idx="956">
                  <c:v>1.0104915280268747</c:v>
                </c:pt>
                <c:pt idx="957">
                  <c:v>1.0103840509885937</c:v>
                </c:pt>
                <c:pt idx="958">
                  <c:v>1.0102787695554163</c:v>
                </c:pt>
                <c:pt idx="959">
                  <c:v>1.0101756171017469</c:v>
                </c:pt>
                <c:pt idx="960">
                  <c:v>1.0100745296717015</c:v>
                </c:pt>
                <c:pt idx="961">
                  <c:v>1.0099754458466732</c:v>
                </c:pt>
                <c:pt idx="962">
                  <c:v>1.0098783066206909</c:v>
                </c:pt>
                <c:pt idx="963">
                  <c:v>1.0097830552830538</c:v>
                </c:pt>
                <c:pt idx="964">
                  <c:v>1.0096896373077764</c:v>
                </c:pt>
                <c:pt idx="965">
                  <c:v>1.0095980002493454</c:v>
                </c:pt>
                <c:pt idx="966">
                  <c:v>1.009508093644399</c:v>
                </c:pt>
                <c:pt idx="967">
                  <c:v>1.0212819787504248</c:v>
                </c:pt>
                <c:pt idx="968">
                  <c:v>1.0321028561985754</c:v>
                </c:pt>
                <c:pt idx="969">
                  <c:v>1.0421079968444851</c:v>
                </c:pt>
                <c:pt idx="970">
                  <c:v>1.0514066773955693</c:v>
                </c:pt>
                <c:pt idx="971">
                  <c:v>1.0600873784756544</c:v>
                </c:pt>
                <c:pt idx="972">
                  <c:v>1.0682227956878771</c:v>
                </c:pt>
                <c:pt idx="973">
                  <c:v>1.0758734182788758</c:v>
                </c:pt>
                <c:pt idx="974">
                  <c:v>1.0721381672474275</c:v>
                </c:pt>
                <c:pt idx="975">
                  <c:v>1.068936901142163</c:v>
                </c:pt>
                <c:pt idx="976">
                  <c:v>1.0661625672703996</c:v>
                </c:pt>
                <c:pt idx="977">
                  <c:v>1.0637350581034228</c:v>
                </c:pt>
                <c:pt idx="978">
                  <c:v>1.0615932047311645</c:v>
                </c:pt>
                <c:pt idx="979">
                  <c:v>1.0596894739679614</c:v>
                </c:pt>
                <c:pt idx="980">
                  <c:v>1.057986357870268</c:v>
                </c:pt>
                <c:pt idx="981">
                  <c:v>1.0548200288102665</c:v>
                </c:pt>
                <c:pt idx="982">
                  <c:v>1.0519851924886865</c:v>
                </c:pt>
                <c:pt idx="983">
                  <c:v>1.0494319609956697</c:v>
                </c:pt>
                <c:pt idx="984">
                  <c:v>1.0471200491453814</c:v>
                </c:pt>
                <c:pt idx="985">
                  <c:v>1.0450165560651496</c:v>
                </c:pt>
                <c:pt idx="986">
                  <c:v>1.0430943378275901</c:v>
                </c:pt>
                <c:pt idx="987">
                  <c:v>1.0413307943963626</c:v>
                </c:pt>
                <c:pt idx="988">
                  <c:v>1.038195450878479</c:v>
                </c:pt>
                <c:pt idx="989">
                  <c:v>1.0352804586744686</c:v>
                </c:pt>
                <c:pt idx="990">
                  <c:v>1.0325637911632299</c:v>
                </c:pt>
                <c:pt idx="991">
                  <c:v>1.0300263272105172</c:v>
                </c:pt>
                <c:pt idx="992">
                  <c:v>1.0276513789177686</c:v>
                </c:pt>
                <c:pt idx="993">
                  <c:v>1.0254243098895197</c:v>
                </c:pt>
                <c:pt idx="994">
                  <c:v>1.0233322241737499</c:v>
                </c:pt>
                <c:pt idx="995">
                  <c:v>1.0176599329943172</c:v>
                </c:pt>
                <c:pt idx="996">
                  <c:v>1.0120609742322046</c:v>
                </c:pt>
                <c:pt idx="997">
                  <c:v>1.0065304526031116</c:v>
                </c:pt>
                <c:pt idx="998">
                  <c:v>1.0010637309101802</c:v>
                </c:pt>
                <c:pt idx="999">
                  <c:v>0.99565640417316903</c:v>
                </c:pt>
                <c:pt idx="1000">
                  <c:v>0.99030427617477546</c:v>
                </c:pt>
                <c:pt idx="1001">
                  <c:v>0.98500333810363849</c:v>
                </c:pt>
                <c:pt idx="1002">
                  <c:v>0.98398069643894137</c:v>
                </c:pt>
                <c:pt idx="1003">
                  <c:v>0.98292115764344179</c:v>
                </c:pt>
                <c:pt idx="1004">
                  <c:v>0.98182265696203053</c:v>
                </c:pt>
                <c:pt idx="1005">
                  <c:v>0.98068297018546657</c:v>
                </c:pt>
                <c:pt idx="1006">
                  <c:v>0.97949969770603007</c:v>
                </c:pt>
                <c:pt idx="1007">
                  <c:v>0.97827024659030559</c:v>
                </c:pt>
                <c:pt idx="1008">
                  <c:v>0.97788753882905954</c:v>
                </c:pt>
                <c:pt idx="1009">
                  <c:v>0.97828035466228591</c:v>
                </c:pt>
                <c:pt idx="1010">
                  <c:v>0.97868979446212534</c:v>
                </c:pt>
                <c:pt idx="1011">
                  <c:v>0.9791169381660042</c:v>
                </c:pt>
                <c:pt idx="1012">
                  <c:v>0.97956296149001254</c:v>
                </c:pt>
                <c:pt idx="1013">
                  <c:v>0.98002914680736108</c:v>
                </c:pt>
                <c:pt idx="1014">
                  <c:v>0.98051689554677612</c:v>
                </c:pt>
                <c:pt idx="1015">
                  <c:v>0.97949584672751855</c:v>
                </c:pt>
                <c:pt idx="1016">
                  <c:v>0.97842903028057127</c:v>
                </c:pt>
                <c:pt idx="1017">
                  <c:v>0.97731326585318246</c:v>
                </c:pt>
                <c:pt idx="1018">
                  <c:v>0.97614506818037372</c:v>
                </c:pt>
                <c:pt idx="1019">
                  <c:v>0.97492060922867652</c:v>
                </c:pt>
                <c:pt idx="1020">
                  <c:v>0.97363567449036315</c:v>
                </c:pt>
                <c:pt idx="1021">
                  <c:v>0.97228561233337651</c:v>
                </c:pt>
                <c:pt idx="1022">
                  <c:v>0.97149298579821353</c:v>
                </c:pt>
                <c:pt idx="1023">
                  <c:v>0.97002819210702773</c:v>
                </c:pt>
                <c:pt idx="1024">
                  <c:v>0.96846792989026631</c:v>
                </c:pt>
                <c:pt idx="1025">
                  <c:v>0.96680244414984629</c:v>
                </c:pt>
                <c:pt idx="1026">
                  <c:v>0.96502058766397036</c:v>
                </c:pt>
                <c:pt idx="1027">
                  <c:v>0.96310956019619987</c:v>
                </c:pt>
                <c:pt idx="1028">
                  <c:v>0.96105458600357696</c:v>
                </c:pt>
                <c:pt idx="1029">
                  <c:v>0.95883851167411094</c:v>
                </c:pt>
                <c:pt idx="1030">
                  <c:v>0.95705786778148305</c:v>
                </c:pt>
                <c:pt idx="1031">
                  <c:v>0.95511481203597237</c:v>
                </c:pt>
                <c:pt idx="1032">
                  <c:v>0.95298584033268485</c:v>
                </c:pt>
                <c:pt idx="1033">
                  <c:v>0.95064263321978182</c:v>
                </c:pt>
                <c:pt idx="1034">
                  <c:v>0.94805074115776644</c:v>
                </c:pt>
                <c:pt idx="1035">
                  <c:v>0.94516780840788972</c:v>
                </c:pt>
                <c:pt idx="1036">
                  <c:v>0.94194113219681319</c:v>
                </c:pt>
                <c:pt idx="1037">
                  <c:v>0.94646196202353372</c:v>
                </c:pt>
                <c:pt idx="1038">
                  <c:v>0.95132566699205579</c:v>
                </c:pt>
                <c:pt idx="1039">
                  <c:v>0.95657624142216113</c:v>
                </c:pt>
                <c:pt idx="1040">
                  <c:v>0.96226607548111642</c:v>
                </c:pt>
                <c:pt idx="1041">
                  <c:v>0.96845816877752311</c:v>
                </c:pt>
                <c:pt idx="1042">
                  <c:v>0.97522911340496488</c:v>
                </c:pt>
                <c:pt idx="1043">
                  <c:v>0.98267318835950213</c:v>
                </c:pt>
                <c:pt idx="1044">
                  <c:v>0.98454388227314482</c:v>
                </c:pt>
                <c:pt idx="1045">
                  <c:v>0.98645605385324053</c:v>
                </c:pt>
                <c:pt idx="1046">
                  <c:v>0.98841127673091789</c:v>
                </c:pt>
                <c:pt idx="1047">
                  <c:v>0.99041121174310476</c:v>
                </c:pt>
                <c:pt idx="1048">
                  <c:v>0.99245761338215033</c:v>
                </c:pt>
                <c:pt idx="1049">
                  <c:v>0.99455233684731903</c:v>
                </c:pt>
                <c:pt idx="1050">
                  <c:v>0.99669734576648616</c:v>
                </c:pt>
                <c:pt idx="1051">
                  <c:v>0.99679564997666892</c:v>
                </c:pt>
                <c:pt idx="1052">
                  <c:v>0.99689454264137356</c:v>
                </c:pt>
                <c:pt idx="1053">
                  <c:v>0.99699402908381463</c:v>
                </c:pt>
                <c:pt idx="1054">
                  <c:v>0.99709411469188614</c:v>
                </c:pt>
                <c:pt idx="1055">
                  <c:v>0.99719480491915113</c:v>
                </c:pt>
                <c:pt idx="1056">
                  <c:v>0.99729610528584978</c:v>
                </c:pt>
                <c:pt idx="1057">
                  <c:v>0.99739802137993649</c:v>
                </c:pt>
                <c:pt idx="1058">
                  <c:v>0.99988846796463948</c:v>
                </c:pt>
                <c:pt idx="1059">
                  <c:v>1.0023555217607596</c:v>
                </c:pt>
                <c:pt idx="1060">
                  <c:v>1.0047998604311306</c:v>
                </c:pt>
                <c:pt idx="1061">
                  <c:v>1.0072221346170926</c:v>
                </c:pt>
                <c:pt idx="1062">
                  <c:v>1.0096229693961494</c:v>
                </c:pt>
                <c:pt idx="1063">
                  <c:v>1.0120029656423679</c:v>
                </c:pt>
                <c:pt idx="1064">
                  <c:v>1.014362701297284</c:v>
                </c:pt>
                <c:pt idx="1065">
                  <c:v>1.0169597728187392</c:v>
                </c:pt>
                <c:pt idx="1066">
                  <c:v>1.0194447018679396</c:v>
                </c:pt>
                <c:pt idx="1067">
                  <c:v>1.0218249395230627</c:v>
                </c:pt>
                <c:pt idx="1068">
                  <c:v>1.0241072647500435</c:v>
                </c:pt>
                <c:pt idx="1069">
                  <c:v>1.0262978610449003</c:v>
                </c:pt>
                <c:pt idx="1070">
                  <c:v>1.0284023825376298</c:v>
                </c:pt>
                <c:pt idx="1071">
                  <c:v>1.0304260112469474</c:v>
                </c:pt>
                <c:pt idx="1072">
                  <c:v>1.0274508420366133</c:v>
                </c:pt>
                <c:pt idx="1073">
                  <c:v>1.0246119454555931</c:v>
                </c:pt>
                <c:pt idx="1074">
                  <c:v>1.0218996039943342</c:v>
                </c:pt>
                <c:pt idx="1075">
                  <c:v>1.0193050377516517</c:v>
                </c:pt>
                <c:pt idx="1076">
                  <c:v>1.0168202907916997</c:v>
                </c:pt>
                <c:pt idx="1077">
                  <c:v>1.0144381339904176</c:v>
                </c:pt>
                <c:pt idx="1078">
                  <c:v>1.0121519816013711</c:v>
                </c:pt>
                <c:pt idx="1079">
                  <c:v>1.0119364521220806</c:v>
                </c:pt>
                <c:pt idx="1080">
                  <c:v>1.0117272264260349</c:v>
                </c:pt>
                <c:pt idx="1081">
                  <c:v>1.011524087711078</c:v>
                </c:pt>
                <c:pt idx="1082">
                  <c:v>1.0113268290308111</c:v>
                </c:pt>
                <c:pt idx="1083">
                  <c:v>1.0111352527398241</c:v>
                </c:pt>
                <c:pt idx="1084">
                  <c:v>1.0109491699760604</c:v>
                </c:pt>
                <c:pt idx="1085">
                  <c:v>1.0107684001774091</c:v>
                </c:pt>
                <c:pt idx="1086">
                  <c:v>1.0100618528296696</c:v>
                </c:pt>
                <c:pt idx="1087">
                  <c:v>1.0093673756657873</c:v>
                </c:pt>
                <c:pt idx="1088">
                  <c:v>1.0086846562332781</c:v>
                </c:pt>
                <c:pt idx="1089">
                  <c:v>1.0080133930122512</c:v>
                </c:pt>
                <c:pt idx="1090">
                  <c:v>1.0073532949323032</c:v>
                </c:pt>
                <c:pt idx="1091">
                  <c:v>1.0067040809151853</c:v>
                </c:pt>
                <c:pt idx="1092">
                  <c:v>1.0060654794416868</c:v>
                </c:pt>
                <c:pt idx="1093">
                  <c:v>1.006075416565638</c:v>
                </c:pt>
                <c:pt idx="1094">
                  <c:v>1.0060864022516451</c:v>
                </c:pt>
                <c:pt idx="1095">
                  <c:v>1.0060984174897338</c:v>
                </c:pt>
                <c:pt idx="1096">
                  <c:v>1.0061114436825218</c:v>
                </c:pt>
                <c:pt idx="1097">
                  <c:v>1.0061254626341813</c:v>
                </c:pt>
                <c:pt idx="1098">
                  <c:v>1.0061404565397658</c:v>
                </c:pt>
                <c:pt idx="1099">
                  <c:v>1.0061564079748955</c:v>
                </c:pt>
                <c:pt idx="1100">
                  <c:v>1.0046147899806235</c:v>
                </c:pt>
                <c:pt idx="1101">
                  <c:v>1.0030747453797835</c:v>
                </c:pt>
                <c:pt idx="1102">
                  <c:v>1.0015361901246997</c:v>
                </c:pt>
                <c:pt idx="1103">
                  <c:v>0.99999904037072418</c:v>
                </c:pt>
                <c:pt idx="1104">
                  <c:v>0.99846321244880132</c:v>
                </c:pt>
                <c:pt idx="1105">
                  <c:v>0.99692862283809613</c:v>
                </c:pt>
                <c:pt idx="1106">
                  <c:v>0.99539518813863381</c:v>
                </c:pt>
                <c:pt idx="1107">
                  <c:v>0.99536289573817005</c:v>
                </c:pt>
                <c:pt idx="1108">
                  <c:v>0.99533024713819906</c:v>
                </c:pt>
                <c:pt idx="1109">
                  <c:v>0.99529723622578359</c:v>
                </c:pt>
                <c:pt idx="1110">
                  <c:v>0.99526385674795059</c:v>
                </c:pt>
                <c:pt idx="1111">
                  <c:v>0.99523010230767261</c:v>
                </c:pt>
                <c:pt idx="1112">
                  <c:v>0.99346156143984465</c:v>
                </c:pt>
                <c:pt idx="1113">
                  <c:v>0.99165856313935774</c:v>
                </c:pt>
                <c:pt idx="1114">
                  <c:v>0.98981986123414811</c:v>
                </c:pt>
                <c:pt idx="1115">
                  <c:v>0.98794414393940855</c:v>
                </c:pt>
                <c:pt idx="1116">
                  <c:v>0.98603002919570981</c:v>
                </c:pt>
                <c:pt idx="1117">
                  <c:v>0.98407605958420574</c:v>
                </c:pt>
                <c:pt idx="1118">
                  <c:v>0.98208069677170595</c:v>
                </c:pt>
                <c:pt idx="1119">
                  <c:v>0.98175329276599543</c:v>
                </c:pt>
                <c:pt idx="1120">
                  <c:v>0.98141368477779045</c:v>
                </c:pt>
                <c:pt idx="1121">
                  <c:v>0.98221106801168523</c:v>
                </c:pt>
                <c:pt idx="1122">
                  <c:v>0.98303343289252587</c:v>
                </c:pt>
                <c:pt idx="1123">
                  <c:v>0.98388198659627391</c:v>
                </c:pt>
                <c:pt idx="1124">
                  <c:v>0.98475801628175841</c:v>
                </c:pt>
                <c:pt idx="1125">
                  <c:v>0.98566289590241063</c:v>
                </c:pt>
                <c:pt idx="1126">
                  <c:v>0.98659809373373075</c:v>
                </c:pt>
                <c:pt idx="1127">
                  <c:v>0.98768750311288822</c:v>
                </c:pt>
                <c:pt idx="1128">
                  <c:v>0.9876562611332127</c:v>
                </c:pt>
                <c:pt idx="1129">
                  <c:v>0.98762424604022625</c:v>
                </c:pt>
                <c:pt idx="1130">
                  <c:v>0.98759142877640693</c:v>
                </c:pt>
                <c:pt idx="1131">
                  <c:v>0.98755777880954132</c:v>
                </c:pt>
                <c:pt idx="1132">
                  <c:v>0.98752326403796753</c:v>
                </c:pt>
                <c:pt idx="1133">
                  <c:v>0.98748785068841716</c:v>
                </c:pt>
                <c:pt idx="1134">
                  <c:v>0.98732921002757135</c:v>
                </c:pt>
                <c:pt idx="1135">
                  <c:v>0.98695353662196084</c:v>
                </c:pt>
                <c:pt idx="1136">
                  <c:v>0.98656757566671427</c:v>
                </c:pt>
                <c:pt idx="1137">
                  <c:v>0.98617089724237317</c:v>
                </c:pt>
                <c:pt idx="1138">
                  <c:v>0.98576304704924722</c:v>
                </c:pt>
                <c:pt idx="1139">
                  <c:v>0.98534354464789864</c:v>
                </c:pt>
                <c:pt idx="1140">
                  <c:v>0.98491188154445219</c:v>
                </c:pt>
                <c:pt idx="1141">
                  <c:v>0.98446751910442609</c:v>
                </c:pt>
                <c:pt idx="1142">
                  <c:v>0.9854531804348986</c:v>
                </c:pt>
                <c:pt idx="1143">
                  <c:v>0.98646288174750008</c:v>
                </c:pt>
                <c:pt idx="1144">
                  <c:v>0.98749753651124172</c:v>
                </c:pt>
                <c:pt idx="1145">
                  <c:v>0.98855810633480223</c:v>
                </c:pt>
                <c:pt idx="1146">
                  <c:v>0.98964560425609482</c:v>
                </c:pt>
                <c:pt idx="1147">
                  <c:v>0.99076109831091064</c:v>
                </c:pt>
                <c:pt idx="1148">
                  <c:v>0.99190571540908945</c:v>
                </c:pt>
                <c:pt idx="1149">
                  <c:v>0.99266254302123524</c:v>
                </c:pt>
                <c:pt idx="1150">
                  <c:v>0.99342792412014502</c:v>
                </c:pt>
                <c:pt idx="1151">
                  <c:v>0.99420201617330028</c:v>
                </c:pt>
                <c:pt idx="1152">
                  <c:v>0.99498498075585939</c:v>
                </c:pt>
                <c:pt idx="1153">
                  <c:v>0.99577698369106105</c:v>
                </c:pt>
                <c:pt idx="1154">
                  <c:v>0.99657819519656943</c:v>
                </c:pt>
                <c:pt idx="1155">
                  <c:v>0.99738879003714809</c:v>
                </c:pt>
                <c:pt idx="1156">
                  <c:v>0.9973819535808246</c:v>
                </c:pt>
                <c:pt idx="1157">
                  <c:v>0.9973750812322395</c:v>
                </c:pt>
                <c:pt idx="1158">
                  <c:v>0.99736817270798173</c:v>
                </c:pt>
                <c:pt idx="1159">
                  <c:v>0.99736122772164992</c:v>
                </c:pt>
                <c:pt idx="1160">
                  <c:v>0.99735424598381017</c:v>
                </c:pt>
                <c:pt idx="1161">
                  <c:v>0.99734722720196112</c:v>
                </c:pt>
                <c:pt idx="1162">
                  <c:v>0.99734017108047945</c:v>
                </c:pt>
                <c:pt idx="1163">
                  <c:v>0.99733307732059662</c:v>
                </c:pt>
                <c:pt idx="1164">
                  <c:v>0.99732594562034282</c:v>
                </c:pt>
                <c:pt idx="1165">
                  <c:v>0.99731877567451732</c:v>
                </c:pt>
                <c:pt idx="1166">
                  <c:v>0.99731156717462888</c:v>
                </c:pt>
                <c:pt idx="1167">
                  <c:v>0.99730431980886203</c:v>
                </c:pt>
                <c:pt idx="1168">
                  <c:v>0.99729703326202945</c:v>
                </c:pt>
                <c:pt idx="1169">
                  <c:v>0.99728970721557197</c:v>
                </c:pt>
                <c:pt idx="1170">
                  <c:v>0.99742596705337783</c:v>
                </c:pt>
                <c:pt idx="1171">
                  <c:v>0.99756285097859776</c:v>
                </c:pt>
                <c:pt idx="1172">
                  <c:v>0.99770036335095313</c:v>
                </c:pt>
                <c:pt idx="1173">
                  <c:v>0.99783850857144019</c:v>
                </c:pt>
                <c:pt idx="1174">
                  <c:v>0.99797729108278821</c:v>
                </c:pt>
                <c:pt idx="1175">
                  <c:v>0.99811671536998992</c:v>
                </c:pt>
                <c:pt idx="1176">
                  <c:v>0.99825678596074086</c:v>
                </c:pt>
                <c:pt idx="1177">
                  <c:v>0.99825374182184023</c:v>
                </c:pt>
                <c:pt idx="1178">
                  <c:v>0.99825068703236985</c:v>
                </c:pt>
                <c:pt idx="1179">
                  <c:v>0.99824762153634794</c:v>
                </c:pt>
                <c:pt idx="1180">
                  <c:v>0.99824454527737605</c:v>
                </c:pt>
                <c:pt idx="1181">
                  <c:v>0.99824145819868226</c:v>
                </c:pt>
                <c:pt idx="1182">
                  <c:v>0.99823836024307167</c:v>
                </c:pt>
                <c:pt idx="1183">
                  <c:v>0.99823525135296887</c:v>
                </c:pt>
                <c:pt idx="1184">
                  <c:v>0.99823213147036705</c:v>
                </c:pt>
                <c:pt idx="1185">
                  <c:v>0.99822900053687358</c:v>
                </c:pt>
                <c:pt idx="1186">
                  <c:v>0.99822585849365641</c:v>
                </c:pt>
                <c:pt idx="1187">
                  <c:v>0.99822270528148926</c:v>
                </c:pt>
                <c:pt idx="1188">
                  <c:v>0.99821954084070064</c:v>
                </c:pt>
                <c:pt idx="1189">
                  <c:v>0.99821636511121703</c:v>
                </c:pt>
                <c:pt idx="1190">
                  <c:v>0.99821317803251086</c:v>
                </c:pt>
                <c:pt idx="1191">
                  <c:v>0.99820997954364654</c:v>
                </c:pt>
                <c:pt idx="1192">
                  <c:v>0.99820676958322585</c:v>
                </c:pt>
                <c:pt idx="1193">
                  <c:v>0.9982035480894349</c:v>
                </c:pt>
                <c:pt idx="1194">
                  <c:v>0.99820031499998918</c:v>
                </c:pt>
                <c:pt idx="1195">
                  <c:v>0.99819707025218041</c:v>
                </c:pt>
                <c:pt idx="1196">
                  <c:v>0.99819381378282201</c:v>
                </c:pt>
                <c:pt idx="1197">
                  <c:v>0.99819054552829545</c:v>
                </c:pt>
                <c:pt idx="1198">
                  <c:v>0.99818726542449498</c:v>
                </c:pt>
                <c:pt idx="1199">
                  <c:v>0.99818397340687559</c:v>
                </c:pt>
                <c:pt idx="1200">
                  <c:v>0.99818066941039563</c:v>
                </c:pt>
                <c:pt idx="1201">
                  <c:v>0.99817735336956637</c:v>
                </c:pt>
                <c:pt idx="1202">
                  <c:v>0.99817402521839393</c:v>
                </c:pt>
                <c:pt idx="1203">
                  <c:v>0.99817068489042415</c:v>
                </c:pt>
                <c:pt idx="1204">
                  <c:v>0.99816733231870358</c:v>
                </c:pt>
                <c:pt idx="1205">
                  <c:v>0.99816396743578939</c:v>
                </c:pt>
                <c:pt idx="1206">
                  <c:v>0.99816059017374281</c:v>
                </c:pt>
                <c:pt idx="1207">
                  <c:v>0.99815720046412426</c:v>
                </c:pt>
                <c:pt idx="1208">
                  <c:v>0.99815379823798911</c:v>
                </c:pt>
                <c:pt idx="1209">
                  <c:v>0.99815038342588214</c:v>
                </c:pt>
                <c:pt idx="1210">
                  <c:v>0.99814695595783576</c:v>
                </c:pt>
                <c:pt idx="1211">
                  <c:v>0.99814351576335192</c:v>
                </c:pt>
                <c:pt idx="1212">
                  <c:v>0.99814006277142875</c:v>
                </c:pt>
                <c:pt idx="1213">
                  <c:v>0.99813659691051038</c:v>
                </c:pt>
                <c:pt idx="1214">
                  <c:v>0.99813311810853167</c:v>
                </c:pt>
                <c:pt idx="1215">
                  <c:v>0.99812962629286306</c:v>
                </c:pt>
                <c:pt idx="1216">
                  <c:v>0.99812612139035606</c:v>
                </c:pt>
                <c:pt idx="1217">
                  <c:v>0.99812260332728686</c:v>
                </c:pt>
                <c:pt idx="1218">
                  <c:v>0.99811907202940364</c:v>
                </c:pt>
                <c:pt idx="1219">
                  <c:v>0.99811552742186771</c:v>
                </c:pt>
                <c:pt idx="1220">
                  <c:v>0.99811196942930214</c:v>
                </c:pt>
                <c:pt idx="1221">
                  <c:v>0.9981083979757327</c:v>
                </c:pt>
                <c:pt idx="1222">
                  <c:v>0.9981048129846366</c:v>
                </c:pt>
                <c:pt idx="1223">
                  <c:v>0.998101214378882</c:v>
                </c:pt>
                <c:pt idx="1224">
                  <c:v>0.99809760208077769</c:v>
                </c:pt>
                <c:pt idx="1225">
                  <c:v>0.99809397601201322</c:v>
                </c:pt>
                <c:pt idx="1226">
                  <c:v>0.9980903360937059</c:v>
                </c:pt>
                <c:pt idx="1227">
                  <c:v>0.99808668224634389</c:v>
                </c:pt>
                <c:pt idx="1228">
                  <c:v>0.99808301438983105</c:v>
                </c:pt>
                <c:pt idx="1229">
                  <c:v>0.99807933244342983</c:v>
                </c:pt>
                <c:pt idx="1230">
                  <c:v>0.99807563632580831</c:v>
                </c:pt>
                <c:pt idx="1231">
                  <c:v>0.99807192595497907</c:v>
                </c:pt>
                <c:pt idx="1232">
                  <c:v>0.99806820124841733</c:v>
                </c:pt>
                <c:pt idx="1233">
                  <c:v>0.99867935869892588</c:v>
                </c:pt>
                <c:pt idx="1234">
                  <c:v>0.99929062406335389</c:v>
                </c:pt>
                <c:pt idx="1235">
                  <c:v>0.99990200286444431</c:v>
                </c:pt>
                <c:pt idx="1236">
                  <c:v>1.0005135006243604</c:v>
                </c:pt>
                <c:pt idx="1237">
                  <c:v>1.0011251228649587</c:v>
                </c:pt>
                <c:pt idx="1238">
                  <c:v>1.0017368751081204</c:v>
                </c:pt>
                <c:pt idx="1239">
                  <c:v>1.0023487628759515</c:v>
                </c:pt>
                <c:pt idx="1240">
                  <c:v>1.0023432589953318</c:v>
                </c:pt>
                <c:pt idx="1241">
                  <c:v>1.0023377808495713</c:v>
                </c:pt>
                <c:pt idx="1242">
                  <c:v>1.0023323282585914</c:v>
                </c:pt>
                <c:pt idx="1243">
                  <c:v>1.002326901043991</c:v>
                </c:pt>
                <c:pt idx="1244">
                  <c:v>1.0023214990290243</c:v>
                </c:pt>
                <c:pt idx="1245">
                  <c:v>1.0023161220385843</c:v>
                </c:pt>
                <c:pt idx="1246">
                  <c:v>1.0023107698991813</c:v>
                </c:pt>
                <c:pt idx="1247">
                  <c:v>1.0023054424389273</c:v>
                </c:pt>
                <c:pt idx="1248">
                  <c:v>1.0023001394875146</c:v>
                </c:pt>
                <c:pt idx="1249">
                  <c:v>1.002294860876199</c:v>
                </c:pt>
                <c:pt idx="1250">
                  <c:v>1.0022896064377831</c:v>
                </c:pt>
                <c:pt idx="1251">
                  <c:v>1.0022843760065958</c:v>
                </c:pt>
                <c:pt idx="1252">
                  <c:v>1.0022791694184776</c:v>
                </c:pt>
                <c:pt idx="1253">
                  <c:v>1.0022739865107617</c:v>
                </c:pt>
                <c:pt idx="1254">
                  <c:v>1.0022688271222582</c:v>
                </c:pt>
                <c:pt idx="1255">
                  <c:v>1.0022636910932363</c:v>
                </c:pt>
                <c:pt idx="1256">
                  <c:v>1.0022585782654088</c:v>
                </c:pt>
                <c:pt idx="1257">
                  <c:v>1.0022534884819152</c:v>
                </c:pt>
                <c:pt idx="1258">
                  <c:v>1.0022484215873062</c:v>
                </c:pt>
                <c:pt idx="1259">
                  <c:v>1.0022433774275268</c:v>
                </c:pt>
                <c:pt idx="1260">
                  <c:v>1.002238355849864</c:v>
                </c:pt>
                <c:pt idx="1261">
                  <c:v>1.0043332381091949</c:v>
                </c:pt>
                <c:pt idx="1262">
                  <c:v>1.0063934757728663</c:v>
                </c:pt>
                <c:pt idx="1263">
                  <c:v>1.008420126890146</c:v>
                </c:pt>
                <c:pt idx="1264">
                  <c:v>1.0104142012948518</c:v>
                </c:pt>
                <c:pt idx="1265">
                  <c:v>1.0123766635245186</c:v>
                </c:pt>
                <c:pt idx="1266">
                  <c:v>1.0143084355202741</c:v>
                </c:pt>
                <c:pt idx="1267">
                  <c:v>1.016210399127057</c:v>
                </c:pt>
                <c:pt idx="1268">
                  <c:v>1.0159547678762286</c:v>
                </c:pt>
                <c:pt idx="1269">
                  <c:v>1.015707130412427</c:v>
                </c:pt>
                <c:pt idx="1270">
                  <c:v>1.0154671172147207</c:v>
                </c:pt>
                <c:pt idx="1271">
                  <c:v>1.0152343812115392</c:v>
                </c:pt>
                <c:pt idx="1272">
                  <c:v>1.0150085960999404</c:v>
                </c:pt>
                <c:pt idx="1273">
                  <c:v>1.0147894548137875</c:v>
                </c:pt>
                <c:pt idx="1274">
                  <c:v>1.0145766681256148</c:v>
                </c:pt>
                <c:pt idx="1275">
                  <c:v>1.0143699633687819</c:v>
                </c:pt>
                <c:pt idx="1276">
                  <c:v>1.0141690832680206</c:v>
                </c:pt>
                <c:pt idx="1277">
                  <c:v>1.0139737848677453</c:v>
                </c:pt>
                <c:pt idx="1278">
                  <c:v>1.0137838385487457</c:v>
                </c:pt>
                <c:pt idx="1279">
                  <c:v>1.0135990271248991</c:v>
                </c:pt>
                <c:pt idx="1280">
                  <c:v>1.0134191450123007</c:v>
                </c:pt>
                <c:pt idx="1281">
                  <c:v>1.013243997464242</c:v>
                </c:pt>
                <c:pt idx="1282">
                  <c:v>1.0130733998659505</c:v>
                </c:pt>
                <c:pt idx="1283">
                  <c:v>1.0129071770837335</c:v>
                </c:pt>
                <c:pt idx="1284">
                  <c:v>1.0127451628636843</c:v>
                </c:pt>
                <c:pt idx="1285">
                  <c:v>1.0125871992756206</c:v>
                </c:pt>
                <c:pt idx="1286">
                  <c:v>1.0124331361982766</c:v>
                </c:pt>
                <c:pt idx="1287">
                  <c:v>1.0122828308423117</c:v>
                </c:pt>
                <c:pt idx="1288">
                  <c:v>1.0121361473078241</c:v>
                </c:pt>
                <c:pt idx="1289">
                  <c:v>1.0119929561735848</c:v>
                </c:pt>
                <c:pt idx="1290">
                  <c:v>1.0118531341153116</c:v>
                </c:pt>
                <c:pt idx="1291">
                  <c:v>1.0117165635506407</c:v>
                </c:pt>
                <c:pt idx="1292">
                  <c:v>1.0115831323086131</c:v>
                </c:pt>
                <c:pt idx="1293">
                  <c:v>1.0114527333217742</c:v>
                </c:pt>
                <c:pt idx="1294">
                  <c:v>1.0113252643390418</c:v>
                </c:pt>
                <c:pt idx="1295">
                  <c:v>1.0112006276577654</c:v>
                </c:pt>
                <c:pt idx="1296">
                  <c:v>1.0056039933652041</c:v>
                </c:pt>
                <c:pt idx="1297">
                  <c:v>1.0055627241314951</c:v>
                </c:pt>
                <c:pt idx="1298">
                  <c:v>1.0055221410935011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2C-42D2-BBD6-3926D6C2B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4496"/>
        <c:axId val="210664888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'Dados sim recup log'!$O$1</c15:sqref>
                        </c15:formulaRef>
                      </c:ext>
                    </c:extLst>
                    <c:strCache>
                      <c:ptCount val="1"/>
                      <c:pt idx="0">
                        <c:v>R média semanal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log'!$A$2:$A$1500</c15:sqref>
                        </c15:formulaRef>
                      </c:ext>
                    </c:extLst>
                    <c:numCache>
                      <c:formatCode>d\-mmm</c:formatCode>
                      <c:ptCount val="14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  <c:pt idx="788">
                        <c:v>44695</c:v>
                      </c:pt>
                      <c:pt idx="789">
                        <c:v>44696</c:v>
                      </c:pt>
                      <c:pt idx="790">
                        <c:v>44697</c:v>
                      </c:pt>
                      <c:pt idx="791">
                        <c:v>44698</c:v>
                      </c:pt>
                      <c:pt idx="792">
                        <c:v>44699</c:v>
                      </c:pt>
                      <c:pt idx="793">
                        <c:v>44700</c:v>
                      </c:pt>
                      <c:pt idx="794">
                        <c:v>44701</c:v>
                      </c:pt>
                      <c:pt idx="795">
                        <c:v>44702</c:v>
                      </c:pt>
                      <c:pt idx="796">
                        <c:v>44703</c:v>
                      </c:pt>
                      <c:pt idx="797">
                        <c:v>44704</c:v>
                      </c:pt>
                      <c:pt idx="798">
                        <c:v>44705</c:v>
                      </c:pt>
                      <c:pt idx="799">
                        <c:v>44706</c:v>
                      </c:pt>
                      <c:pt idx="800">
                        <c:v>44707</c:v>
                      </c:pt>
                      <c:pt idx="801">
                        <c:v>44708</c:v>
                      </c:pt>
                      <c:pt idx="802">
                        <c:v>44709</c:v>
                      </c:pt>
                      <c:pt idx="803">
                        <c:v>44710</c:v>
                      </c:pt>
                      <c:pt idx="804">
                        <c:v>44711</c:v>
                      </c:pt>
                      <c:pt idx="805">
                        <c:v>44712</c:v>
                      </c:pt>
                      <c:pt idx="806">
                        <c:v>44713</c:v>
                      </c:pt>
                      <c:pt idx="807">
                        <c:v>44714</c:v>
                      </c:pt>
                      <c:pt idx="808">
                        <c:v>44715</c:v>
                      </c:pt>
                      <c:pt idx="809">
                        <c:v>44716</c:v>
                      </c:pt>
                      <c:pt idx="810">
                        <c:v>44717</c:v>
                      </c:pt>
                      <c:pt idx="811">
                        <c:v>44718</c:v>
                      </c:pt>
                      <c:pt idx="812">
                        <c:v>44719</c:v>
                      </c:pt>
                      <c:pt idx="813">
                        <c:v>44720</c:v>
                      </c:pt>
                      <c:pt idx="814">
                        <c:v>44721</c:v>
                      </c:pt>
                      <c:pt idx="815">
                        <c:v>44722</c:v>
                      </c:pt>
                      <c:pt idx="816">
                        <c:v>44723</c:v>
                      </c:pt>
                      <c:pt idx="817">
                        <c:v>44724</c:v>
                      </c:pt>
                      <c:pt idx="818">
                        <c:v>44725</c:v>
                      </c:pt>
                      <c:pt idx="819">
                        <c:v>44726</c:v>
                      </c:pt>
                      <c:pt idx="820">
                        <c:v>44727</c:v>
                      </c:pt>
                      <c:pt idx="821">
                        <c:v>44728</c:v>
                      </c:pt>
                      <c:pt idx="822">
                        <c:v>44729</c:v>
                      </c:pt>
                      <c:pt idx="823">
                        <c:v>44730</c:v>
                      </c:pt>
                      <c:pt idx="824">
                        <c:v>44731</c:v>
                      </c:pt>
                      <c:pt idx="825">
                        <c:v>44732</c:v>
                      </c:pt>
                      <c:pt idx="826">
                        <c:v>44733</c:v>
                      </c:pt>
                      <c:pt idx="827">
                        <c:v>44734</c:v>
                      </c:pt>
                      <c:pt idx="828">
                        <c:v>44735</c:v>
                      </c:pt>
                      <c:pt idx="829">
                        <c:v>44736</c:v>
                      </c:pt>
                      <c:pt idx="830">
                        <c:v>44737</c:v>
                      </c:pt>
                      <c:pt idx="831">
                        <c:v>44738</c:v>
                      </c:pt>
                      <c:pt idx="832">
                        <c:v>44739</c:v>
                      </c:pt>
                      <c:pt idx="833">
                        <c:v>44740</c:v>
                      </c:pt>
                      <c:pt idx="834">
                        <c:v>44741</c:v>
                      </c:pt>
                      <c:pt idx="835">
                        <c:v>44742</c:v>
                      </c:pt>
                      <c:pt idx="836">
                        <c:v>44743</c:v>
                      </c:pt>
                      <c:pt idx="837">
                        <c:v>44744</c:v>
                      </c:pt>
                      <c:pt idx="838">
                        <c:v>44745</c:v>
                      </c:pt>
                      <c:pt idx="839">
                        <c:v>44746</c:v>
                      </c:pt>
                      <c:pt idx="840">
                        <c:v>44747</c:v>
                      </c:pt>
                      <c:pt idx="841">
                        <c:v>44748</c:v>
                      </c:pt>
                      <c:pt idx="842">
                        <c:v>44749</c:v>
                      </c:pt>
                      <c:pt idx="843">
                        <c:v>44750</c:v>
                      </c:pt>
                      <c:pt idx="844">
                        <c:v>44751</c:v>
                      </c:pt>
                      <c:pt idx="845">
                        <c:v>44752</c:v>
                      </c:pt>
                      <c:pt idx="846">
                        <c:v>44753</c:v>
                      </c:pt>
                      <c:pt idx="847">
                        <c:v>44754</c:v>
                      </c:pt>
                      <c:pt idx="848">
                        <c:v>44755</c:v>
                      </c:pt>
                      <c:pt idx="849">
                        <c:v>44756</c:v>
                      </c:pt>
                      <c:pt idx="850">
                        <c:v>44757</c:v>
                      </c:pt>
                      <c:pt idx="851">
                        <c:v>44758</c:v>
                      </c:pt>
                      <c:pt idx="852">
                        <c:v>44759</c:v>
                      </c:pt>
                      <c:pt idx="853">
                        <c:v>44760</c:v>
                      </c:pt>
                      <c:pt idx="854">
                        <c:v>44761</c:v>
                      </c:pt>
                      <c:pt idx="855">
                        <c:v>44762</c:v>
                      </c:pt>
                      <c:pt idx="856">
                        <c:v>44763</c:v>
                      </c:pt>
                      <c:pt idx="857">
                        <c:v>44764</c:v>
                      </c:pt>
                      <c:pt idx="858">
                        <c:v>44765</c:v>
                      </c:pt>
                      <c:pt idx="859">
                        <c:v>44766</c:v>
                      </c:pt>
                      <c:pt idx="860">
                        <c:v>44767</c:v>
                      </c:pt>
                      <c:pt idx="861">
                        <c:v>44768</c:v>
                      </c:pt>
                      <c:pt idx="862">
                        <c:v>44769</c:v>
                      </c:pt>
                      <c:pt idx="863">
                        <c:v>44770</c:v>
                      </c:pt>
                      <c:pt idx="864">
                        <c:v>44771</c:v>
                      </c:pt>
                      <c:pt idx="865">
                        <c:v>44772</c:v>
                      </c:pt>
                      <c:pt idx="866">
                        <c:v>44773</c:v>
                      </c:pt>
                      <c:pt idx="867">
                        <c:v>44774</c:v>
                      </c:pt>
                      <c:pt idx="868">
                        <c:v>44775</c:v>
                      </c:pt>
                      <c:pt idx="869">
                        <c:v>44776</c:v>
                      </c:pt>
                      <c:pt idx="870">
                        <c:v>44777</c:v>
                      </c:pt>
                      <c:pt idx="871">
                        <c:v>44778</c:v>
                      </c:pt>
                      <c:pt idx="872">
                        <c:v>44779</c:v>
                      </c:pt>
                      <c:pt idx="873">
                        <c:v>44780</c:v>
                      </c:pt>
                      <c:pt idx="874">
                        <c:v>44781</c:v>
                      </c:pt>
                      <c:pt idx="875">
                        <c:v>44782</c:v>
                      </c:pt>
                      <c:pt idx="876">
                        <c:v>44783</c:v>
                      </c:pt>
                      <c:pt idx="877">
                        <c:v>44784</c:v>
                      </c:pt>
                      <c:pt idx="878">
                        <c:v>44785</c:v>
                      </c:pt>
                      <c:pt idx="879">
                        <c:v>44786</c:v>
                      </c:pt>
                      <c:pt idx="880">
                        <c:v>44787</c:v>
                      </c:pt>
                      <c:pt idx="881">
                        <c:v>44788</c:v>
                      </c:pt>
                      <c:pt idx="882">
                        <c:v>44789</c:v>
                      </c:pt>
                      <c:pt idx="883">
                        <c:v>44790</c:v>
                      </c:pt>
                      <c:pt idx="884">
                        <c:v>44791</c:v>
                      </c:pt>
                      <c:pt idx="885">
                        <c:v>44792</c:v>
                      </c:pt>
                      <c:pt idx="886">
                        <c:v>44793</c:v>
                      </c:pt>
                      <c:pt idx="887">
                        <c:v>44794</c:v>
                      </c:pt>
                      <c:pt idx="888">
                        <c:v>44795</c:v>
                      </c:pt>
                      <c:pt idx="889">
                        <c:v>44796</c:v>
                      </c:pt>
                      <c:pt idx="890">
                        <c:v>44797</c:v>
                      </c:pt>
                      <c:pt idx="891">
                        <c:v>44798</c:v>
                      </c:pt>
                      <c:pt idx="892">
                        <c:v>44799</c:v>
                      </c:pt>
                      <c:pt idx="893">
                        <c:v>44800</c:v>
                      </c:pt>
                      <c:pt idx="894">
                        <c:v>44801</c:v>
                      </c:pt>
                      <c:pt idx="895">
                        <c:v>44802</c:v>
                      </c:pt>
                      <c:pt idx="896">
                        <c:v>44803</c:v>
                      </c:pt>
                      <c:pt idx="897">
                        <c:v>44804</c:v>
                      </c:pt>
                      <c:pt idx="898">
                        <c:v>44805</c:v>
                      </c:pt>
                      <c:pt idx="899">
                        <c:v>44806</c:v>
                      </c:pt>
                      <c:pt idx="900">
                        <c:v>44807</c:v>
                      </c:pt>
                      <c:pt idx="901">
                        <c:v>44808</c:v>
                      </c:pt>
                      <c:pt idx="902">
                        <c:v>44809</c:v>
                      </c:pt>
                      <c:pt idx="903">
                        <c:v>44810</c:v>
                      </c:pt>
                      <c:pt idx="904">
                        <c:v>44811</c:v>
                      </c:pt>
                      <c:pt idx="905">
                        <c:v>44812</c:v>
                      </c:pt>
                      <c:pt idx="906">
                        <c:v>44813</c:v>
                      </c:pt>
                      <c:pt idx="907">
                        <c:v>44814</c:v>
                      </c:pt>
                      <c:pt idx="908">
                        <c:v>44815</c:v>
                      </c:pt>
                      <c:pt idx="909">
                        <c:v>44816</c:v>
                      </c:pt>
                      <c:pt idx="910">
                        <c:v>44817</c:v>
                      </c:pt>
                      <c:pt idx="911">
                        <c:v>44818</c:v>
                      </c:pt>
                      <c:pt idx="912">
                        <c:v>44819</c:v>
                      </c:pt>
                      <c:pt idx="913">
                        <c:v>44820</c:v>
                      </c:pt>
                      <c:pt idx="914">
                        <c:v>44821</c:v>
                      </c:pt>
                      <c:pt idx="915">
                        <c:v>44822</c:v>
                      </c:pt>
                      <c:pt idx="916">
                        <c:v>44823</c:v>
                      </c:pt>
                      <c:pt idx="917">
                        <c:v>44824</c:v>
                      </c:pt>
                      <c:pt idx="918">
                        <c:v>44825</c:v>
                      </c:pt>
                      <c:pt idx="919">
                        <c:v>44826</c:v>
                      </c:pt>
                      <c:pt idx="920">
                        <c:v>44827</c:v>
                      </c:pt>
                      <c:pt idx="921">
                        <c:v>44828</c:v>
                      </c:pt>
                      <c:pt idx="922">
                        <c:v>44829</c:v>
                      </c:pt>
                      <c:pt idx="923">
                        <c:v>44830</c:v>
                      </c:pt>
                      <c:pt idx="924">
                        <c:v>44831</c:v>
                      </c:pt>
                      <c:pt idx="925">
                        <c:v>44832</c:v>
                      </c:pt>
                      <c:pt idx="926">
                        <c:v>44833</c:v>
                      </c:pt>
                      <c:pt idx="927">
                        <c:v>44834</c:v>
                      </c:pt>
                      <c:pt idx="928">
                        <c:v>44835</c:v>
                      </c:pt>
                      <c:pt idx="929">
                        <c:v>44836</c:v>
                      </c:pt>
                      <c:pt idx="930">
                        <c:v>44837</c:v>
                      </c:pt>
                      <c:pt idx="931">
                        <c:v>44838</c:v>
                      </c:pt>
                      <c:pt idx="932">
                        <c:v>44839</c:v>
                      </c:pt>
                      <c:pt idx="933">
                        <c:v>44840</c:v>
                      </c:pt>
                      <c:pt idx="934">
                        <c:v>44841</c:v>
                      </c:pt>
                      <c:pt idx="935">
                        <c:v>44842</c:v>
                      </c:pt>
                      <c:pt idx="936">
                        <c:v>44843</c:v>
                      </c:pt>
                      <c:pt idx="937">
                        <c:v>44844</c:v>
                      </c:pt>
                      <c:pt idx="938">
                        <c:v>44845</c:v>
                      </c:pt>
                      <c:pt idx="939">
                        <c:v>44846</c:v>
                      </c:pt>
                      <c:pt idx="940">
                        <c:v>44847</c:v>
                      </c:pt>
                      <c:pt idx="941">
                        <c:v>44848</c:v>
                      </c:pt>
                      <c:pt idx="942">
                        <c:v>44849</c:v>
                      </c:pt>
                      <c:pt idx="943">
                        <c:v>44850</c:v>
                      </c:pt>
                      <c:pt idx="944">
                        <c:v>44851</c:v>
                      </c:pt>
                      <c:pt idx="945">
                        <c:v>44852</c:v>
                      </c:pt>
                      <c:pt idx="946">
                        <c:v>44853</c:v>
                      </c:pt>
                      <c:pt idx="947">
                        <c:v>44854</c:v>
                      </c:pt>
                      <c:pt idx="948">
                        <c:v>44855</c:v>
                      </c:pt>
                      <c:pt idx="949">
                        <c:v>44856</c:v>
                      </c:pt>
                      <c:pt idx="950">
                        <c:v>44857</c:v>
                      </c:pt>
                      <c:pt idx="951">
                        <c:v>44858</c:v>
                      </c:pt>
                      <c:pt idx="952">
                        <c:v>44859</c:v>
                      </c:pt>
                      <c:pt idx="953">
                        <c:v>44860</c:v>
                      </c:pt>
                      <c:pt idx="954">
                        <c:v>44861</c:v>
                      </c:pt>
                      <c:pt idx="955">
                        <c:v>44862</c:v>
                      </c:pt>
                      <c:pt idx="956">
                        <c:v>44863</c:v>
                      </c:pt>
                      <c:pt idx="957">
                        <c:v>44864</c:v>
                      </c:pt>
                      <c:pt idx="958">
                        <c:v>44865</c:v>
                      </c:pt>
                      <c:pt idx="959">
                        <c:v>44866</c:v>
                      </c:pt>
                      <c:pt idx="960">
                        <c:v>44867</c:v>
                      </c:pt>
                      <c:pt idx="961">
                        <c:v>44868</c:v>
                      </c:pt>
                      <c:pt idx="962">
                        <c:v>44869</c:v>
                      </c:pt>
                      <c:pt idx="963">
                        <c:v>44870</c:v>
                      </c:pt>
                      <c:pt idx="964">
                        <c:v>44871</c:v>
                      </c:pt>
                      <c:pt idx="965">
                        <c:v>44872</c:v>
                      </c:pt>
                      <c:pt idx="966">
                        <c:v>44873</c:v>
                      </c:pt>
                      <c:pt idx="967">
                        <c:v>44874</c:v>
                      </c:pt>
                      <c:pt idx="968">
                        <c:v>44875</c:v>
                      </c:pt>
                      <c:pt idx="969">
                        <c:v>44876</c:v>
                      </c:pt>
                      <c:pt idx="970">
                        <c:v>44877</c:v>
                      </c:pt>
                      <c:pt idx="971">
                        <c:v>44878</c:v>
                      </c:pt>
                      <c:pt idx="972">
                        <c:v>44879</c:v>
                      </c:pt>
                      <c:pt idx="973">
                        <c:v>44880</c:v>
                      </c:pt>
                      <c:pt idx="974">
                        <c:v>44881</c:v>
                      </c:pt>
                      <c:pt idx="975">
                        <c:v>44882</c:v>
                      </c:pt>
                      <c:pt idx="976">
                        <c:v>44883</c:v>
                      </c:pt>
                      <c:pt idx="977">
                        <c:v>44884</c:v>
                      </c:pt>
                      <c:pt idx="978">
                        <c:v>44885</c:v>
                      </c:pt>
                      <c:pt idx="979">
                        <c:v>44886</c:v>
                      </c:pt>
                      <c:pt idx="980">
                        <c:v>44887</c:v>
                      </c:pt>
                      <c:pt idx="981">
                        <c:v>44888</c:v>
                      </c:pt>
                      <c:pt idx="982">
                        <c:v>44889</c:v>
                      </c:pt>
                      <c:pt idx="983">
                        <c:v>44890</c:v>
                      </c:pt>
                      <c:pt idx="984">
                        <c:v>44891</c:v>
                      </c:pt>
                      <c:pt idx="985">
                        <c:v>44892</c:v>
                      </c:pt>
                      <c:pt idx="986">
                        <c:v>44893</c:v>
                      </c:pt>
                      <c:pt idx="987">
                        <c:v>44894</c:v>
                      </c:pt>
                      <c:pt idx="988">
                        <c:v>44895</c:v>
                      </c:pt>
                      <c:pt idx="989">
                        <c:v>44896</c:v>
                      </c:pt>
                      <c:pt idx="990">
                        <c:v>44897</c:v>
                      </c:pt>
                      <c:pt idx="991">
                        <c:v>44898</c:v>
                      </c:pt>
                      <c:pt idx="992">
                        <c:v>44899</c:v>
                      </c:pt>
                      <c:pt idx="993">
                        <c:v>44900</c:v>
                      </c:pt>
                      <c:pt idx="994">
                        <c:v>44901</c:v>
                      </c:pt>
                      <c:pt idx="995">
                        <c:v>44902</c:v>
                      </c:pt>
                      <c:pt idx="996">
                        <c:v>44903</c:v>
                      </c:pt>
                      <c:pt idx="997">
                        <c:v>44904</c:v>
                      </c:pt>
                      <c:pt idx="998">
                        <c:v>44905</c:v>
                      </c:pt>
                      <c:pt idx="999">
                        <c:v>44906</c:v>
                      </c:pt>
                      <c:pt idx="1000">
                        <c:v>44907</c:v>
                      </c:pt>
                      <c:pt idx="1001">
                        <c:v>44908</c:v>
                      </c:pt>
                      <c:pt idx="1002">
                        <c:v>44909</c:v>
                      </c:pt>
                      <c:pt idx="1003">
                        <c:v>44910</c:v>
                      </c:pt>
                      <c:pt idx="1004">
                        <c:v>44911</c:v>
                      </c:pt>
                      <c:pt idx="1005">
                        <c:v>44912</c:v>
                      </c:pt>
                      <c:pt idx="1006">
                        <c:v>44913</c:v>
                      </c:pt>
                      <c:pt idx="1007">
                        <c:v>44914</c:v>
                      </c:pt>
                      <c:pt idx="1008">
                        <c:v>44915</c:v>
                      </c:pt>
                      <c:pt idx="1009">
                        <c:v>44916</c:v>
                      </c:pt>
                      <c:pt idx="1010">
                        <c:v>44917</c:v>
                      </c:pt>
                      <c:pt idx="1011">
                        <c:v>44918</c:v>
                      </c:pt>
                      <c:pt idx="1012">
                        <c:v>44919</c:v>
                      </c:pt>
                      <c:pt idx="1013">
                        <c:v>44920</c:v>
                      </c:pt>
                      <c:pt idx="1014">
                        <c:v>44921</c:v>
                      </c:pt>
                      <c:pt idx="1015">
                        <c:v>44922</c:v>
                      </c:pt>
                      <c:pt idx="1016">
                        <c:v>44923</c:v>
                      </c:pt>
                      <c:pt idx="1017">
                        <c:v>44924</c:v>
                      </c:pt>
                      <c:pt idx="1018">
                        <c:v>44925</c:v>
                      </c:pt>
                      <c:pt idx="1019">
                        <c:v>44926</c:v>
                      </c:pt>
                      <c:pt idx="1020">
                        <c:v>44927</c:v>
                      </c:pt>
                      <c:pt idx="1021">
                        <c:v>44928</c:v>
                      </c:pt>
                      <c:pt idx="1022">
                        <c:v>44929</c:v>
                      </c:pt>
                      <c:pt idx="1023">
                        <c:v>44930</c:v>
                      </c:pt>
                      <c:pt idx="1024">
                        <c:v>44931</c:v>
                      </c:pt>
                      <c:pt idx="1025">
                        <c:v>44932</c:v>
                      </c:pt>
                      <c:pt idx="1026">
                        <c:v>44933</c:v>
                      </c:pt>
                      <c:pt idx="1027">
                        <c:v>44934</c:v>
                      </c:pt>
                      <c:pt idx="1028">
                        <c:v>44935</c:v>
                      </c:pt>
                      <c:pt idx="1029">
                        <c:v>44936</c:v>
                      </c:pt>
                      <c:pt idx="1030">
                        <c:v>44937</c:v>
                      </c:pt>
                      <c:pt idx="1031">
                        <c:v>44938</c:v>
                      </c:pt>
                      <c:pt idx="1032">
                        <c:v>44939</c:v>
                      </c:pt>
                      <c:pt idx="1033">
                        <c:v>44940</c:v>
                      </c:pt>
                      <c:pt idx="1034">
                        <c:v>44941</c:v>
                      </c:pt>
                      <c:pt idx="1035">
                        <c:v>44942</c:v>
                      </c:pt>
                      <c:pt idx="1036">
                        <c:v>44943</c:v>
                      </c:pt>
                      <c:pt idx="1037">
                        <c:v>44944</c:v>
                      </c:pt>
                      <c:pt idx="1038">
                        <c:v>44945</c:v>
                      </c:pt>
                      <c:pt idx="1039">
                        <c:v>44946</c:v>
                      </c:pt>
                      <c:pt idx="1040">
                        <c:v>44947</c:v>
                      </c:pt>
                      <c:pt idx="1041">
                        <c:v>44948</c:v>
                      </c:pt>
                      <c:pt idx="1042">
                        <c:v>44949</c:v>
                      </c:pt>
                      <c:pt idx="1043">
                        <c:v>44950</c:v>
                      </c:pt>
                      <c:pt idx="1044">
                        <c:v>44951</c:v>
                      </c:pt>
                      <c:pt idx="1045">
                        <c:v>44952</c:v>
                      </c:pt>
                      <c:pt idx="1046">
                        <c:v>44953</c:v>
                      </c:pt>
                      <c:pt idx="1047">
                        <c:v>44954</c:v>
                      </c:pt>
                      <c:pt idx="1048">
                        <c:v>44955</c:v>
                      </c:pt>
                      <c:pt idx="1049">
                        <c:v>44956</c:v>
                      </c:pt>
                      <c:pt idx="1050">
                        <c:v>44957</c:v>
                      </c:pt>
                      <c:pt idx="1051">
                        <c:v>44958</c:v>
                      </c:pt>
                      <c:pt idx="1052">
                        <c:v>44959</c:v>
                      </c:pt>
                      <c:pt idx="1053">
                        <c:v>44960</c:v>
                      </c:pt>
                      <c:pt idx="1054">
                        <c:v>44961</c:v>
                      </c:pt>
                      <c:pt idx="1055">
                        <c:v>44962</c:v>
                      </c:pt>
                      <c:pt idx="1056">
                        <c:v>44963</c:v>
                      </c:pt>
                      <c:pt idx="1057">
                        <c:v>44964</c:v>
                      </c:pt>
                      <c:pt idx="1058">
                        <c:v>44965</c:v>
                      </c:pt>
                      <c:pt idx="1059">
                        <c:v>44966</c:v>
                      </c:pt>
                      <c:pt idx="1060">
                        <c:v>44967</c:v>
                      </c:pt>
                      <c:pt idx="1061">
                        <c:v>44968</c:v>
                      </c:pt>
                      <c:pt idx="1062">
                        <c:v>44969</c:v>
                      </c:pt>
                      <c:pt idx="1063">
                        <c:v>44970</c:v>
                      </c:pt>
                      <c:pt idx="1064">
                        <c:v>44971</c:v>
                      </c:pt>
                      <c:pt idx="1065">
                        <c:v>44972</c:v>
                      </c:pt>
                      <c:pt idx="1066">
                        <c:v>44973</c:v>
                      </c:pt>
                      <c:pt idx="1067">
                        <c:v>44974</c:v>
                      </c:pt>
                      <c:pt idx="1068">
                        <c:v>44975</c:v>
                      </c:pt>
                      <c:pt idx="1069">
                        <c:v>44976</c:v>
                      </c:pt>
                      <c:pt idx="1070">
                        <c:v>44977</c:v>
                      </c:pt>
                      <c:pt idx="1071">
                        <c:v>44978</c:v>
                      </c:pt>
                      <c:pt idx="1072">
                        <c:v>44979</c:v>
                      </c:pt>
                      <c:pt idx="1073">
                        <c:v>44980</c:v>
                      </c:pt>
                      <c:pt idx="1074">
                        <c:v>44981</c:v>
                      </c:pt>
                      <c:pt idx="1075">
                        <c:v>44982</c:v>
                      </c:pt>
                      <c:pt idx="1076">
                        <c:v>44983</c:v>
                      </c:pt>
                      <c:pt idx="1077">
                        <c:v>44984</c:v>
                      </c:pt>
                      <c:pt idx="1078">
                        <c:v>44985</c:v>
                      </c:pt>
                      <c:pt idx="1079">
                        <c:v>44986</c:v>
                      </c:pt>
                      <c:pt idx="1080">
                        <c:v>44987</c:v>
                      </c:pt>
                      <c:pt idx="1081">
                        <c:v>44988</c:v>
                      </c:pt>
                      <c:pt idx="1082">
                        <c:v>44989</c:v>
                      </c:pt>
                      <c:pt idx="1083">
                        <c:v>44990</c:v>
                      </c:pt>
                      <c:pt idx="1084">
                        <c:v>44991</c:v>
                      </c:pt>
                      <c:pt idx="1085">
                        <c:v>44992</c:v>
                      </c:pt>
                      <c:pt idx="1086">
                        <c:v>44993</c:v>
                      </c:pt>
                      <c:pt idx="1087">
                        <c:v>44994</c:v>
                      </c:pt>
                      <c:pt idx="1088">
                        <c:v>44995</c:v>
                      </c:pt>
                      <c:pt idx="1089">
                        <c:v>44996</c:v>
                      </c:pt>
                      <c:pt idx="1090">
                        <c:v>44997</c:v>
                      </c:pt>
                      <c:pt idx="1091">
                        <c:v>44998</c:v>
                      </c:pt>
                      <c:pt idx="1092">
                        <c:v>44999</c:v>
                      </c:pt>
                      <c:pt idx="1093">
                        <c:v>45000</c:v>
                      </c:pt>
                      <c:pt idx="1094">
                        <c:v>45001</c:v>
                      </c:pt>
                      <c:pt idx="1095">
                        <c:v>45002</c:v>
                      </c:pt>
                      <c:pt idx="1096">
                        <c:v>45003</c:v>
                      </c:pt>
                      <c:pt idx="1097">
                        <c:v>45004</c:v>
                      </c:pt>
                      <c:pt idx="1098">
                        <c:v>45005</c:v>
                      </c:pt>
                      <c:pt idx="1099">
                        <c:v>45006</c:v>
                      </c:pt>
                      <c:pt idx="1100">
                        <c:v>45007</c:v>
                      </c:pt>
                      <c:pt idx="1101">
                        <c:v>45008</c:v>
                      </c:pt>
                      <c:pt idx="1102">
                        <c:v>45009</c:v>
                      </c:pt>
                      <c:pt idx="1103">
                        <c:v>45010</c:v>
                      </c:pt>
                      <c:pt idx="1104">
                        <c:v>45011</c:v>
                      </c:pt>
                      <c:pt idx="1105">
                        <c:v>45012</c:v>
                      </c:pt>
                      <c:pt idx="1106">
                        <c:v>45013</c:v>
                      </c:pt>
                      <c:pt idx="1107">
                        <c:v>45014</c:v>
                      </c:pt>
                      <c:pt idx="1108">
                        <c:v>45015</c:v>
                      </c:pt>
                      <c:pt idx="1109">
                        <c:v>45016</c:v>
                      </c:pt>
                      <c:pt idx="1110">
                        <c:v>45017</c:v>
                      </c:pt>
                      <c:pt idx="1111">
                        <c:v>45018</c:v>
                      </c:pt>
                      <c:pt idx="1112">
                        <c:v>45019</c:v>
                      </c:pt>
                      <c:pt idx="1113">
                        <c:v>45020</c:v>
                      </c:pt>
                      <c:pt idx="1114">
                        <c:v>45021</c:v>
                      </c:pt>
                      <c:pt idx="1115">
                        <c:v>45022</c:v>
                      </c:pt>
                      <c:pt idx="1116">
                        <c:v>45023</c:v>
                      </c:pt>
                      <c:pt idx="1117">
                        <c:v>45024</c:v>
                      </c:pt>
                      <c:pt idx="1118">
                        <c:v>45025</c:v>
                      </c:pt>
                      <c:pt idx="1119">
                        <c:v>45026</c:v>
                      </c:pt>
                      <c:pt idx="1120">
                        <c:v>45027</c:v>
                      </c:pt>
                      <c:pt idx="1121">
                        <c:v>45028</c:v>
                      </c:pt>
                      <c:pt idx="1122">
                        <c:v>45029</c:v>
                      </c:pt>
                      <c:pt idx="1123">
                        <c:v>45030</c:v>
                      </c:pt>
                      <c:pt idx="1124">
                        <c:v>45031</c:v>
                      </c:pt>
                      <c:pt idx="1125">
                        <c:v>45032</c:v>
                      </c:pt>
                      <c:pt idx="1126">
                        <c:v>45033</c:v>
                      </c:pt>
                      <c:pt idx="1127">
                        <c:v>45034</c:v>
                      </c:pt>
                      <c:pt idx="1128">
                        <c:v>45035</c:v>
                      </c:pt>
                      <c:pt idx="1129">
                        <c:v>45036</c:v>
                      </c:pt>
                      <c:pt idx="1130">
                        <c:v>45037</c:v>
                      </c:pt>
                      <c:pt idx="1131">
                        <c:v>45038</c:v>
                      </c:pt>
                      <c:pt idx="1132">
                        <c:v>45039</c:v>
                      </c:pt>
                      <c:pt idx="1133">
                        <c:v>45040</c:v>
                      </c:pt>
                      <c:pt idx="1134">
                        <c:v>45041</c:v>
                      </c:pt>
                      <c:pt idx="1135">
                        <c:v>45042</c:v>
                      </c:pt>
                      <c:pt idx="1136">
                        <c:v>45043</c:v>
                      </c:pt>
                      <c:pt idx="1137">
                        <c:v>45044</c:v>
                      </c:pt>
                      <c:pt idx="1138">
                        <c:v>45045</c:v>
                      </c:pt>
                      <c:pt idx="1139">
                        <c:v>45046</c:v>
                      </c:pt>
                      <c:pt idx="1140">
                        <c:v>45047</c:v>
                      </c:pt>
                      <c:pt idx="1141">
                        <c:v>45048</c:v>
                      </c:pt>
                      <c:pt idx="1142">
                        <c:v>45049</c:v>
                      </c:pt>
                      <c:pt idx="1143">
                        <c:v>45050</c:v>
                      </c:pt>
                      <c:pt idx="1144">
                        <c:v>45051</c:v>
                      </c:pt>
                      <c:pt idx="1145">
                        <c:v>45052</c:v>
                      </c:pt>
                      <c:pt idx="1146">
                        <c:v>45053</c:v>
                      </c:pt>
                      <c:pt idx="1147">
                        <c:v>45054</c:v>
                      </c:pt>
                      <c:pt idx="1148">
                        <c:v>45055</c:v>
                      </c:pt>
                      <c:pt idx="1149">
                        <c:v>45056</c:v>
                      </c:pt>
                      <c:pt idx="1150">
                        <c:v>45057</c:v>
                      </c:pt>
                      <c:pt idx="1151">
                        <c:v>45058</c:v>
                      </c:pt>
                      <c:pt idx="1152">
                        <c:v>45059</c:v>
                      </c:pt>
                      <c:pt idx="1153">
                        <c:v>45060</c:v>
                      </c:pt>
                      <c:pt idx="1154">
                        <c:v>45061</c:v>
                      </c:pt>
                      <c:pt idx="1155">
                        <c:v>45062</c:v>
                      </c:pt>
                      <c:pt idx="1156">
                        <c:v>45063</c:v>
                      </c:pt>
                      <c:pt idx="1157">
                        <c:v>45064</c:v>
                      </c:pt>
                      <c:pt idx="1158">
                        <c:v>45065</c:v>
                      </c:pt>
                      <c:pt idx="1159">
                        <c:v>45066</c:v>
                      </c:pt>
                      <c:pt idx="1160">
                        <c:v>45067</c:v>
                      </c:pt>
                      <c:pt idx="1161">
                        <c:v>45068</c:v>
                      </c:pt>
                      <c:pt idx="1162">
                        <c:v>45069</c:v>
                      </c:pt>
                      <c:pt idx="1163">
                        <c:v>45070</c:v>
                      </c:pt>
                      <c:pt idx="1164">
                        <c:v>45071</c:v>
                      </c:pt>
                      <c:pt idx="1165">
                        <c:v>45072</c:v>
                      </c:pt>
                      <c:pt idx="1166">
                        <c:v>45073</c:v>
                      </c:pt>
                      <c:pt idx="1167">
                        <c:v>45074</c:v>
                      </c:pt>
                      <c:pt idx="1168">
                        <c:v>45075</c:v>
                      </c:pt>
                      <c:pt idx="1169">
                        <c:v>45076</c:v>
                      </c:pt>
                      <c:pt idx="1170">
                        <c:v>45077</c:v>
                      </c:pt>
                      <c:pt idx="1171">
                        <c:v>45078</c:v>
                      </c:pt>
                      <c:pt idx="1172">
                        <c:v>45079</c:v>
                      </c:pt>
                      <c:pt idx="1173">
                        <c:v>45080</c:v>
                      </c:pt>
                      <c:pt idx="1174">
                        <c:v>45081</c:v>
                      </c:pt>
                      <c:pt idx="1175">
                        <c:v>45082</c:v>
                      </c:pt>
                      <c:pt idx="1176">
                        <c:v>45083</c:v>
                      </c:pt>
                      <c:pt idx="1177">
                        <c:v>45084</c:v>
                      </c:pt>
                      <c:pt idx="1178">
                        <c:v>45085</c:v>
                      </c:pt>
                      <c:pt idx="1179">
                        <c:v>45086</c:v>
                      </c:pt>
                      <c:pt idx="1180">
                        <c:v>45087</c:v>
                      </c:pt>
                      <c:pt idx="1181">
                        <c:v>45088</c:v>
                      </c:pt>
                      <c:pt idx="1182">
                        <c:v>45089</c:v>
                      </c:pt>
                      <c:pt idx="1183">
                        <c:v>45090</c:v>
                      </c:pt>
                      <c:pt idx="1184">
                        <c:v>45091</c:v>
                      </c:pt>
                      <c:pt idx="1185">
                        <c:v>45092</c:v>
                      </c:pt>
                      <c:pt idx="1186">
                        <c:v>45093</c:v>
                      </c:pt>
                      <c:pt idx="1187">
                        <c:v>45094</c:v>
                      </c:pt>
                      <c:pt idx="1188">
                        <c:v>45095</c:v>
                      </c:pt>
                      <c:pt idx="1189">
                        <c:v>45096</c:v>
                      </c:pt>
                      <c:pt idx="1190">
                        <c:v>45097</c:v>
                      </c:pt>
                      <c:pt idx="1191">
                        <c:v>45098</c:v>
                      </c:pt>
                      <c:pt idx="1192">
                        <c:v>45099</c:v>
                      </c:pt>
                      <c:pt idx="1193">
                        <c:v>45100</c:v>
                      </c:pt>
                      <c:pt idx="1194">
                        <c:v>45101</c:v>
                      </c:pt>
                      <c:pt idx="1195">
                        <c:v>45102</c:v>
                      </c:pt>
                      <c:pt idx="1196">
                        <c:v>45103</c:v>
                      </c:pt>
                      <c:pt idx="1197">
                        <c:v>45104</c:v>
                      </c:pt>
                      <c:pt idx="1198">
                        <c:v>45105</c:v>
                      </c:pt>
                      <c:pt idx="1199">
                        <c:v>45106</c:v>
                      </c:pt>
                      <c:pt idx="1200">
                        <c:v>45107</c:v>
                      </c:pt>
                      <c:pt idx="1201">
                        <c:v>45108</c:v>
                      </c:pt>
                      <c:pt idx="1202">
                        <c:v>45109</c:v>
                      </c:pt>
                      <c:pt idx="1203">
                        <c:v>45110</c:v>
                      </c:pt>
                      <c:pt idx="1204">
                        <c:v>45111</c:v>
                      </c:pt>
                      <c:pt idx="1205">
                        <c:v>45112</c:v>
                      </c:pt>
                      <c:pt idx="1206">
                        <c:v>45113</c:v>
                      </c:pt>
                      <c:pt idx="1207">
                        <c:v>45114</c:v>
                      </c:pt>
                      <c:pt idx="1208">
                        <c:v>45115</c:v>
                      </c:pt>
                      <c:pt idx="1209">
                        <c:v>45116</c:v>
                      </c:pt>
                      <c:pt idx="1210">
                        <c:v>45117</c:v>
                      </c:pt>
                      <c:pt idx="1211">
                        <c:v>45118</c:v>
                      </c:pt>
                      <c:pt idx="1212">
                        <c:v>45119</c:v>
                      </c:pt>
                      <c:pt idx="1213">
                        <c:v>45120</c:v>
                      </c:pt>
                      <c:pt idx="1214">
                        <c:v>45121</c:v>
                      </c:pt>
                      <c:pt idx="1215">
                        <c:v>45122</c:v>
                      </c:pt>
                      <c:pt idx="1216">
                        <c:v>45123</c:v>
                      </c:pt>
                      <c:pt idx="1217">
                        <c:v>45124</c:v>
                      </c:pt>
                      <c:pt idx="1218">
                        <c:v>45125</c:v>
                      </c:pt>
                      <c:pt idx="1219">
                        <c:v>45126</c:v>
                      </c:pt>
                      <c:pt idx="1220">
                        <c:v>45127</c:v>
                      </c:pt>
                      <c:pt idx="1221">
                        <c:v>45128</c:v>
                      </c:pt>
                      <c:pt idx="1222">
                        <c:v>45129</c:v>
                      </c:pt>
                      <c:pt idx="1223">
                        <c:v>45130</c:v>
                      </c:pt>
                      <c:pt idx="1224">
                        <c:v>45131</c:v>
                      </c:pt>
                      <c:pt idx="1225">
                        <c:v>45132</c:v>
                      </c:pt>
                      <c:pt idx="1226">
                        <c:v>45133</c:v>
                      </c:pt>
                      <c:pt idx="1227">
                        <c:v>45134</c:v>
                      </c:pt>
                      <c:pt idx="1228">
                        <c:v>45135</c:v>
                      </c:pt>
                      <c:pt idx="1229">
                        <c:v>45136</c:v>
                      </c:pt>
                      <c:pt idx="1230">
                        <c:v>45137</c:v>
                      </c:pt>
                      <c:pt idx="1231">
                        <c:v>45138</c:v>
                      </c:pt>
                      <c:pt idx="1232">
                        <c:v>45139</c:v>
                      </c:pt>
                      <c:pt idx="1233">
                        <c:v>45140</c:v>
                      </c:pt>
                      <c:pt idx="1234">
                        <c:v>45141</c:v>
                      </c:pt>
                      <c:pt idx="1235">
                        <c:v>45142</c:v>
                      </c:pt>
                      <c:pt idx="1236">
                        <c:v>45143</c:v>
                      </c:pt>
                      <c:pt idx="1237">
                        <c:v>45144</c:v>
                      </c:pt>
                      <c:pt idx="1238">
                        <c:v>45145</c:v>
                      </c:pt>
                      <c:pt idx="1239">
                        <c:v>45146</c:v>
                      </c:pt>
                      <c:pt idx="1240">
                        <c:v>45147</c:v>
                      </c:pt>
                      <c:pt idx="1241">
                        <c:v>45148</c:v>
                      </c:pt>
                      <c:pt idx="1242">
                        <c:v>45149</c:v>
                      </c:pt>
                      <c:pt idx="1243">
                        <c:v>45150</c:v>
                      </c:pt>
                      <c:pt idx="1244">
                        <c:v>45151</c:v>
                      </c:pt>
                      <c:pt idx="1245">
                        <c:v>45152</c:v>
                      </c:pt>
                      <c:pt idx="1246">
                        <c:v>45153</c:v>
                      </c:pt>
                      <c:pt idx="1247">
                        <c:v>45154</c:v>
                      </c:pt>
                      <c:pt idx="1248">
                        <c:v>45155</c:v>
                      </c:pt>
                      <c:pt idx="1249">
                        <c:v>45156</c:v>
                      </c:pt>
                      <c:pt idx="1250">
                        <c:v>45157</c:v>
                      </c:pt>
                      <c:pt idx="1251">
                        <c:v>45158</c:v>
                      </c:pt>
                      <c:pt idx="1252">
                        <c:v>45159</c:v>
                      </c:pt>
                      <c:pt idx="1253">
                        <c:v>45160</c:v>
                      </c:pt>
                      <c:pt idx="1254">
                        <c:v>45161</c:v>
                      </c:pt>
                      <c:pt idx="1255">
                        <c:v>45162</c:v>
                      </c:pt>
                      <c:pt idx="1256">
                        <c:v>45163</c:v>
                      </c:pt>
                      <c:pt idx="1257">
                        <c:v>45164</c:v>
                      </c:pt>
                      <c:pt idx="1258">
                        <c:v>45165</c:v>
                      </c:pt>
                      <c:pt idx="1259">
                        <c:v>45166</c:v>
                      </c:pt>
                      <c:pt idx="1260">
                        <c:v>45167</c:v>
                      </c:pt>
                      <c:pt idx="1261">
                        <c:v>45168</c:v>
                      </c:pt>
                      <c:pt idx="1262">
                        <c:v>45169</c:v>
                      </c:pt>
                      <c:pt idx="1263">
                        <c:v>45170</c:v>
                      </c:pt>
                      <c:pt idx="1264">
                        <c:v>45171</c:v>
                      </c:pt>
                      <c:pt idx="1265">
                        <c:v>45172</c:v>
                      </c:pt>
                      <c:pt idx="1266">
                        <c:v>45173</c:v>
                      </c:pt>
                      <c:pt idx="1267">
                        <c:v>45174</c:v>
                      </c:pt>
                      <c:pt idx="1268">
                        <c:v>45175</c:v>
                      </c:pt>
                      <c:pt idx="1269">
                        <c:v>45176</c:v>
                      </c:pt>
                      <c:pt idx="1270">
                        <c:v>45177</c:v>
                      </c:pt>
                      <c:pt idx="1271">
                        <c:v>45178</c:v>
                      </c:pt>
                      <c:pt idx="1272">
                        <c:v>45179</c:v>
                      </c:pt>
                      <c:pt idx="1273">
                        <c:v>45180</c:v>
                      </c:pt>
                      <c:pt idx="1274">
                        <c:v>45181</c:v>
                      </c:pt>
                      <c:pt idx="1275">
                        <c:v>45182</c:v>
                      </c:pt>
                      <c:pt idx="1276">
                        <c:v>45183</c:v>
                      </c:pt>
                      <c:pt idx="1277">
                        <c:v>45184</c:v>
                      </c:pt>
                      <c:pt idx="1278">
                        <c:v>45185</c:v>
                      </c:pt>
                      <c:pt idx="1279">
                        <c:v>45186</c:v>
                      </c:pt>
                      <c:pt idx="1280">
                        <c:v>45187</c:v>
                      </c:pt>
                      <c:pt idx="1281">
                        <c:v>45188</c:v>
                      </c:pt>
                      <c:pt idx="1282">
                        <c:v>45189</c:v>
                      </c:pt>
                      <c:pt idx="1283">
                        <c:v>45190</c:v>
                      </c:pt>
                      <c:pt idx="1284">
                        <c:v>45191</c:v>
                      </c:pt>
                      <c:pt idx="1285">
                        <c:v>45192</c:v>
                      </c:pt>
                      <c:pt idx="1286">
                        <c:v>45193</c:v>
                      </c:pt>
                      <c:pt idx="1287">
                        <c:v>45194</c:v>
                      </c:pt>
                      <c:pt idx="1288">
                        <c:v>45195</c:v>
                      </c:pt>
                      <c:pt idx="1289">
                        <c:v>45196</c:v>
                      </c:pt>
                      <c:pt idx="1290">
                        <c:v>45197</c:v>
                      </c:pt>
                      <c:pt idx="1291">
                        <c:v>45198</c:v>
                      </c:pt>
                      <c:pt idx="1292">
                        <c:v>45199</c:v>
                      </c:pt>
                      <c:pt idx="1293">
                        <c:v>45200</c:v>
                      </c:pt>
                      <c:pt idx="1294">
                        <c:v>45201</c:v>
                      </c:pt>
                      <c:pt idx="1295">
                        <c:v>45202</c:v>
                      </c:pt>
                      <c:pt idx="1296">
                        <c:v>45203</c:v>
                      </c:pt>
                      <c:pt idx="1297">
                        <c:v>45204</c:v>
                      </c:pt>
                      <c:pt idx="1298">
                        <c:v>45205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log'!$O$22:$O$600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7">
                        <c:v>1.1942847028174224</c:v>
                      </c:pt>
                      <c:pt idx="8">
                        <c:v>1.2012020088139759</c:v>
                      </c:pt>
                      <c:pt idx="9">
                        <c:v>1.2250599610442106</c:v>
                      </c:pt>
                      <c:pt idx="10">
                        <c:v>1.2439191331413348</c:v>
                      </c:pt>
                      <c:pt idx="11">
                        <c:v>1.2475143951009027</c:v>
                      </c:pt>
                      <c:pt idx="12">
                        <c:v>1.2486835785187698</c:v>
                      </c:pt>
                      <c:pt idx="13">
                        <c:v>1.2190135389894319</c:v>
                      </c:pt>
                      <c:pt idx="14">
                        <c:v>1.1279840773084175</c:v>
                      </c:pt>
                      <c:pt idx="15">
                        <c:v>1.119347306903647</c:v>
                      </c:pt>
                      <c:pt idx="16">
                        <c:v>1.0839894782648278</c:v>
                      </c:pt>
                      <c:pt idx="17">
                        <c:v>1.044429671216702</c:v>
                      </c:pt>
                      <c:pt idx="18">
                        <c:v>0.99846782186421223</c:v>
                      </c:pt>
                      <c:pt idx="19">
                        <c:v>1.0072023627338675</c:v>
                      </c:pt>
                      <c:pt idx="20">
                        <c:v>1.063650325654959</c:v>
                      </c:pt>
                      <c:pt idx="21">
                        <c:v>1.1816575636950526</c:v>
                      </c:pt>
                      <c:pt idx="22">
                        <c:v>1.2295817647613734</c:v>
                      </c:pt>
                      <c:pt idx="23">
                        <c:v>1.297619722405023</c:v>
                      </c:pt>
                      <c:pt idx="24">
                        <c:v>1.3811781182385452</c:v>
                      </c:pt>
                      <c:pt idx="25">
                        <c:v>1.4824164216570817</c:v>
                      </c:pt>
                      <c:pt idx="26">
                        <c:v>1.5357579321189287</c:v>
                      </c:pt>
                      <c:pt idx="27">
                        <c:v>1.5173393650662244</c:v>
                      </c:pt>
                      <c:pt idx="28">
                        <c:v>1.4660205068377554</c:v>
                      </c:pt>
                      <c:pt idx="29">
                        <c:v>1.4441720189838023</c:v>
                      </c:pt>
                      <c:pt idx="30">
                        <c:v>1.4637588721425834</c:v>
                      </c:pt>
                      <c:pt idx="31">
                        <c:v>1.4325184807196742</c:v>
                      </c:pt>
                      <c:pt idx="32">
                        <c:v>1.3928842613772086</c:v>
                      </c:pt>
                      <c:pt idx="33">
                        <c:v>1.3459194486206407</c:v>
                      </c:pt>
                      <c:pt idx="34">
                        <c:v>1.3120873372402304</c:v>
                      </c:pt>
                      <c:pt idx="35">
                        <c:v>1.2436326378638949</c:v>
                      </c:pt>
                      <c:pt idx="36">
                        <c:v>1.1860970659761911</c:v>
                      </c:pt>
                      <c:pt idx="37">
                        <c:v>1.0575060706602852</c:v>
                      </c:pt>
                      <c:pt idx="38">
                        <c:v>0.97215554620308309</c:v>
                      </c:pt>
                      <c:pt idx="39">
                        <c:v>0.91196482204954876</c:v>
                      </c:pt>
                      <c:pt idx="40">
                        <c:v>0.86358880568900109</c:v>
                      </c:pt>
                      <c:pt idx="41">
                        <c:v>0.83213067195880763</c:v>
                      </c:pt>
                      <c:pt idx="42">
                        <c:v>0.83383779454904927</c:v>
                      </c:pt>
                      <c:pt idx="43">
                        <c:v>0.83751475635525807</c:v>
                      </c:pt>
                      <c:pt idx="44">
                        <c:v>0.87443350006476339</c:v>
                      </c:pt>
                      <c:pt idx="45">
                        <c:v>0.96721089780530611</c:v>
                      </c:pt>
                      <c:pt idx="46">
                        <c:v>1.0712117942888348</c:v>
                      </c:pt>
                      <c:pt idx="47">
                        <c:v>1.1783215998204501</c:v>
                      </c:pt>
                      <c:pt idx="48">
                        <c:v>1.2946054571422814</c:v>
                      </c:pt>
                      <c:pt idx="49">
                        <c:v>1.4400998963768619</c:v>
                      </c:pt>
                      <c:pt idx="50">
                        <c:v>1.5754676794943403</c:v>
                      </c:pt>
                      <c:pt idx="51">
                        <c:v>1.7331275372937467</c:v>
                      </c:pt>
                      <c:pt idx="52">
                        <c:v>1.7834031800490115</c:v>
                      </c:pt>
                      <c:pt idx="53">
                        <c:v>1.7888142696340728</c:v>
                      </c:pt>
                      <c:pt idx="54">
                        <c:v>1.7909379633109825</c:v>
                      </c:pt>
                      <c:pt idx="55">
                        <c:v>1.7427349437769306</c:v>
                      </c:pt>
                      <c:pt idx="56">
                        <c:v>1.6240980634559583</c:v>
                      </c:pt>
                      <c:pt idx="57">
                        <c:v>1.5185440333456803</c:v>
                      </c:pt>
                      <c:pt idx="58">
                        <c:v>1.4049842232520011</c:v>
                      </c:pt>
                      <c:pt idx="59">
                        <c:v>1.3182106218605898</c:v>
                      </c:pt>
                      <c:pt idx="60">
                        <c:v>1.2528456462523132</c:v>
                      </c:pt>
                      <c:pt idx="61">
                        <c:v>1.1635048474585157</c:v>
                      </c:pt>
                      <c:pt idx="62">
                        <c:v>1.1389186095444039</c:v>
                      </c:pt>
                      <c:pt idx="63">
                        <c:v>1.1502980379262602</c:v>
                      </c:pt>
                      <c:pt idx="64">
                        <c:v>1.1736231420381056</c:v>
                      </c:pt>
                      <c:pt idx="65">
                        <c:v>1.2012263988403329</c:v>
                      </c:pt>
                      <c:pt idx="66">
                        <c:v>1.2156815384706312</c:v>
                      </c:pt>
                      <c:pt idx="67">
                        <c:v>1.2167417549008936</c:v>
                      </c:pt>
                      <c:pt idx="68">
                        <c:v>1.3027054010735175</c:v>
                      </c:pt>
                      <c:pt idx="69">
                        <c:v>1.3353041947254802</c:v>
                      </c:pt>
                      <c:pt idx="70">
                        <c:v>1.3282261595783602</c:v>
                      </c:pt>
                      <c:pt idx="71">
                        <c:v>1.347829785567717</c:v>
                      </c:pt>
                      <c:pt idx="72">
                        <c:v>1.3693183643791085</c:v>
                      </c:pt>
                      <c:pt idx="73">
                        <c:v>1.4096345362111578</c:v>
                      </c:pt>
                      <c:pt idx="74">
                        <c:v>1.4702735626401287</c:v>
                      </c:pt>
                      <c:pt idx="75">
                        <c:v>1.4950619518044987</c:v>
                      </c:pt>
                      <c:pt idx="76">
                        <c:v>1.5347918904515889</c:v>
                      </c:pt>
                      <c:pt idx="77">
                        <c:v>1.6333110955552392</c:v>
                      </c:pt>
                      <c:pt idx="78">
                        <c:v>1.6616840740707577</c:v>
                      </c:pt>
                      <c:pt idx="79">
                        <c:v>1.6228294510460675</c:v>
                      </c:pt>
                      <c:pt idx="80">
                        <c:v>1.5972348913902026</c:v>
                      </c:pt>
                      <c:pt idx="81">
                        <c:v>1.5823749615757305</c:v>
                      </c:pt>
                      <c:pt idx="82">
                        <c:v>1.4947618232196076</c:v>
                      </c:pt>
                      <c:pt idx="83">
                        <c:v>1.4206330305662869</c:v>
                      </c:pt>
                      <c:pt idx="84">
                        <c:v>1.3114761729366369</c:v>
                      </c:pt>
                      <c:pt idx="85">
                        <c:v>1.2092396235453433</c:v>
                      </c:pt>
                      <c:pt idx="86">
                        <c:v>1.2234427817883458</c:v>
                      </c:pt>
                      <c:pt idx="87">
                        <c:v>1.2042973190780903</c:v>
                      </c:pt>
                      <c:pt idx="88">
                        <c:v>1.1561086010476798</c:v>
                      </c:pt>
                      <c:pt idx="89">
                        <c:v>1.1551869418889569</c:v>
                      </c:pt>
                      <c:pt idx="90">
                        <c:v>1.1474298211333622</c:v>
                      </c:pt>
                      <c:pt idx="91">
                        <c:v>1.1622190238271923</c:v>
                      </c:pt>
                      <c:pt idx="92">
                        <c:v>1.2115080145883523</c:v>
                      </c:pt>
                      <c:pt idx="93">
                        <c:v>1.1645523627492733</c:v>
                      </c:pt>
                      <c:pt idx="94">
                        <c:v>1.1433461277012549</c:v>
                      </c:pt>
                      <c:pt idx="95">
                        <c:v>1.1450121553190085</c:v>
                      </c:pt>
                      <c:pt idx="96">
                        <c:v>1.1468158828202719</c:v>
                      </c:pt>
                      <c:pt idx="97">
                        <c:v>1.1369204856395567</c:v>
                      </c:pt>
                      <c:pt idx="98">
                        <c:v>1.1099886393581866</c:v>
                      </c:pt>
                      <c:pt idx="99">
                        <c:v>1.0939997696134784</c:v>
                      </c:pt>
                      <c:pt idx="100">
                        <c:v>1.1050717720745038</c:v>
                      </c:pt>
                      <c:pt idx="101">
                        <c:v>1.0907523337953109</c:v>
                      </c:pt>
                      <c:pt idx="102">
                        <c:v>1.0512728433459377</c:v>
                      </c:pt>
                      <c:pt idx="103">
                        <c:v>1.0020889419695553</c:v>
                      </c:pt>
                      <c:pt idx="104">
                        <c:v>1.0100535540072677</c:v>
                      </c:pt>
                      <c:pt idx="105">
                        <c:v>1.0514309744580679</c:v>
                      </c:pt>
                      <c:pt idx="106">
                        <c:v>1.0721983292955164</c:v>
                      </c:pt>
                      <c:pt idx="107">
                        <c:v>1.0892551797331942</c:v>
                      </c:pt>
                      <c:pt idx="108">
                        <c:v>1.1379816171830683</c:v>
                      </c:pt>
                      <c:pt idx="109">
                        <c:v>1.2248409997338088</c:v>
                      </c:pt>
                      <c:pt idx="110">
                        <c:v>1.3344124049210144</c:v>
                      </c:pt>
                      <c:pt idx="111">
                        <c:v>1.3586813477379778</c:v>
                      </c:pt>
                      <c:pt idx="112">
                        <c:v>1.3259521810307469</c:v>
                      </c:pt>
                      <c:pt idx="113">
                        <c:v>1.3005430042422712</c:v>
                      </c:pt>
                      <c:pt idx="114">
                        <c:v>1.2857467808812999</c:v>
                      </c:pt>
                      <c:pt idx="115">
                        <c:v>1.2535074222355149</c:v>
                      </c:pt>
                      <c:pt idx="116">
                        <c:v>1.2038483972370964</c:v>
                      </c:pt>
                      <c:pt idx="117">
                        <c:v>1.156016062356287</c:v>
                      </c:pt>
                      <c:pt idx="118">
                        <c:v>1.1419798685899629</c:v>
                      </c:pt>
                      <c:pt idx="119">
                        <c:v>1.1561112538391303</c:v>
                      </c:pt>
                      <c:pt idx="120">
                        <c:v>1.1631295227456735</c:v>
                      </c:pt>
                      <c:pt idx="121">
                        <c:v>1.1801030150986342</c:v>
                      </c:pt>
                      <c:pt idx="122">
                        <c:v>1.1959476884486158</c:v>
                      </c:pt>
                      <c:pt idx="123">
                        <c:v>1.2103608953200093</c:v>
                      </c:pt>
                      <c:pt idx="124">
                        <c:v>1.2146704170232498</c:v>
                      </c:pt>
                      <c:pt idx="125">
                        <c:v>1.2220189457834585</c:v>
                      </c:pt>
                      <c:pt idx="126">
                        <c:v>1.2192905069792748</c:v>
                      </c:pt>
                      <c:pt idx="127">
                        <c:v>1.2114980225304262</c:v>
                      </c:pt>
                      <c:pt idx="128">
                        <c:v>1.1794731847462048</c:v>
                      </c:pt>
                      <c:pt idx="129">
                        <c:v>1.158156417793299</c:v>
                      </c:pt>
                      <c:pt idx="130">
                        <c:v>1.1477461099120994</c:v>
                      </c:pt>
                      <c:pt idx="131">
                        <c:v>1.1389114213998128</c:v>
                      </c:pt>
                      <c:pt idx="132">
                        <c:v>1.1139223035639327</c:v>
                      </c:pt>
                      <c:pt idx="133">
                        <c:v>1.0932698471132876</c:v>
                      </c:pt>
                      <c:pt idx="134">
                        <c:v>1.0810925514563579</c:v>
                      </c:pt>
                      <c:pt idx="135">
                        <c:v>1.0823144255891293</c:v>
                      </c:pt>
                      <c:pt idx="136">
                        <c:v>1.0806615239292285</c:v>
                      </c:pt>
                      <c:pt idx="137">
                        <c:v>1.0758497050087941</c:v>
                      </c:pt>
                      <c:pt idx="138">
                        <c:v>1.0715288800778402</c:v>
                      </c:pt>
                      <c:pt idx="139">
                        <c:v>1.0704523180818124</c:v>
                      </c:pt>
                      <c:pt idx="140">
                        <c:v>1.0702095421336228</c:v>
                      </c:pt>
                      <c:pt idx="141">
                        <c:v>1.0704124791968648</c:v>
                      </c:pt>
                      <c:pt idx="142">
                        <c:v>1.0689753365020882</c:v>
                      </c:pt>
                      <c:pt idx="143">
                        <c:v>1.0601811768501659</c:v>
                      </c:pt>
                      <c:pt idx="144">
                        <c:v>1.0438868324205683</c:v>
                      </c:pt>
                      <c:pt idx="145">
                        <c:v>1.029134161216287</c:v>
                      </c:pt>
                      <c:pt idx="146">
                        <c:v>1.0187849922420633</c:v>
                      </c:pt>
                      <c:pt idx="147">
                        <c:v>1.0027610428790348</c:v>
                      </c:pt>
                      <c:pt idx="148">
                        <c:v>0.9885916698938938</c:v>
                      </c:pt>
                      <c:pt idx="149">
                        <c:v>0.97375815506420305</c:v>
                      </c:pt>
                      <c:pt idx="150">
                        <c:v>0.9644476815444033</c:v>
                      </c:pt>
                      <c:pt idx="151">
                        <c:v>0.9607906175684533</c:v>
                      </c:pt>
                      <c:pt idx="152">
                        <c:v>0.95024856235507915</c:v>
                      </c:pt>
                      <c:pt idx="153">
                        <c:v>0.93807898520726274</c:v>
                      </c:pt>
                      <c:pt idx="154">
                        <c:v>0.92653915143416132</c:v>
                      </c:pt>
                      <c:pt idx="155">
                        <c:v>0.91733485352115696</c:v>
                      </c:pt>
                      <c:pt idx="156">
                        <c:v>0.90698096717984189</c:v>
                      </c:pt>
                      <c:pt idx="157">
                        <c:v>0.89693913627427879</c:v>
                      </c:pt>
                      <c:pt idx="158">
                        <c:v>0.88721907053847526</c:v>
                      </c:pt>
                      <c:pt idx="159">
                        <c:v>0.89388526285184799</c:v>
                      </c:pt>
                      <c:pt idx="160">
                        <c:v>0.91014289591665332</c:v>
                      </c:pt>
                      <c:pt idx="161">
                        <c:v>0.94268762091235314</c:v>
                      </c:pt>
                      <c:pt idx="162">
                        <c:v>0.96980081012507924</c:v>
                      </c:pt>
                      <c:pt idx="163">
                        <c:v>0.99876567785745141</c:v>
                      </c:pt>
                      <c:pt idx="164">
                        <c:v>1.0268143390004485</c:v>
                      </c:pt>
                      <c:pt idx="165">
                        <c:v>1.0536486822091145</c:v>
                      </c:pt>
                      <c:pt idx="166">
                        <c:v>1.0597725579883603</c:v>
                      </c:pt>
                      <c:pt idx="167">
                        <c:v>1.0495337004628811</c:v>
                      </c:pt>
                      <c:pt idx="168">
                        <c:v>1.0124309295189373</c:v>
                      </c:pt>
                      <c:pt idx="169">
                        <c:v>0.98289105223013051</c:v>
                      </c:pt>
                      <c:pt idx="170">
                        <c:v>0.95443899072564609</c:v>
                      </c:pt>
                      <c:pt idx="171">
                        <c:v>0.92736475108279159</c:v>
                      </c:pt>
                      <c:pt idx="172">
                        <c:v>0.90165943817017524</c:v>
                      </c:pt>
                      <c:pt idx="173">
                        <c:v>0.8825476132799438</c:v>
                      </c:pt>
                      <c:pt idx="174">
                        <c:v>0.86941020298515959</c:v>
                      </c:pt>
                      <c:pt idx="175">
                        <c:v>0.86453849291374729</c:v>
                      </c:pt>
                      <c:pt idx="176">
                        <c:v>0.84664215870997372</c:v>
                      </c:pt>
                      <c:pt idx="177">
                        <c:v>0.83685841487419343</c:v>
                      </c:pt>
                      <c:pt idx="178">
                        <c:v>0.82801841472939763</c:v>
                      </c:pt>
                      <c:pt idx="179">
                        <c:v>0.81995653354589937</c:v>
                      </c:pt>
                      <c:pt idx="180">
                        <c:v>0.81255930342265104</c:v>
                      </c:pt>
                      <c:pt idx="181">
                        <c:v>0.80777058823063586</c:v>
                      </c:pt>
                      <c:pt idx="182">
                        <c:v>0.80768457865480148</c:v>
                      </c:pt>
                      <c:pt idx="183">
                        <c:v>0.83290762135829433</c:v>
                      </c:pt>
                      <c:pt idx="184">
                        <c:v>0.84999070912138253</c:v>
                      </c:pt>
                      <c:pt idx="185">
                        <c:v>0.86894151911965667</c:v>
                      </c:pt>
                      <c:pt idx="186">
                        <c:v>0.89014527371104069</c:v>
                      </c:pt>
                      <c:pt idx="187">
                        <c:v>0.91430586725436436</c:v>
                      </c:pt>
                      <c:pt idx="188">
                        <c:v>0.92966586353415037</c:v>
                      </c:pt>
                      <c:pt idx="189">
                        <c:v>0.94135048629266949</c:v>
                      </c:pt>
                      <c:pt idx="190">
                        <c:v>0.92423836749116928</c:v>
                      </c:pt>
                      <c:pt idx="191">
                        <c:v>0.9113975828014873</c:v>
                      </c:pt>
                      <c:pt idx="192">
                        <c:v>0.89999444265809103</c:v>
                      </c:pt>
                      <c:pt idx="193">
                        <c:v>0.88989950367356074</c:v>
                      </c:pt>
                      <c:pt idx="194">
                        <c:v>0.88055854792542743</c:v>
                      </c:pt>
                      <c:pt idx="195">
                        <c:v>0.89162287780851046</c:v>
                      </c:pt>
                      <c:pt idx="196">
                        <c:v>0.89762146047517344</c:v>
                      </c:pt>
                      <c:pt idx="197">
                        <c:v>0.91524719414914346</c:v>
                      </c:pt>
                      <c:pt idx="198">
                        <c:v>0.9266383656685836</c:v>
                      </c:pt>
                      <c:pt idx="199">
                        <c:v>0.93208372238154413</c:v>
                      </c:pt>
                      <c:pt idx="200">
                        <c:v>0.93140941438499047</c:v>
                      </c:pt>
                      <c:pt idx="201">
                        <c:v>0.92481827183184906</c:v>
                      </c:pt>
                      <c:pt idx="202">
                        <c:v>0.88144585793916497</c:v>
                      </c:pt>
                      <c:pt idx="203">
                        <c:v>0.83208776025962461</c:v>
                      </c:pt>
                      <c:pt idx="204">
                        <c:v>0.77833597769548468</c:v>
                      </c:pt>
                      <c:pt idx="205">
                        <c:v>0.73334139153266253</c:v>
                      </c:pt>
                      <c:pt idx="206">
                        <c:v>0.68930766919010966</c:v>
                      </c:pt>
                      <c:pt idx="207">
                        <c:v>0.64618218264685157</c:v>
                      </c:pt>
                      <c:pt idx="208">
                        <c:v>0.60618040516660832</c:v>
                      </c:pt>
                      <c:pt idx="209">
                        <c:v>0.57938148160384717</c:v>
                      </c:pt>
                      <c:pt idx="210">
                        <c:v>0.5830646999691409</c:v>
                      </c:pt>
                      <c:pt idx="211">
                        <c:v>0.60107594153199106</c:v>
                      </c:pt>
                      <c:pt idx="212">
                        <c:v>0.61408743435175106</c:v>
                      </c:pt>
                      <c:pt idx="213">
                        <c:v>0.6352846835197743</c:v>
                      </c:pt>
                      <c:pt idx="214">
                        <c:v>0.66595101776318288</c:v>
                      </c:pt>
                      <c:pt idx="215">
                        <c:v>0.70825514382698751</c:v>
                      </c:pt>
                      <c:pt idx="216">
                        <c:v>0.78542616821380662</c:v>
                      </c:pt>
                      <c:pt idx="217">
                        <c:v>0.8432823033707284</c:v>
                      </c:pt>
                      <c:pt idx="218">
                        <c:v>0.89610804814433775</c:v>
                      </c:pt>
                      <c:pt idx="219">
                        <c:v>0.96078606464413663</c:v>
                      </c:pt>
                      <c:pt idx="220">
                        <c:v>1.0217933015320644</c:v>
                      </c:pt>
                      <c:pt idx="221">
                        <c:v>1.0774846989168616</c:v>
                      </c:pt>
                      <c:pt idx="222">
                        <c:v>1.1396550218358472</c:v>
                      </c:pt>
                      <c:pt idx="223">
                        <c:v>1.1714081380394821</c:v>
                      </c:pt>
                      <c:pt idx="224">
                        <c:v>1.2108728342475923</c:v>
                      </c:pt>
                      <c:pt idx="225">
                        <c:v>1.2511655061294251</c:v>
                      </c:pt>
                      <c:pt idx="226">
                        <c:v>1.2901582171349459</c:v>
                      </c:pt>
                      <c:pt idx="227">
                        <c:v>1.3402775157478004</c:v>
                      </c:pt>
                      <c:pt idx="228">
                        <c:v>1.4024490353322263</c:v>
                      </c:pt>
                      <c:pt idx="229">
                        <c:v>1.4284006374317169</c:v>
                      </c:pt>
                      <c:pt idx="230">
                        <c:v>1.4394203332114839</c:v>
                      </c:pt>
                      <c:pt idx="231">
                        <c:v>1.4134151581172181</c:v>
                      </c:pt>
                      <c:pt idx="232">
                        <c:v>1.3716182971541695</c:v>
                      </c:pt>
                      <c:pt idx="233">
                        <c:v>1.3244616107966931</c:v>
                      </c:pt>
                      <c:pt idx="234">
                        <c:v>1.2591274898092708</c:v>
                      </c:pt>
                      <c:pt idx="235">
                        <c:v>1.178846180008883</c:v>
                      </c:pt>
                      <c:pt idx="236">
                        <c:v>1.1185394866423741</c:v>
                      </c:pt>
                      <c:pt idx="237">
                        <c:v>1.0650677639500115</c:v>
                      </c:pt>
                      <c:pt idx="238">
                        <c:v>1.0332721632645476</c:v>
                      </c:pt>
                      <c:pt idx="239">
                        <c:v>1.0064174313460683</c:v>
                      </c:pt>
                      <c:pt idx="240">
                        <c:v>0.98208586760682248</c:v>
                      </c:pt>
                      <c:pt idx="241">
                        <c:v>0.96801902714902099</c:v>
                      </c:pt>
                      <c:pt idx="242">
                        <c:v>0.96371886961116426</c:v>
                      </c:pt>
                      <c:pt idx="243">
                        <c:v>0.96488371824919872</c:v>
                      </c:pt>
                      <c:pt idx="244">
                        <c:v>0.96800942316521599</c:v>
                      </c:pt>
                      <c:pt idx="245">
                        <c:v>0.97150312924408133</c:v>
                      </c:pt>
                      <c:pt idx="246">
                        <c:v>0.97415726001562875</c:v>
                      </c:pt>
                      <c:pt idx="247">
                        <c:v>0.98114648632489265</c:v>
                      </c:pt>
                      <c:pt idx="248">
                        <c:v>0.98733373759410192</c:v>
                      </c:pt>
                      <c:pt idx="249">
                        <c:v>0.99266630109050047</c:v>
                      </c:pt>
                      <c:pt idx="250">
                        <c:v>0.97948055891838981</c:v>
                      </c:pt>
                      <c:pt idx="251">
                        <c:v>0.9759835539405507</c:v>
                      </c:pt>
                      <c:pt idx="252">
                        <c:v>0.98671138781572754</c:v>
                      </c:pt>
                      <c:pt idx="253">
                        <c:v>1.0109456293725587</c:v>
                      </c:pt>
                      <c:pt idx="254">
                        <c:v>1.0302327719038322</c:v>
                      </c:pt>
                      <c:pt idx="255">
                        <c:v>1.0396505473421489</c:v>
                      </c:pt>
                      <c:pt idx="256">
                        <c:v>1.0378158993637032</c:v>
                      </c:pt>
                      <c:pt idx="257">
                        <c:v>1.0712431335224815</c:v>
                      </c:pt>
                      <c:pt idx="258">
                        <c:v>1.1207368379816014</c:v>
                      </c:pt>
                      <c:pt idx="259">
                        <c:v>1.1363387766698558</c:v>
                      </c:pt>
                      <c:pt idx="260">
                        <c:v>1.1327898288678291</c:v>
                      </c:pt>
                      <c:pt idx="261">
                        <c:v>1.1380149528048027</c:v>
                      </c:pt>
                      <c:pt idx="262">
                        <c:v>1.1640362197108125</c:v>
                      </c:pt>
                      <c:pt idx="263">
                        <c:v>1.2148062858294171</c:v>
                      </c:pt>
                      <c:pt idx="264">
                        <c:v>1.2376157372045824</c:v>
                      </c:pt>
                      <c:pt idx="265">
                        <c:v>1.1962824505487837</c:v>
                      </c:pt>
                      <c:pt idx="266">
                        <c:v>1.1781890279521936</c:v>
                      </c:pt>
                      <c:pt idx="267">
                        <c:v>1.1763765620738142</c:v>
                      </c:pt>
                      <c:pt idx="268">
                        <c:v>1.1760857411570718</c:v>
                      </c:pt>
                      <c:pt idx="269">
                        <c:v>1.1683784721147954</c:v>
                      </c:pt>
                      <c:pt idx="270">
                        <c:v>1.1523390403715872</c:v>
                      </c:pt>
                      <c:pt idx="271">
                        <c:v>1.1434614732542725</c:v>
                      </c:pt>
                      <c:pt idx="272">
                        <c:v>1.1709656587124686</c:v>
                      </c:pt>
                      <c:pt idx="273">
                        <c:v>1.2166182757326576</c:v>
                      </c:pt>
                      <c:pt idx="274">
                        <c:v>1.2707874860938249</c:v>
                      </c:pt>
                      <c:pt idx="275">
                        <c:v>1.3145823886750301</c:v>
                      </c:pt>
                      <c:pt idx="276">
                        <c:v>1.3639384243001111</c:v>
                      </c:pt>
                      <c:pt idx="277">
                        <c:v>1.4192567561103746</c:v>
                      </c:pt>
                      <c:pt idx="278">
                        <c:v>1.4709440070869393</c:v>
                      </c:pt>
                      <c:pt idx="279">
                        <c:v>1.5209063903365447</c:v>
                      </c:pt>
                      <c:pt idx="280">
                        <c:v>1.5165313729482077</c:v>
                      </c:pt>
                      <c:pt idx="281">
                        <c:v>1.4860741623086513</c:v>
                      </c:pt>
                      <c:pt idx="282">
                        <c:v>1.4489530209711563</c:v>
                      </c:pt>
                      <c:pt idx="283">
                        <c:v>1.3978459647465977</c:v>
                      </c:pt>
                      <c:pt idx="284">
                        <c:v>1.3341241841835461</c:v>
                      </c:pt>
                      <c:pt idx="285">
                        <c:v>1.2628879755299935</c:v>
                      </c:pt>
                      <c:pt idx="286">
                        <c:v>1.1906607866183105</c:v>
                      </c:pt>
                      <c:pt idx="287">
                        <c:v>1.1459569096031899</c:v>
                      </c:pt>
                      <c:pt idx="288">
                        <c:v>1.1126278936469536</c:v>
                      </c:pt>
                      <c:pt idx="289">
                        <c:v>1.090399728649051</c:v>
                      </c:pt>
                      <c:pt idx="290">
                        <c:v>1.0657637652821152</c:v>
                      </c:pt>
                      <c:pt idx="291">
                        <c:v>1.0383474515081723</c:v>
                      </c:pt>
                      <c:pt idx="292">
                        <c:v>1.0269836706538333</c:v>
                      </c:pt>
                      <c:pt idx="293">
                        <c:v>1.025723215177728</c:v>
                      </c:pt>
                      <c:pt idx="294">
                        <c:v>1.0165885868454336</c:v>
                      </c:pt>
                      <c:pt idx="295">
                        <c:v>1.0012740734392713</c:v>
                      </c:pt>
                      <c:pt idx="296">
                        <c:v>0.99401120849987379</c:v>
                      </c:pt>
                      <c:pt idx="297">
                        <c:v>0.99658831228303335</c:v>
                      </c:pt>
                      <c:pt idx="298">
                        <c:v>1.0098320937450638</c:v>
                      </c:pt>
                      <c:pt idx="299">
                        <c:v>1.0065981626294738</c:v>
                      </c:pt>
                      <c:pt idx="300">
                        <c:v>1.001256313936052</c:v>
                      </c:pt>
                      <c:pt idx="301">
                        <c:v>1.0207161073096838</c:v>
                      </c:pt>
                      <c:pt idx="302">
                        <c:v>1.0448849984025863</c:v>
                      </c:pt>
                      <c:pt idx="303">
                        <c:v>1.0597060311350415</c:v>
                      </c:pt>
                      <c:pt idx="304">
                        <c:v>1.0709884618140078</c:v>
                      </c:pt>
                      <c:pt idx="305">
                        <c:v>1.078071550042168</c:v>
                      </c:pt>
                      <c:pt idx="306">
                        <c:v>1.1062875498524876</c:v>
                      </c:pt>
                      <c:pt idx="307">
                        <c:v>1.1131253722333256</c:v>
                      </c:pt>
                      <c:pt idx="308">
                        <c:v>1.0761013572538898</c:v>
                      </c:pt>
                      <c:pt idx="309">
                        <c:v>1.0293651090810285</c:v>
                      </c:pt>
                      <c:pt idx="310">
                        <c:v>0.98395368813802409</c:v>
                      </c:pt>
                      <c:pt idx="311">
                        <c:v>0.94815859211134657</c:v>
                      </c:pt>
                      <c:pt idx="312">
                        <c:v>0.92230457630833196</c:v>
                      </c:pt>
                      <c:pt idx="313">
                        <c:v>0.87968063929973361</c:v>
                      </c:pt>
                      <c:pt idx="314">
                        <c:v>0.85246851311073346</c:v>
                      </c:pt>
                      <c:pt idx="315">
                        <c:v>0.84554618750929744</c:v>
                      </c:pt>
                      <c:pt idx="316">
                        <c:v>0.84877497778728628</c:v>
                      </c:pt>
                      <c:pt idx="317">
                        <c:v>0.85386557107541283</c:v>
                      </c:pt>
                      <c:pt idx="318">
                        <c:v>0.85591677591558923</c:v>
                      </c:pt>
                      <c:pt idx="319">
                        <c:v>0.85424375282797016</c:v>
                      </c:pt>
                      <c:pt idx="320">
                        <c:v>0.86520189713175677</c:v>
                      </c:pt>
                      <c:pt idx="321">
                        <c:v>0.88453708776021656</c:v>
                      </c:pt>
                      <c:pt idx="322">
                        <c:v>0.90467244189988427</c:v>
                      </c:pt>
                      <c:pt idx="323">
                        <c:v>0.92833688276151927</c:v>
                      </c:pt>
                      <c:pt idx="324">
                        <c:v>0.95522064903576953</c:v>
                      </c:pt>
                      <c:pt idx="325">
                        <c:v>0.9807650287805163</c:v>
                      </c:pt>
                      <c:pt idx="326">
                        <c:v>1.004685914956829</c:v>
                      </c:pt>
                      <c:pt idx="327">
                        <c:v>1.025592781434975</c:v>
                      </c:pt>
                      <c:pt idx="328">
                        <c:v>1.0300692273571925</c:v>
                      </c:pt>
                      <c:pt idx="329">
                        <c:v>1.0264772748122215</c:v>
                      </c:pt>
                      <c:pt idx="330">
                        <c:v>1.0300377489178556</c:v>
                      </c:pt>
                      <c:pt idx="331">
                        <c:v>1.0302474623786062</c:v>
                      </c:pt>
                      <c:pt idx="332">
                        <c:v>1.0315528640246259</c:v>
                      </c:pt>
                      <c:pt idx="333">
                        <c:v>1.0339740564543154</c:v>
                      </c:pt>
                      <c:pt idx="334">
                        <c:v>1.0367674510765363</c:v>
                      </c:pt>
                      <c:pt idx="335">
                        <c:v>1.0491457126349994</c:v>
                      </c:pt>
                      <c:pt idx="336">
                        <c:v>1.0773798519104936</c:v>
                      </c:pt>
                      <c:pt idx="337">
                        <c:v>1.0858506096045386</c:v>
                      </c:pt>
                      <c:pt idx="338">
                        <c:v>1.1017517310659279</c:v>
                      </c:pt>
                      <c:pt idx="339">
                        <c:v>1.1195806794454777</c:v>
                      </c:pt>
                      <c:pt idx="340">
                        <c:v>1.1393616203608561</c:v>
                      </c:pt>
                      <c:pt idx="341">
                        <c:v>1.1598263717764359</c:v>
                      </c:pt>
                      <c:pt idx="342">
                        <c:v>1.1734333514997528</c:v>
                      </c:pt>
                      <c:pt idx="343">
                        <c:v>1.1787260442889378</c:v>
                      </c:pt>
                      <c:pt idx="344">
                        <c:v>1.1915336268352033</c:v>
                      </c:pt>
                      <c:pt idx="345">
                        <c:v>1.1947595335508794</c:v>
                      </c:pt>
                      <c:pt idx="346">
                        <c:v>1.1931070221991178</c:v>
                      </c:pt>
                      <c:pt idx="347">
                        <c:v>1.1866490414075628</c:v>
                      </c:pt>
                      <c:pt idx="348">
                        <c:v>1.1777923154016139</c:v>
                      </c:pt>
                      <c:pt idx="349">
                        <c:v>1.1808924859257905</c:v>
                      </c:pt>
                      <c:pt idx="350">
                        <c:v>1.1818925514007037</c:v>
                      </c:pt>
                      <c:pt idx="351">
                        <c:v>1.1802157222964715</c:v>
                      </c:pt>
                      <c:pt idx="352">
                        <c:v>1.1710530990874288</c:v>
                      </c:pt>
                      <c:pt idx="353">
                        <c:v>1.1522014464383283</c:v>
                      </c:pt>
                      <c:pt idx="354">
                        <c:v>1.1234986537381513</c:v>
                      </c:pt>
                      <c:pt idx="355">
                        <c:v>1.1122148277900292</c:v>
                      </c:pt>
                      <c:pt idx="356">
                        <c:v>1.089258974388879</c:v>
                      </c:pt>
                      <c:pt idx="357">
                        <c:v>1.058760685251992</c:v>
                      </c:pt>
                      <c:pt idx="358">
                        <c:v>1.0253029708617958</c:v>
                      </c:pt>
                      <c:pt idx="359">
                        <c:v>1.0009684644862056</c:v>
                      </c:pt>
                      <c:pt idx="360">
                        <c:v>0.98670011004504687</c:v>
                      </c:pt>
                      <c:pt idx="361">
                        <c:v>0.98262634792950432</c:v>
                      </c:pt>
                      <c:pt idx="362">
                        <c:v>0.96238683545364534</c:v>
                      </c:pt>
                      <c:pt idx="363">
                        <c:v>0.94713824814394498</c:v>
                      </c:pt>
                      <c:pt idx="364">
                        <c:v>0.94318712883537303</c:v>
                      </c:pt>
                      <c:pt idx="365">
                        <c:v>0.94763801451515239</c:v>
                      </c:pt>
                      <c:pt idx="366">
                        <c:v>0.95347463622566964</c:v>
                      </c:pt>
                      <c:pt idx="367">
                        <c:v>0.96412116914528057</c:v>
                      </c:pt>
                      <c:pt idx="368">
                        <c:v>0.98014980929641515</c:v>
                      </c:pt>
                      <c:pt idx="369">
                        <c:v>0.98605480851111083</c:v>
                      </c:pt>
                      <c:pt idx="370">
                        <c:v>0.99268296841105907</c:v>
                      </c:pt>
                      <c:pt idx="371">
                        <c:v>0.99212471640914368</c:v>
                      </c:pt>
                      <c:pt idx="372">
                        <c:v>0.99214040686183136</c:v>
                      </c:pt>
                      <c:pt idx="373">
                        <c:v>0.99416559473374289</c:v>
                      </c:pt>
                      <c:pt idx="374">
                        <c:v>0.99388913650815103</c:v>
                      </c:pt>
                      <c:pt idx="375">
                        <c:v>0.99096431106167959</c:v>
                      </c:pt>
                      <c:pt idx="376">
                        <c:v>1.0019430816392703</c:v>
                      </c:pt>
                      <c:pt idx="377">
                        <c:v>1.0118470049916102</c:v>
                      </c:pt>
                      <c:pt idx="378">
                        <c:v>1.0246967886259557</c:v>
                      </c:pt>
                      <c:pt idx="379">
                        <c:v>1.0352401338199264</c:v>
                      </c:pt>
                      <c:pt idx="380">
                        <c:v>1.0349967687389443</c:v>
                      </c:pt>
                      <c:pt idx="381">
                        <c:v>1.0361088028413401</c:v>
                      </c:pt>
                      <c:pt idx="382">
                        <c:v>1.0384344429022097</c:v>
                      </c:pt>
                      <c:pt idx="383">
                        <c:v>1.0428025205813254</c:v>
                      </c:pt>
                      <c:pt idx="384">
                        <c:v>1.0491868118642658</c:v>
                      </c:pt>
                      <c:pt idx="385">
                        <c:v>1.0579570695012885</c:v>
                      </c:pt>
                      <c:pt idx="386">
                        <c:v>1.0647971015457569</c:v>
                      </c:pt>
                      <c:pt idx="387">
                        <c:v>1.0829468875763002</c:v>
                      </c:pt>
                      <c:pt idx="388">
                        <c:v>1.0916173122266331</c:v>
                      </c:pt>
                      <c:pt idx="389">
                        <c:v>1.0906831902766283</c:v>
                      </c:pt>
                      <c:pt idx="390">
                        <c:v>1.1006614762408484</c:v>
                      </c:pt>
                      <c:pt idx="391">
                        <c:v>1.1016503326434588</c:v>
                      </c:pt>
                      <c:pt idx="392">
                        <c:v>1.0921895270013335</c:v>
                      </c:pt>
                      <c:pt idx="393">
                        <c:v>1.085337228251203</c:v>
                      </c:pt>
                      <c:pt idx="394">
                        <c:v>1.076311381323497</c:v>
                      </c:pt>
                      <c:pt idx="395">
                        <c:v>1.0734875404033608</c:v>
                      </c:pt>
                      <c:pt idx="396">
                        <c:v>1.0767884583510499</c:v>
                      </c:pt>
                      <c:pt idx="397">
                        <c:v>1.0524874429668207</c:v>
                      </c:pt>
                      <c:pt idx="398">
                        <c:v>1.0416052704013588</c:v>
                      </c:pt>
                      <c:pt idx="399">
                        <c:v>1.0472832210351222</c:v>
                      </c:pt>
                      <c:pt idx="400">
                        <c:v>1.051094200242408</c:v>
                      </c:pt>
                      <c:pt idx="401">
                        <c:v>1.0533467863236028</c:v>
                      </c:pt>
                      <c:pt idx="402">
                        <c:v>1.0542183720427734</c:v>
                      </c:pt>
                      <c:pt idx="403">
                        <c:v>1.0536821988436793</c:v>
                      </c:pt>
                      <c:pt idx="404">
                        <c:v>1.0679693509149031</c:v>
                      </c:pt>
                      <c:pt idx="405">
                        <c:v>1.0765491112357251</c:v>
                      </c:pt>
                      <c:pt idx="406">
                        <c:v>1.0773403692571339</c:v>
                      </c:pt>
                      <c:pt idx="407">
                        <c:v>1.0795819519520622</c:v>
                      </c:pt>
                      <c:pt idx="408">
                        <c:v>1.0840623542500614</c:v>
                      </c:pt>
                      <c:pt idx="409">
                        <c:v>1.0904655552366389</c:v>
                      </c:pt>
                      <c:pt idx="410">
                        <c:v>1.0988466830547501</c:v>
                      </c:pt>
                      <c:pt idx="411">
                        <c:v>1.1071081533299894</c:v>
                      </c:pt>
                      <c:pt idx="412">
                        <c:v>1.1143275475000949</c:v>
                      </c:pt>
                      <c:pt idx="413">
                        <c:v>1.1087692136774061</c:v>
                      </c:pt>
                      <c:pt idx="414">
                        <c:v>1.0926031665295668</c:v>
                      </c:pt>
                      <c:pt idx="415">
                        <c:v>1.0863058487564459</c:v>
                      </c:pt>
                      <c:pt idx="416">
                        <c:v>1.0786439876662097</c:v>
                      </c:pt>
                      <c:pt idx="417">
                        <c:v>1.0696335668754897</c:v>
                      </c:pt>
                      <c:pt idx="418">
                        <c:v>1.057242857675647</c:v>
                      </c:pt>
                      <c:pt idx="419">
                        <c:v>1.0436289250014479</c:v>
                      </c:pt>
                      <c:pt idx="420">
                        <c:v>1.0473202019888046</c:v>
                      </c:pt>
                      <c:pt idx="421">
                        <c:v>1.0695222645201288</c:v>
                      </c:pt>
                      <c:pt idx="422">
                        <c:v>1.0620043300085933</c:v>
                      </c:pt>
                      <c:pt idx="423">
                        <c:v>1.0539550355205483</c:v>
                      </c:pt>
                      <c:pt idx="424">
                        <c:v>1.0453835596848751</c:v>
                      </c:pt>
                      <c:pt idx="425">
                        <c:v>1.0378024840574123</c:v>
                      </c:pt>
                      <c:pt idx="426">
                        <c:v>1.0356450285461423</c:v>
                      </c:pt>
                      <c:pt idx="427">
                        <c:v>1.0250287451319515</c:v>
                      </c:pt>
                      <c:pt idx="428">
                        <c:v>1.0044996685173857</c:v>
                      </c:pt>
                      <c:pt idx="429">
                        <c:v>1.0028730899259013</c:v>
                      </c:pt>
                      <c:pt idx="430">
                        <c:v>0.99885484844184091</c:v>
                      </c:pt>
                      <c:pt idx="431">
                        <c:v>0.99239313639182181</c:v>
                      </c:pt>
                      <c:pt idx="432">
                        <c:v>0.98788103941043059</c:v>
                      </c:pt>
                      <c:pt idx="433">
                        <c:v>0.97549421151245208</c:v>
                      </c:pt>
                      <c:pt idx="434">
                        <c:v>0.96369137257754711</c:v>
                      </c:pt>
                      <c:pt idx="435">
                        <c:v>0.95042481597452777</c:v>
                      </c:pt>
                      <c:pt idx="436">
                        <c:v>0.93598295148691124</c:v>
                      </c:pt>
                      <c:pt idx="437">
                        <c:v>0.92566511094370985</c:v>
                      </c:pt>
                      <c:pt idx="438">
                        <c:v>0.91946580250839449</c:v>
                      </c:pt>
                      <c:pt idx="439">
                        <c:v>0.91137348767852189</c:v>
                      </c:pt>
                      <c:pt idx="440">
                        <c:v>0.90638381004540203</c:v>
                      </c:pt>
                      <c:pt idx="441">
                        <c:v>0.90061064486782605</c:v>
                      </c:pt>
                      <c:pt idx="442">
                        <c:v>0.89867330061229445</c:v>
                      </c:pt>
                      <c:pt idx="443">
                        <c:v>0.89482097429987506</c:v>
                      </c:pt>
                      <c:pt idx="444">
                        <c:v>0.88793696218238649</c:v>
                      </c:pt>
                      <c:pt idx="445">
                        <c:v>0.87796022190954681</c:v>
                      </c:pt>
                      <c:pt idx="446">
                        <c:v>0.86717443252689796</c:v>
                      </c:pt>
                      <c:pt idx="447">
                        <c:v>0.85686151192658488</c:v>
                      </c:pt>
                      <c:pt idx="448">
                        <c:v>0.854113078525499</c:v>
                      </c:pt>
                      <c:pt idx="449">
                        <c:v>0.85050698760769861</c:v>
                      </c:pt>
                      <c:pt idx="450">
                        <c:v>0.84856854477066423</c:v>
                      </c:pt>
                      <c:pt idx="451">
                        <c:v>0.84902099980185353</c:v>
                      </c:pt>
                      <c:pt idx="452">
                        <c:v>0.85198780755447101</c:v>
                      </c:pt>
                      <c:pt idx="453">
                        <c:v>0.86222436010696413</c:v>
                      </c:pt>
                      <c:pt idx="454">
                        <c:v>0.87459525809933936</c:v>
                      </c:pt>
                      <c:pt idx="455">
                        <c:v>0.87756552927181875</c:v>
                      </c:pt>
                      <c:pt idx="456">
                        <c:v>0.88064408378180459</c:v>
                      </c:pt>
                      <c:pt idx="457">
                        <c:v>0.88380084037183781</c:v>
                      </c:pt>
                      <c:pt idx="458">
                        <c:v>0.88574248651695486</c:v>
                      </c:pt>
                      <c:pt idx="459">
                        <c:v>0.88638732837452194</c:v>
                      </c:pt>
                      <c:pt idx="460">
                        <c:v>0.88182440095127856</c:v>
                      </c:pt>
                      <c:pt idx="461">
                        <c:v>0.88090083819446174</c:v>
                      </c:pt>
                      <c:pt idx="462">
                        <c:v>0.88501478551296564</c:v>
                      </c:pt>
                      <c:pt idx="463">
                        <c:v>0.88988114613566849</c:v>
                      </c:pt>
                      <c:pt idx="464">
                        <c:v>0.89634259803306515</c:v>
                      </c:pt>
                      <c:pt idx="465">
                        <c:v>0.90664912111240936</c:v>
                      </c:pt>
                      <c:pt idx="466">
                        <c:v>0.92108495330045137</c:v>
                      </c:pt>
                      <c:pt idx="467">
                        <c:v>0.93767871905200129</c:v>
                      </c:pt>
                      <c:pt idx="468">
                        <c:v>0.94461952095946278</c:v>
                      </c:pt>
                      <c:pt idx="469">
                        <c:v>0.94777960600457989</c:v>
                      </c:pt>
                      <c:pt idx="470">
                        <c:v>0.94992282788510318</c:v>
                      </c:pt>
                      <c:pt idx="471">
                        <c:v>0.94878418266147746</c:v>
                      </c:pt>
                      <c:pt idx="472">
                        <c:v>0.94212850486827637</c:v>
                      </c:pt>
                      <c:pt idx="473">
                        <c:v>0.92989493587741356</c:v>
                      </c:pt>
                      <c:pt idx="474">
                        <c:v>0.91628683949313394</c:v>
                      </c:pt>
                      <c:pt idx="475">
                        <c:v>0.9081954643211444</c:v>
                      </c:pt>
                      <c:pt idx="476">
                        <c:v>0.90348388941394275</c:v>
                      </c:pt>
                      <c:pt idx="477">
                        <c:v>0.89821081335806141</c:v>
                      </c:pt>
                      <c:pt idx="478">
                        <c:v>0.89073833625864063</c:v>
                      </c:pt>
                      <c:pt idx="479">
                        <c:v>0.88602962449956457</c:v>
                      </c:pt>
                      <c:pt idx="480">
                        <c:v>0.88412118503399495</c:v>
                      </c:pt>
                      <c:pt idx="481">
                        <c:v>0.88222709826576007</c:v>
                      </c:pt>
                      <c:pt idx="482">
                        <c:v>0.87843099558663684</c:v>
                      </c:pt>
                      <c:pt idx="483">
                        <c:v>0.87667929364389074</c:v>
                      </c:pt>
                      <c:pt idx="484">
                        <c:v>0.87570569216689742</c:v>
                      </c:pt>
                      <c:pt idx="485">
                        <c:v>0.88132159554439005</c:v>
                      </c:pt>
                      <c:pt idx="486">
                        <c:v>0.88546961482009423</c:v>
                      </c:pt>
                      <c:pt idx="487">
                        <c:v>0.88806974406170758</c:v>
                      </c:pt>
                      <c:pt idx="488">
                        <c:v>0.89053202369689843</c:v>
                      </c:pt>
                      <c:pt idx="489">
                        <c:v>0.89607691530753264</c:v>
                      </c:pt>
                      <c:pt idx="490">
                        <c:v>0.89714741110294494</c:v>
                      </c:pt>
                      <c:pt idx="491">
                        <c:v>0.89886646850954821</c:v>
                      </c:pt>
                      <c:pt idx="492">
                        <c:v>0.89774927685559236</c:v>
                      </c:pt>
                      <c:pt idx="493">
                        <c:v>0.89845330267041135</c:v>
                      </c:pt>
                      <c:pt idx="494">
                        <c:v>0.90105742085510998</c:v>
                      </c:pt>
                      <c:pt idx="495">
                        <c:v>0.90459208267926317</c:v>
                      </c:pt>
                      <c:pt idx="496">
                        <c:v>0.90748433924294902</c:v>
                      </c:pt>
                      <c:pt idx="497">
                        <c:v>0.91187839710456986</c:v>
                      </c:pt>
                      <c:pt idx="498">
                        <c:v>0.91412047713673483</c:v>
                      </c:pt>
                      <c:pt idx="499">
                        <c:v>0.92177720573685418</c:v>
                      </c:pt>
                      <c:pt idx="500">
                        <c:v>0.92825407643063529</c:v>
                      </c:pt>
                      <c:pt idx="501">
                        <c:v>0.93347461633321638</c:v>
                      </c:pt>
                      <c:pt idx="502">
                        <c:v>0.93843273242884651</c:v>
                      </c:pt>
                      <c:pt idx="503">
                        <c:v>0.94123332018003247</c:v>
                      </c:pt>
                      <c:pt idx="504">
                        <c:v>0.94680000831943423</c:v>
                      </c:pt>
                      <c:pt idx="505">
                        <c:v>0.9574566827738602</c:v>
                      </c:pt>
                      <c:pt idx="506">
                        <c:v>0.95891582732319125</c:v>
                      </c:pt>
                      <c:pt idx="507">
                        <c:v>0.96326529000655736</c:v>
                      </c:pt>
                      <c:pt idx="508">
                        <c:v>0.97060250020008065</c:v>
                      </c:pt>
                      <c:pt idx="509">
                        <c:v>0.97900309461861024</c:v>
                      </c:pt>
                      <c:pt idx="510">
                        <c:v>0.98837304399363246</c:v>
                      </c:pt>
                      <c:pt idx="511">
                        <c:v>0.99516794126892727</c:v>
                      </c:pt>
                      <c:pt idx="512">
                        <c:v>0.99832603719190727</c:v>
                      </c:pt>
                      <c:pt idx="513">
                        <c:v>1.0023151030528685</c:v>
                      </c:pt>
                      <c:pt idx="514">
                        <c:v>1.0009713655498218</c:v>
                      </c:pt>
                      <c:pt idx="515">
                        <c:v>0.99422511794441626</c:v>
                      </c:pt>
                      <c:pt idx="516">
                        <c:v>0.98348882125430948</c:v>
                      </c:pt>
                      <c:pt idx="517">
                        <c:v>0.97023557701589835</c:v>
                      </c:pt>
                      <c:pt idx="518">
                        <c:v>0.95509402995080772</c:v>
                      </c:pt>
                      <c:pt idx="519">
                        <c:v>0.93699184224537269</c:v>
                      </c:pt>
                      <c:pt idx="520">
                        <c:v>0.92156576333256135</c:v>
                      </c:pt>
                      <c:pt idx="521">
                        <c:v>0.90849839229853657</c:v>
                      </c:pt>
                      <c:pt idx="522">
                        <c:v>0.89765039421703852</c:v>
                      </c:pt>
                      <c:pt idx="523">
                        <c:v>0.88892533706183441</c:v>
                      </c:pt>
                      <c:pt idx="524">
                        <c:v>0.87958281379834147</c:v>
                      </c:pt>
                      <c:pt idx="525">
                        <c:v>0.8692696229530853</c:v>
                      </c:pt>
                      <c:pt idx="526">
                        <c:v>0.88151045139537809</c:v>
                      </c:pt>
                      <c:pt idx="527">
                        <c:v>0.91298816279362083</c:v>
                      </c:pt>
                      <c:pt idx="528">
                        <c:v>0.96414282340847046</c:v>
                      </c:pt>
                      <c:pt idx="529">
                        <c:v>1.0366501966395802</c:v>
                      </c:pt>
                      <c:pt idx="530">
                        <c:v>1.1155599818962421</c:v>
                      </c:pt>
                      <c:pt idx="531">
                        <c:v>1.2116256828420791</c:v>
                      </c:pt>
                      <c:pt idx="532">
                        <c:v>1.3283021247895916</c:v>
                      </c:pt>
                      <c:pt idx="533">
                        <c:v>1.3434736342918181</c:v>
                      </c:pt>
                      <c:pt idx="534">
                        <c:v>1.3003777899707176</c:v>
                      </c:pt>
                      <c:pt idx="535">
                        <c:v>1.209127845174464</c:v>
                      </c:pt>
                      <c:pt idx="536">
                        <c:v>1.0833153441769683</c:v>
                      </c:pt>
                      <c:pt idx="537">
                        <c:v>0.9681863203911022</c:v>
                      </c:pt>
                      <c:pt idx="538">
                        <c:v>0.86090607094479032</c:v>
                      </c:pt>
                      <c:pt idx="539">
                        <c:v>0.76090966819383987</c:v>
                      </c:pt>
                      <c:pt idx="540">
                        <c:v>0.73844548889209749</c:v>
                      </c:pt>
                      <c:pt idx="541">
                        <c:v>0.73589501273999514</c:v>
                      </c:pt>
                      <c:pt idx="542">
                        <c:v>0.75112837211487971</c:v>
                      </c:pt>
                      <c:pt idx="543">
                        <c:v>0.78418964971650706</c:v>
                      </c:pt>
                      <c:pt idx="544">
                        <c:v>0.82300611102415311</c:v>
                      </c:pt>
                      <c:pt idx="545">
                        <c:v>0.86129513439348793</c:v>
                      </c:pt>
                      <c:pt idx="546">
                        <c:v>0.89922519054993744</c:v>
                      </c:pt>
                      <c:pt idx="547">
                        <c:v>0.9125915187290593</c:v>
                      </c:pt>
                      <c:pt idx="548">
                        <c:v>0.92699856469298458</c:v>
                      </c:pt>
                      <c:pt idx="549">
                        <c:v>0.93903801760886696</c:v>
                      </c:pt>
                      <c:pt idx="550">
                        <c:v>0.94848301449319705</c:v>
                      </c:pt>
                      <c:pt idx="551">
                        <c:v>0.95530011067094001</c:v>
                      </c:pt>
                      <c:pt idx="552">
                        <c:v>0.96443818234865475</c:v>
                      </c:pt>
                      <c:pt idx="553">
                        <c:v>0.97623022690827455</c:v>
                      </c:pt>
                      <c:pt idx="554">
                        <c:v>0.977561134591587</c:v>
                      </c:pt>
                      <c:pt idx="555">
                        <c:v>0.97074319698958544</c:v>
                      </c:pt>
                      <c:pt idx="556">
                        <c:v>0.96632227263785175</c:v>
                      </c:pt>
                      <c:pt idx="557">
                        <c:v>0.96427889893387475</c:v>
                      </c:pt>
                      <c:pt idx="558">
                        <c:v>0.96403340888872568</c:v>
                      </c:pt>
                      <c:pt idx="559">
                        <c:v>0.96494458206364531</c:v>
                      </c:pt>
                      <c:pt idx="560">
                        <c:v>0.96712061353887302</c:v>
                      </c:pt>
                      <c:pt idx="561">
                        <c:v>0.96724495115757025</c:v>
                      </c:pt>
                      <c:pt idx="562">
                        <c:v>0.97227770636896571</c:v>
                      </c:pt>
                      <c:pt idx="563">
                        <c:v>0.97369061523452216</c:v>
                      </c:pt>
                      <c:pt idx="564">
                        <c:v>0.97145523082227592</c:v>
                      </c:pt>
                      <c:pt idx="565">
                        <c:v>0.96662968808321392</c:v>
                      </c:pt>
                      <c:pt idx="566">
                        <c:v>0.96129400254049857</c:v>
                      </c:pt>
                      <c:pt idx="567">
                        <c:v>0.9551719519450963</c:v>
                      </c:pt>
                      <c:pt idx="568">
                        <c:v>0.96133959204148689</c:v>
                      </c:pt>
                      <c:pt idx="569">
                        <c:v>0.96701522228758952</c:v>
                      </c:pt>
                      <c:pt idx="570">
                        <c:v>0.97275050712931532</c:v>
                      </c:pt>
                      <c:pt idx="571">
                        <c:v>0.97852776182336321</c:v>
                      </c:pt>
                      <c:pt idx="572">
                        <c:v>0.98379576538155977</c:v>
                      </c:pt>
                      <c:pt idx="573">
                        <c:v>0.98643221157150507</c:v>
                      </c:pt>
                      <c:pt idx="574">
                        <c:v>0.98675051613717835</c:v>
                      </c:pt>
                      <c:pt idx="575">
                        <c:v>0.98114334283984805</c:v>
                      </c:pt>
                      <c:pt idx="576">
                        <c:v>0.97412466752648152</c:v>
                      </c:pt>
                      <c:pt idx="577">
                        <c:v>0.9698297325172216</c:v>
                      </c:pt>
                      <c:pt idx="578">
                        <c:v>0.96825239741197999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5033-4111-A4A7-E3E6EFCA2C2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log'!$P$1</c15:sqref>
                        </c15:formulaRef>
                      </c:ext>
                    </c:extLst>
                    <c:strCache>
                      <c:ptCount val="1"/>
                      <c:pt idx="0">
                        <c:v>R semanal</c:v>
                      </c:pt>
                    </c:strCache>
                  </c:strRef>
                </c:tx>
                <c:spPr>
                  <a:ln w="28575" cap="rnd">
                    <a:solidFill>
                      <a:schemeClr val="bg2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log'!$A$2:$A$1500</c15:sqref>
                        </c15:formulaRef>
                      </c:ext>
                    </c:extLst>
                    <c:numCache>
                      <c:formatCode>d\-mmm</c:formatCode>
                      <c:ptCount val="14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  <c:pt idx="788">
                        <c:v>44695</c:v>
                      </c:pt>
                      <c:pt idx="789">
                        <c:v>44696</c:v>
                      </c:pt>
                      <c:pt idx="790">
                        <c:v>44697</c:v>
                      </c:pt>
                      <c:pt idx="791">
                        <c:v>44698</c:v>
                      </c:pt>
                      <c:pt idx="792">
                        <c:v>44699</c:v>
                      </c:pt>
                      <c:pt idx="793">
                        <c:v>44700</c:v>
                      </c:pt>
                      <c:pt idx="794">
                        <c:v>44701</c:v>
                      </c:pt>
                      <c:pt idx="795">
                        <c:v>44702</c:v>
                      </c:pt>
                      <c:pt idx="796">
                        <c:v>44703</c:v>
                      </c:pt>
                      <c:pt idx="797">
                        <c:v>44704</c:v>
                      </c:pt>
                      <c:pt idx="798">
                        <c:v>44705</c:v>
                      </c:pt>
                      <c:pt idx="799">
                        <c:v>44706</c:v>
                      </c:pt>
                      <c:pt idx="800">
                        <c:v>44707</c:v>
                      </c:pt>
                      <c:pt idx="801">
                        <c:v>44708</c:v>
                      </c:pt>
                      <c:pt idx="802">
                        <c:v>44709</c:v>
                      </c:pt>
                      <c:pt idx="803">
                        <c:v>44710</c:v>
                      </c:pt>
                      <c:pt idx="804">
                        <c:v>44711</c:v>
                      </c:pt>
                      <c:pt idx="805">
                        <c:v>44712</c:v>
                      </c:pt>
                      <c:pt idx="806">
                        <c:v>44713</c:v>
                      </c:pt>
                      <c:pt idx="807">
                        <c:v>44714</c:v>
                      </c:pt>
                      <c:pt idx="808">
                        <c:v>44715</c:v>
                      </c:pt>
                      <c:pt idx="809">
                        <c:v>44716</c:v>
                      </c:pt>
                      <c:pt idx="810">
                        <c:v>44717</c:v>
                      </c:pt>
                      <c:pt idx="811">
                        <c:v>44718</c:v>
                      </c:pt>
                      <c:pt idx="812">
                        <c:v>44719</c:v>
                      </c:pt>
                      <c:pt idx="813">
                        <c:v>44720</c:v>
                      </c:pt>
                      <c:pt idx="814">
                        <c:v>44721</c:v>
                      </c:pt>
                      <c:pt idx="815">
                        <c:v>44722</c:v>
                      </c:pt>
                      <c:pt idx="816">
                        <c:v>44723</c:v>
                      </c:pt>
                      <c:pt idx="817">
                        <c:v>44724</c:v>
                      </c:pt>
                      <c:pt idx="818">
                        <c:v>44725</c:v>
                      </c:pt>
                      <c:pt idx="819">
                        <c:v>44726</c:v>
                      </c:pt>
                      <c:pt idx="820">
                        <c:v>44727</c:v>
                      </c:pt>
                      <c:pt idx="821">
                        <c:v>44728</c:v>
                      </c:pt>
                      <c:pt idx="822">
                        <c:v>44729</c:v>
                      </c:pt>
                      <c:pt idx="823">
                        <c:v>44730</c:v>
                      </c:pt>
                      <c:pt idx="824">
                        <c:v>44731</c:v>
                      </c:pt>
                      <c:pt idx="825">
                        <c:v>44732</c:v>
                      </c:pt>
                      <c:pt idx="826">
                        <c:v>44733</c:v>
                      </c:pt>
                      <c:pt idx="827">
                        <c:v>44734</c:v>
                      </c:pt>
                      <c:pt idx="828">
                        <c:v>44735</c:v>
                      </c:pt>
                      <c:pt idx="829">
                        <c:v>44736</c:v>
                      </c:pt>
                      <c:pt idx="830">
                        <c:v>44737</c:v>
                      </c:pt>
                      <c:pt idx="831">
                        <c:v>44738</c:v>
                      </c:pt>
                      <c:pt idx="832">
                        <c:v>44739</c:v>
                      </c:pt>
                      <c:pt idx="833">
                        <c:v>44740</c:v>
                      </c:pt>
                      <c:pt idx="834">
                        <c:v>44741</c:v>
                      </c:pt>
                      <c:pt idx="835">
                        <c:v>44742</c:v>
                      </c:pt>
                      <c:pt idx="836">
                        <c:v>44743</c:v>
                      </c:pt>
                      <c:pt idx="837">
                        <c:v>44744</c:v>
                      </c:pt>
                      <c:pt idx="838">
                        <c:v>44745</c:v>
                      </c:pt>
                      <c:pt idx="839">
                        <c:v>44746</c:v>
                      </c:pt>
                      <c:pt idx="840">
                        <c:v>44747</c:v>
                      </c:pt>
                      <c:pt idx="841">
                        <c:v>44748</c:v>
                      </c:pt>
                      <c:pt idx="842">
                        <c:v>44749</c:v>
                      </c:pt>
                      <c:pt idx="843">
                        <c:v>44750</c:v>
                      </c:pt>
                      <c:pt idx="844">
                        <c:v>44751</c:v>
                      </c:pt>
                      <c:pt idx="845">
                        <c:v>44752</c:v>
                      </c:pt>
                      <c:pt idx="846">
                        <c:v>44753</c:v>
                      </c:pt>
                      <c:pt idx="847">
                        <c:v>44754</c:v>
                      </c:pt>
                      <c:pt idx="848">
                        <c:v>44755</c:v>
                      </c:pt>
                      <c:pt idx="849">
                        <c:v>44756</c:v>
                      </c:pt>
                      <c:pt idx="850">
                        <c:v>44757</c:v>
                      </c:pt>
                      <c:pt idx="851">
                        <c:v>44758</c:v>
                      </c:pt>
                      <c:pt idx="852">
                        <c:v>44759</c:v>
                      </c:pt>
                      <c:pt idx="853">
                        <c:v>44760</c:v>
                      </c:pt>
                      <c:pt idx="854">
                        <c:v>44761</c:v>
                      </c:pt>
                      <c:pt idx="855">
                        <c:v>44762</c:v>
                      </c:pt>
                      <c:pt idx="856">
                        <c:v>44763</c:v>
                      </c:pt>
                      <c:pt idx="857">
                        <c:v>44764</c:v>
                      </c:pt>
                      <c:pt idx="858">
                        <c:v>44765</c:v>
                      </c:pt>
                      <c:pt idx="859">
                        <c:v>44766</c:v>
                      </c:pt>
                      <c:pt idx="860">
                        <c:v>44767</c:v>
                      </c:pt>
                      <c:pt idx="861">
                        <c:v>44768</c:v>
                      </c:pt>
                      <c:pt idx="862">
                        <c:v>44769</c:v>
                      </c:pt>
                      <c:pt idx="863">
                        <c:v>44770</c:v>
                      </c:pt>
                      <c:pt idx="864">
                        <c:v>44771</c:v>
                      </c:pt>
                      <c:pt idx="865">
                        <c:v>44772</c:v>
                      </c:pt>
                      <c:pt idx="866">
                        <c:v>44773</c:v>
                      </c:pt>
                      <c:pt idx="867">
                        <c:v>44774</c:v>
                      </c:pt>
                      <c:pt idx="868">
                        <c:v>44775</c:v>
                      </c:pt>
                      <c:pt idx="869">
                        <c:v>44776</c:v>
                      </c:pt>
                      <c:pt idx="870">
                        <c:v>44777</c:v>
                      </c:pt>
                      <c:pt idx="871">
                        <c:v>44778</c:v>
                      </c:pt>
                      <c:pt idx="872">
                        <c:v>44779</c:v>
                      </c:pt>
                      <c:pt idx="873">
                        <c:v>44780</c:v>
                      </c:pt>
                      <c:pt idx="874">
                        <c:v>44781</c:v>
                      </c:pt>
                      <c:pt idx="875">
                        <c:v>44782</c:v>
                      </c:pt>
                      <c:pt idx="876">
                        <c:v>44783</c:v>
                      </c:pt>
                      <c:pt idx="877">
                        <c:v>44784</c:v>
                      </c:pt>
                      <c:pt idx="878">
                        <c:v>44785</c:v>
                      </c:pt>
                      <c:pt idx="879">
                        <c:v>44786</c:v>
                      </c:pt>
                      <c:pt idx="880">
                        <c:v>44787</c:v>
                      </c:pt>
                      <c:pt idx="881">
                        <c:v>44788</c:v>
                      </c:pt>
                      <c:pt idx="882">
                        <c:v>44789</c:v>
                      </c:pt>
                      <c:pt idx="883">
                        <c:v>44790</c:v>
                      </c:pt>
                      <c:pt idx="884">
                        <c:v>44791</c:v>
                      </c:pt>
                      <c:pt idx="885">
                        <c:v>44792</c:v>
                      </c:pt>
                      <c:pt idx="886">
                        <c:v>44793</c:v>
                      </c:pt>
                      <c:pt idx="887">
                        <c:v>44794</c:v>
                      </c:pt>
                      <c:pt idx="888">
                        <c:v>44795</c:v>
                      </c:pt>
                      <c:pt idx="889">
                        <c:v>44796</c:v>
                      </c:pt>
                      <c:pt idx="890">
                        <c:v>44797</c:v>
                      </c:pt>
                      <c:pt idx="891">
                        <c:v>44798</c:v>
                      </c:pt>
                      <c:pt idx="892">
                        <c:v>44799</c:v>
                      </c:pt>
                      <c:pt idx="893">
                        <c:v>44800</c:v>
                      </c:pt>
                      <c:pt idx="894">
                        <c:v>44801</c:v>
                      </c:pt>
                      <c:pt idx="895">
                        <c:v>44802</c:v>
                      </c:pt>
                      <c:pt idx="896">
                        <c:v>44803</c:v>
                      </c:pt>
                      <c:pt idx="897">
                        <c:v>44804</c:v>
                      </c:pt>
                      <c:pt idx="898">
                        <c:v>44805</c:v>
                      </c:pt>
                      <c:pt idx="899">
                        <c:v>44806</c:v>
                      </c:pt>
                      <c:pt idx="900">
                        <c:v>44807</c:v>
                      </c:pt>
                      <c:pt idx="901">
                        <c:v>44808</c:v>
                      </c:pt>
                      <c:pt idx="902">
                        <c:v>44809</c:v>
                      </c:pt>
                      <c:pt idx="903">
                        <c:v>44810</c:v>
                      </c:pt>
                      <c:pt idx="904">
                        <c:v>44811</c:v>
                      </c:pt>
                      <c:pt idx="905">
                        <c:v>44812</c:v>
                      </c:pt>
                      <c:pt idx="906">
                        <c:v>44813</c:v>
                      </c:pt>
                      <c:pt idx="907">
                        <c:v>44814</c:v>
                      </c:pt>
                      <c:pt idx="908">
                        <c:v>44815</c:v>
                      </c:pt>
                      <c:pt idx="909">
                        <c:v>44816</c:v>
                      </c:pt>
                      <c:pt idx="910">
                        <c:v>44817</c:v>
                      </c:pt>
                      <c:pt idx="911">
                        <c:v>44818</c:v>
                      </c:pt>
                      <c:pt idx="912">
                        <c:v>44819</c:v>
                      </c:pt>
                      <c:pt idx="913">
                        <c:v>44820</c:v>
                      </c:pt>
                      <c:pt idx="914">
                        <c:v>44821</c:v>
                      </c:pt>
                      <c:pt idx="915">
                        <c:v>44822</c:v>
                      </c:pt>
                      <c:pt idx="916">
                        <c:v>44823</c:v>
                      </c:pt>
                      <c:pt idx="917">
                        <c:v>44824</c:v>
                      </c:pt>
                      <c:pt idx="918">
                        <c:v>44825</c:v>
                      </c:pt>
                      <c:pt idx="919">
                        <c:v>44826</c:v>
                      </c:pt>
                      <c:pt idx="920">
                        <c:v>44827</c:v>
                      </c:pt>
                      <c:pt idx="921">
                        <c:v>44828</c:v>
                      </c:pt>
                      <c:pt idx="922">
                        <c:v>44829</c:v>
                      </c:pt>
                      <c:pt idx="923">
                        <c:v>44830</c:v>
                      </c:pt>
                      <c:pt idx="924">
                        <c:v>44831</c:v>
                      </c:pt>
                      <c:pt idx="925">
                        <c:v>44832</c:v>
                      </c:pt>
                      <c:pt idx="926">
                        <c:v>44833</c:v>
                      </c:pt>
                      <c:pt idx="927">
                        <c:v>44834</c:v>
                      </c:pt>
                      <c:pt idx="928">
                        <c:v>44835</c:v>
                      </c:pt>
                      <c:pt idx="929">
                        <c:v>44836</c:v>
                      </c:pt>
                      <c:pt idx="930">
                        <c:v>44837</c:v>
                      </c:pt>
                      <c:pt idx="931">
                        <c:v>44838</c:v>
                      </c:pt>
                      <c:pt idx="932">
                        <c:v>44839</c:v>
                      </c:pt>
                      <c:pt idx="933">
                        <c:v>44840</c:v>
                      </c:pt>
                      <c:pt idx="934">
                        <c:v>44841</c:v>
                      </c:pt>
                      <c:pt idx="935">
                        <c:v>44842</c:v>
                      </c:pt>
                      <c:pt idx="936">
                        <c:v>44843</c:v>
                      </c:pt>
                      <c:pt idx="937">
                        <c:v>44844</c:v>
                      </c:pt>
                      <c:pt idx="938">
                        <c:v>44845</c:v>
                      </c:pt>
                      <c:pt idx="939">
                        <c:v>44846</c:v>
                      </c:pt>
                      <c:pt idx="940">
                        <c:v>44847</c:v>
                      </c:pt>
                      <c:pt idx="941">
                        <c:v>44848</c:v>
                      </c:pt>
                      <c:pt idx="942">
                        <c:v>44849</c:v>
                      </c:pt>
                      <c:pt idx="943">
                        <c:v>44850</c:v>
                      </c:pt>
                      <c:pt idx="944">
                        <c:v>44851</c:v>
                      </c:pt>
                      <c:pt idx="945">
                        <c:v>44852</c:v>
                      </c:pt>
                      <c:pt idx="946">
                        <c:v>44853</c:v>
                      </c:pt>
                      <c:pt idx="947">
                        <c:v>44854</c:v>
                      </c:pt>
                      <c:pt idx="948">
                        <c:v>44855</c:v>
                      </c:pt>
                      <c:pt idx="949">
                        <c:v>44856</c:v>
                      </c:pt>
                      <c:pt idx="950">
                        <c:v>44857</c:v>
                      </c:pt>
                      <c:pt idx="951">
                        <c:v>44858</c:v>
                      </c:pt>
                      <c:pt idx="952">
                        <c:v>44859</c:v>
                      </c:pt>
                      <c:pt idx="953">
                        <c:v>44860</c:v>
                      </c:pt>
                      <c:pt idx="954">
                        <c:v>44861</c:v>
                      </c:pt>
                      <c:pt idx="955">
                        <c:v>44862</c:v>
                      </c:pt>
                      <c:pt idx="956">
                        <c:v>44863</c:v>
                      </c:pt>
                      <c:pt idx="957">
                        <c:v>44864</c:v>
                      </c:pt>
                      <c:pt idx="958">
                        <c:v>44865</c:v>
                      </c:pt>
                      <c:pt idx="959">
                        <c:v>44866</c:v>
                      </c:pt>
                      <c:pt idx="960">
                        <c:v>44867</c:v>
                      </c:pt>
                      <c:pt idx="961">
                        <c:v>44868</c:v>
                      </c:pt>
                      <c:pt idx="962">
                        <c:v>44869</c:v>
                      </c:pt>
                      <c:pt idx="963">
                        <c:v>44870</c:v>
                      </c:pt>
                      <c:pt idx="964">
                        <c:v>44871</c:v>
                      </c:pt>
                      <c:pt idx="965">
                        <c:v>44872</c:v>
                      </c:pt>
                      <c:pt idx="966">
                        <c:v>44873</c:v>
                      </c:pt>
                      <c:pt idx="967">
                        <c:v>44874</c:v>
                      </c:pt>
                      <c:pt idx="968">
                        <c:v>44875</c:v>
                      </c:pt>
                      <c:pt idx="969">
                        <c:v>44876</c:v>
                      </c:pt>
                      <c:pt idx="970">
                        <c:v>44877</c:v>
                      </c:pt>
                      <c:pt idx="971">
                        <c:v>44878</c:v>
                      </c:pt>
                      <c:pt idx="972">
                        <c:v>44879</c:v>
                      </c:pt>
                      <c:pt idx="973">
                        <c:v>44880</c:v>
                      </c:pt>
                      <c:pt idx="974">
                        <c:v>44881</c:v>
                      </c:pt>
                      <c:pt idx="975">
                        <c:v>44882</c:v>
                      </c:pt>
                      <c:pt idx="976">
                        <c:v>44883</c:v>
                      </c:pt>
                      <c:pt idx="977">
                        <c:v>44884</c:v>
                      </c:pt>
                      <c:pt idx="978">
                        <c:v>44885</c:v>
                      </c:pt>
                      <c:pt idx="979">
                        <c:v>44886</c:v>
                      </c:pt>
                      <c:pt idx="980">
                        <c:v>44887</c:v>
                      </c:pt>
                      <c:pt idx="981">
                        <c:v>44888</c:v>
                      </c:pt>
                      <c:pt idx="982">
                        <c:v>44889</c:v>
                      </c:pt>
                      <c:pt idx="983">
                        <c:v>44890</c:v>
                      </c:pt>
                      <c:pt idx="984">
                        <c:v>44891</c:v>
                      </c:pt>
                      <c:pt idx="985">
                        <c:v>44892</c:v>
                      </c:pt>
                      <c:pt idx="986">
                        <c:v>44893</c:v>
                      </c:pt>
                      <c:pt idx="987">
                        <c:v>44894</c:v>
                      </c:pt>
                      <c:pt idx="988">
                        <c:v>44895</c:v>
                      </c:pt>
                      <c:pt idx="989">
                        <c:v>44896</c:v>
                      </c:pt>
                      <c:pt idx="990">
                        <c:v>44897</c:v>
                      </c:pt>
                      <c:pt idx="991">
                        <c:v>44898</c:v>
                      </c:pt>
                      <c:pt idx="992">
                        <c:v>44899</c:v>
                      </c:pt>
                      <c:pt idx="993">
                        <c:v>44900</c:v>
                      </c:pt>
                      <c:pt idx="994">
                        <c:v>44901</c:v>
                      </c:pt>
                      <c:pt idx="995">
                        <c:v>44902</c:v>
                      </c:pt>
                      <c:pt idx="996">
                        <c:v>44903</c:v>
                      </c:pt>
                      <c:pt idx="997">
                        <c:v>44904</c:v>
                      </c:pt>
                      <c:pt idx="998">
                        <c:v>44905</c:v>
                      </c:pt>
                      <c:pt idx="999">
                        <c:v>44906</c:v>
                      </c:pt>
                      <c:pt idx="1000">
                        <c:v>44907</c:v>
                      </c:pt>
                      <c:pt idx="1001">
                        <c:v>44908</c:v>
                      </c:pt>
                      <c:pt idx="1002">
                        <c:v>44909</c:v>
                      </c:pt>
                      <c:pt idx="1003">
                        <c:v>44910</c:v>
                      </c:pt>
                      <c:pt idx="1004">
                        <c:v>44911</c:v>
                      </c:pt>
                      <c:pt idx="1005">
                        <c:v>44912</c:v>
                      </c:pt>
                      <c:pt idx="1006">
                        <c:v>44913</c:v>
                      </c:pt>
                      <c:pt idx="1007">
                        <c:v>44914</c:v>
                      </c:pt>
                      <c:pt idx="1008">
                        <c:v>44915</c:v>
                      </c:pt>
                      <c:pt idx="1009">
                        <c:v>44916</c:v>
                      </c:pt>
                      <c:pt idx="1010">
                        <c:v>44917</c:v>
                      </c:pt>
                      <c:pt idx="1011">
                        <c:v>44918</c:v>
                      </c:pt>
                      <c:pt idx="1012">
                        <c:v>44919</c:v>
                      </c:pt>
                      <c:pt idx="1013">
                        <c:v>44920</c:v>
                      </c:pt>
                      <c:pt idx="1014">
                        <c:v>44921</c:v>
                      </c:pt>
                      <c:pt idx="1015">
                        <c:v>44922</c:v>
                      </c:pt>
                      <c:pt idx="1016">
                        <c:v>44923</c:v>
                      </c:pt>
                      <c:pt idx="1017">
                        <c:v>44924</c:v>
                      </c:pt>
                      <c:pt idx="1018">
                        <c:v>44925</c:v>
                      </c:pt>
                      <c:pt idx="1019">
                        <c:v>44926</c:v>
                      </c:pt>
                      <c:pt idx="1020">
                        <c:v>44927</c:v>
                      </c:pt>
                      <c:pt idx="1021">
                        <c:v>44928</c:v>
                      </c:pt>
                      <c:pt idx="1022">
                        <c:v>44929</c:v>
                      </c:pt>
                      <c:pt idx="1023">
                        <c:v>44930</c:v>
                      </c:pt>
                      <c:pt idx="1024">
                        <c:v>44931</c:v>
                      </c:pt>
                      <c:pt idx="1025">
                        <c:v>44932</c:v>
                      </c:pt>
                      <c:pt idx="1026">
                        <c:v>44933</c:v>
                      </c:pt>
                      <c:pt idx="1027">
                        <c:v>44934</c:v>
                      </c:pt>
                      <c:pt idx="1028">
                        <c:v>44935</c:v>
                      </c:pt>
                      <c:pt idx="1029">
                        <c:v>44936</c:v>
                      </c:pt>
                      <c:pt idx="1030">
                        <c:v>44937</c:v>
                      </c:pt>
                      <c:pt idx="1031">
                        <c:v>44938</c:v>
                      </c:pt>
                      <c:pt idx="1032">
                        <c:v>44939</c:v>
                      </c:pt>
                      <c:pt idx="1033">
                        <c:v>44940</c:v>
                      </c:pt>
                      <c:pt idx="1034">
                        <c:v>44941</c:v>
                      </c:pt>
                      <c:pt idx="1035">
                        <c:v>44942</c:v>
                      </c:pt>
                      <c:pt idx="1036">
                        <c:v>44943</c:v>
                      </c:pt>
                      <c:pt idx="1037">
                        <c:v>44944</c:v>
                      </c:pt>
                      <c:pt idx="1038">
                        <c:v>44945</c:v>
                      </c:pt>
                      <c:pt idx="1039">
                        <c:v>44946</c:v>
                      </c:pt>
                      <c:pt idx="1040">
                        <c:v>44947</c:v>
                      </c:pt>
                      <c:pt idx="1041">
                        <c:v>44948</c:v>
                      </c:pt>
                      <c:pt idx="1042">
                        <c:v>44949</c:v>
                      </c:pt>
                      <c:pt idx="1043">
                        <c:v>44950</c:v>
                      </c:pt>
                      <c:pt idx="1044">
                        <c:v>44951</c:v>
                      </c:pt>
                      <c:pt idx="1045">
                        <c:v>44952</c:v>
                      </c:pt>
                      <c:pt idx="1046">
                        <c:v>44953</c:v>
                      </c:pt>
                      <c:pt idx="1047">
                        <c:v>44954</c:v>
                      </c:pt>
                      <c:pt idx="1048">
                        <c:v>44955</c:v>
                      </c:pt>
                      <c:pt idx="1049">
                        <c:v>44956</c:v>
                      </c:pt>
                      <c:pt idx="1050">
                        <c:v>44957</c:v>
                      </c:pt>
                      <c:pt idx="1051">
                        <c:v>44958</c:v>
                      </c:pt>
                      <c:pt idx="1052">
                        <c:v>44959</c:v>
                      </c:pt>
                      <c:pt idx="1053">
                        <c:v>44960</c:v>
                      </c:pt>
                      <c:pt idx="1054">
                        <c:v>44961</c:v>
                      </c:pt>
                      <c:pt idx="1055">
                        <c:v>44962</c:v>
                      </c:pt>
                      <c:pt idx="1056">
                        <c:v>44963</c:v>
                      </c:pt>
                      <c:pt idx="1057">
                        <c:v>44964</c:v>
                      </c:pt>
                      <c:pt idx="1058">
                        <c:v>44965</c:v>
                      </c:pt>
                      <c:pt idx="1059">
                        <c:v>44966</c:v>
                      </c:pt>
                      <c:pt idx="1060">
                        <c:v>44967</c:v>
                      </c:pt>
                      <c:pt idx="1061">
                        <c:v>44968</c:v>
                      </c:pt>
                      <c:pt idx="1062">
                        <c:v>44969</c:v>
                      </c:pt>
                      <c:pt idx="1063">
                        <c:v>44970</c:v>
                      </c:pt>
                      <c:pt idx="1064">
                        <c:v>44971</c:v>
                      </c:pt>
                      <c:pt idx="1065">
                        <c:v>44972</c:v>
                      </c:pt>
                      <c:pt idx="1066">
                        <c:v>44973</c:v>
                      </c:pt>
                      <c:pt idx="1067">
                        <c:v>44974</c:v>
                      </c:pt>
                      <c:pt idx="1068">
                        <c:v>44975</c:v>
                      </c:pt>
                      <c:pt idx="1069">
                        <c:v>44976</c:v>
                      </c:pt>
                      <c:pt idx="1070">
                        <c:v>44977</c:v>
                      </c:pt>
                      <c:pt idx="1071">
                        <c:v>44978</c:v>
                      </c:pt>
                      <c:pt idx="1072">
                        <c:v>44979</c:v>
                      </c:pt>
                      <c:pt idx="1073">
                        <c:v>44980</c:v>
                      </c:pt>
                      <c:pt idx="1074">
                        <c:v>44981</c:v>
                      </c:pt>
                      <c:pt idx="1075">
                        <c:v>44982</c:v>
                      </c:pt>
                      <c:pt idx="1076">
                        <c:v>44983</c:v>
                      </c:pt>
                      <c:pt idx="1077">
                        <c:v>44984</c:v>
                      </c:pt>
                      <c:pt idx="1078">
                        <c:v>44985</c:v>
                      </c:pt>
                      <c:pt idx="1079">
                        <c:v>44986</c:v>
                      </c:pt>
                      <c:pt idx="1080">
                        <c:v>44987</c:v>
                      </c:pt>
                      <c:pt idx="1081">
                        <c:v>44988</c:v>
                      </c:pt>
                      <c:pt idx="1082">
                        <c:v>44989</c:v>
                      </c:pt>
                      <c:pt idx="1083">
                        <c:v>44990</c:v>
                      </c:pt>
                      <c:pt idx="1084">
                        <c:v>44991</c:v>
                      </c:pt>
                      <c:pt idx="1085">
                        <c:v>44992</c:v>
                      </c:pt>
                      <c:pt idx="1086">
                        <c:v>44993</c:v>
                      </c:pt>
                      <c:pt idx="1087">
                        <c:v>44994</c:v>
                      </c:pt>
                      <c:pt idx="1088">
                        <c:v>44995</c:v>
                      </c:pt>
                      <c:pt idx="1089">
                        <c:v>44996</c:v>
                      </c:pt>
                      <c:pt idx="1090">
                        <c:v>44997</c:v>
                      </c:pt>
                      <c:pt idx="1091">
                        <c:v>44998</c:v>
                      </c:pt>
                      <c:pt idx="1092">
                        <c:v>44999</c:v>
                      </c:pt>
                      <c:pt idx="1093">
                        <c:v>45000</c:v>
                      </c:pt>
                      <c:pt idx="1094">
                        <c:v>45001</c:v>
                      </c:pt>
                      <c:pt idx="1095">
                        <c:v>45002</c:v>
                      </c:pt>
                      <c:pt idx="1096">
                        <c:v>45003</c:v>
                      </c:pt>
                      <c:pt idx="1097">
                        <c:v>45004</c:v>
                      </c:pt>
                      <c:pt idx="1098">
                        <c:v>45005</c:v>
                      </c:pt>
                      <c:pt idx="1099">
                        <c:v>45006</c:v>
                      </c:pt>
                      <c:pt idx="1100">
                        <c:v>45007</c:v>
                      </c:pt>
                      <c:pt idx="1101">
                        <c:v>45008</c:v>
                      </c:pt>
                      <c:pt idx="1102">
                        <c:v>45009</c:v>
                      </c:pt>
                      <c:pt idx="1103">
                        <c:v>45010</c:v>
                      </c:pt>
                      <c:pt idx="1104">
                        <c:v>45011</c:v>
                      </c:pt>
                      <c:pt idx="1105">
                        <c:v>45012</c:v>
                      </c:pt>
                      <c:pt idx="1106">
                        <c:v>45013</c:v>
                      </c:pt>
                      <c:pt idx="1107">
                        <c:v>45014</c:v>
                      </c:pt>
                      <c:pt idx="1108">
                        <c:v>45015</c:v>
                      </c:pt>
                      <c:pt idx="1109">
                        <c:v>45016</c:v>
                      </c:pt>
                      <c:pt idx="1110">
                        <c:v>45017</c:v>
                      </c:pt>
                      <c:pt idx="1111">
                        <c:v>45018</c:v>
                      </c:pt>
                      <c:pt idx="1112">
                        <c:v>45019</c:v>
                      </c:pt>
                      <c:pt idx="1113">
                        <c:v>45020</c:v>
                      </c:pt>
                      <c:pt idx="1114">
                        <c:v>45021</c:v>
                      </c:pt>
                      <c:pt idx="1115">
                        <c:v>45022</c:v>
                      </c:pt>
                      <c:pt idx="1116">
                        <c:v>45023</c:v>
                      </c:pt>
                      <c:pt idx="1117">
                        <c:v>45024</c:v>
                      </c:pt>
                      <c:pt idx="1118">
                        <c:v>45025</c:v>
                      </c:pt>
                      <c:pt idx="1119">
                        <c:v>45026</c:v>
                      </c:pt>
                      <c:pt idx="1120">
                        <c:v>45027</c:v>
                      </c:pt>
                      <c:pt idx="1121">
                        <c:v>45028</c:v>
                      </c:pt>
                      <c:pt idx="1122">
                        <c:v>45029</c:v>
                      </c:pt>
                      <c:pt idx="1123">
                        <c:v>45030</c:v>
                      </c:pt>
                      <c:pt idx="1124">
                        <c:v>45031</c:v>
                      </c:pt>
                      <c:pt idx="1125">
                        <c:v>45032</c:v>
                      </c:pt>
                      <c:pt idx="1126">
                        <c:v>45033</c:v>
                      </c:pt>
                      <c:pt idx="1127">
                        <c:v>45034</c:v>
                      </c:pt>
                      <c:pt idx="1128">
                        <c:v>45035</c:v>
                      </c:pt>
                      <c:pt idx="1129">
                        <c:v>45036</c:v>
                      </c:pt>
                      <c:pt idx="1130">
                        <c:v>45037</c:v>
                      </c:pt>
                      <c:pt idx="1131">
                        <c:v>45038</c:v>
                      </c:pt>
                      <c:pt idx="1132">
                        <c:v>45039</c:v>
                      </c:pt>
                      <c:pt idx="1133">
                        <c:v>45040</c:v>
                      </c:pt>
                      <c:pt idx="1134">
                        <c:v>45041</c:v>
                      </c:pt>
                      <c:pt idx="1135">
                        <c:v>45042</c:v>
                      </c:pt>
                      <c:pt idx="1136">
                        <c:v>45043</c:v>
                      </c:pt>
                      <c:pt idx="1137">
                        <c:v>45044</c:v>
                      </c:pt>
                      <c:pt idx="1138">
                        <c:v>45045</c:v>
                      </c:pt>
                      <c:pt idx="1139">
                        <c:v>45046</c:v>
                      </c:pt>
                      <c:pt idx="1140">
                        <c:v>45047</c:v>
                      </c:pt>
                      <c:pt idx="1141">
                        <c:v>45048</c:v>
                      </c:pt>
                      <c:pt idx="1142">
                        <c:v>45049</c:v>
                      </c:pt>
                      <c:pt idx="1143">
                        <c:v>45050</c:v>
                      </c:pt>
                      <c:pt idx="1144">
                        <c:v>45051</c:v>
                      </c:pt>
                      <c:pt idx="1145">
                        <c:v>45052</c:v>
                      </c:pt>
                      <c:pt idx="1146">
                        <c:v>45053</c:v>
                      </c:pt>
                      <c:pt idx="1147">
                        <c:v>45054</c:v>
                      </c:pt>
                      <c:pt idx="1148">
                        <c:v>45055</c:v>
                      </c:pt>
                      <c:pt idx="1149">
                        <c:v>45056</c:v>
                      </c:pt>
                      <c:pt idx="1150">
                        <c:v>45057</c:v>
                      </c:pt>
                      <c:pt idx="1151">
                        <c:v>45058</c:v>
                      </c:pt>
                      <c:pt idx="1152">
                        <c:v>45059</c:v>
                      </c:pt>
                      <c:pt idx="1153">
                        <c:v>45060</c:v>
                      </c:pt>
                      <c:pt idx="1154">
                        <c:v>45061</c:v>
                      </c:pt>
                      <c:pt idx="1155">
                        <c:v>45062</c:v>
                      </c:pt>
                      <c:pt idx="1156">
                        <c:v>45063</c:v>
                      </c:pt>
                      <c:pt idx="1157">
                        <c:v>45064</c:v>
                      </c:pt>
                      <c:pt idx="1158">
                        <c:v>45065</c:v>
                      </c:pt>
                      <c:pt idx="1159">
                        <c:v>45066</c:v>
                      </c:pt>
                      <c:pt idx="1160">
                        <c:v>45067</c:v>
                      </c:pt>
                      <c:pt idx="1161">
                        <c:v>45068</c:v>
                      </c:pt>
                      <c:pt idx="1162">
                        <c:v>45069</c:v>
                      </c:pt>
                      <c:pt idx="1163">
                        <c:v>45070</c:v>
                      </c:pt>
                      <c:pt idx="1164">
                        <c:v>45071</c:v>
                      </c:pt>
                      <c:pt idx="1165">
                        <c:v>45072</c:v>
                      </c:pt>
                      <c:pt idx="1166">
                        <c:v>45073</c:v>
                      </c:pt>
                      <c:pt idx="1167">
                        <c:v>45074</c:v>
                      </c:pt>
                      <c:pt idx="1168">
                        <c:v>45075</c:v>
                      </c:pt>
                      <c:pt idx="1169">
                        <c:v>45076</c:v>
                      </c:pt>
                      <c:pt idx="1170">
                        <c:v>45077</c:v>
                      </c:pt>
                      <c:pt idx="1171">
                        <c:v>45078</c:v>
                      </c:pt>
                      <c:pt idx="1172">
                        <c:v>45079</c:v>
                      </c:pt>
                      <c:pt idx="1173">
                        <c:v>45080</c:v>
                      </c:pt>
                      <c:pt idx="1174">
                        <c:v>45081</c:v>
                      </c:pt>
                      <c:pt idx="1175">
                        <c:v>45082</c:v>
                      </c:pt>
                      <c:pt idx="1176">
                        <c:v>45083</c:v>
                      </c:pt>
                      <c:pt idx="1177">
                        <c:v>45084</c:v>
                      </c:pt>
                      <c:pt idx="1178">
                        <c:v>45085</c:v>
                      </c:pt>
                      <c:pt idx="1179">
                        <c:v>45086</c:v>
                      </c:pt>
                      <c:pt idx="1180">
                        <c:v>45087</c:v>
                      </c:pt>
                      <c:pt idx="1181">
                        <c:v>45088</c:v>
                      </c:pt>
                      <c:pt idx="1182">
                        <c:v>45089</c:v>
                      </c:pt>
                      <c:pt idx="1183">
                        <c:v>45090</c:v>
                      </c:pt>
                      <c:pt idx="1184">
                        <c:v>45091</c:v>
                      </c:pt>
                      <c:pt idx="1185">
                        <c:v>45092</c:v>
                      </c:pt>
                      <c:pt idx="1186">
                        <c:v>45093</c:v>
                      </c:pt>
                      <c:pt idx="1187">
                        <c:v>45094</c:v>
                      </c:pt>
                      <c:pt idx="1188">
                        <c:v>45095</c:v>
                      </c:pt>
                      <c:pt idx="1189">
                        <c:v>45096</c:v>
                      </c:pt>
                      <c:pt idx="1190">
                        <c:v>45097</c:v>
                      </c:pt>
                      <c:pt idx="1191">
                        <c:v>45098</c:v>
                      </c:pt>
                      <c:pt idx="1192">
                        <c:v>45099</c:v>
                      </c:pt>
                      <c:pt idx="1193">
                        <c:v>45100</c:v>
                      </c:pt>
                      <c:pt idx="1194">
                        <c:v>45101</c:v>
                      </c:pt>
                      <c:pt idx="1195">
                        <c:v>45102</c:v>
                      </c:pt>
                      <c:pt idx="1196">
                        <c:v>45103</c:v>
                      </c:pt>
                      <c:pt idx="1197">
                        <c:v>45104</c:v>
                      </c:pt>
                      <c:pt idx="1198">
                        <c:v>45105</c:v>
                      </c:pt>
                      <c:pt idx="1199">
                        <c:v>45106</c:v>
                      </c:pt>
                      <c:pt idx="1200">
                        <c:v>45107</c:v>
                      </c:pt>
                      <c:pt idx="1201">
                        <c:v>45108</c:v>
                      </c:pt>
                      <c:pt idx="1202">
                        <c:v>45109</c:v>
                      </c:pt>
                      <c:pt idx="1203">
                        <c:v>45110</c:v>
                      </c:pt>
                      <c:pt idx="1204">
                        <c:v>45111</c:v>
                      </c:pt>
                      <c:pt idx="1205">
                        <c:v>45112</c:v>
                      </c:pt>
                      <c:pt idx="1206">
                        <c:v>45113</c:v>
                      </c:pt>
                      <c:pt idx="1207">
                        <c:v>45114</c:v>
                      </c:pt>
                      <c:pt idx="1208">
                        <c:v>45115</c:v>
                      </c:pt>
                      <c:pt idx="1209">
                        <c:v>45116</c:v>
                      </c:pt>
                      <c:pt idx="1210">
                        <c:v>45117</c:v>
                      </c:pt>
                      <c:pt idx="1211">
                        <c:v>45118</c:v>
                      </c:pt>
                      <c:pt idx="1212">
                        <c:v>45119</c:v>
                      </c:pt>
                      <c:pt idx="1213">
                        <c:v>45120</c:v>
                      </c:pt>
                      <c:pt idx="1214">
                        <c:v>45121</c:v>
                      </c:pt>
                      <c:pt idx="1215">
                        <c:v>45122</c:v>
                      </c:pt>
                      <c:pt idx="1216">
                        <c:v>45123</c:v>
                      </c:pt>
                      <c:pt idx="1217">
                        <c:v>45124</c:v>
                      </c:pt>
                      <c:pt idx="1218">
                        <c:v>45125</c:v>
                      </c:pt>
                      <c:pt idx="1219">
                        <c:v>45126</c:v>
                      </c:pt>
                      <c:pt idx="1220">
                        <c:v>45127</c:v>
                      </c:pt>
                      <c:pt idx="1221">
                        <c:v>45128</c:v>
                      </c:pt>
                      <c:pt idx="1222">
                        <c:v>45129</c:v>
                      </c:pt>
                      <c:pt idx="1223">
                        <c:v>45130</c:v>
                      </c:pt>
                      <c:pt idx="1224">
                        <c:v>45131</c:v>
                      </c:pt>
                      <c:pt idx="1225">
                        <c:v>45132</c:v>
                      </c:pt>
                      <c:pt idx="1226">
                        <c:v>45133</c:v>
                      </c:pt>
                      <c:pt idx="1227">
                        <c:v>45134</c:v>
                      </c:pt>
                      <c:pt idx="1228">
                        <c:v>45135</c:v>
                      </c:pt>
                      <c:pt idx="1229">
                        <c:v>45136</c:v>
                      </c:pt>
                      <c:pt idx="1230">
                        <c:v>45137</c:v>
                      </c:pt>
                      <c:pt idx="1231">
                        <c:v>45138</c:v>
                      </c:pt>
                      <c:pt idx="1232">
                        <c:v>45139</c:v>
                      </c:pt>
                      <c:pt idx="1233">
                        <c:v>45140</c:v>
                      </c:pt>
                      <c:pt idx="1234">
                        <c:v>45141</c:v>
                      </c:pt>
                      <c:pt idx="1235">
                        <c:v>45142</c:v>
                      </c:pt>
                      <c:pt idx="1236">
                        <c:v>45143</c:v>
                      </c:pt>
                      <c:pt idx="1237">
                        <c:v>45144</c:v>
                      </c:pt>
                      <c:pt idx="1238">
                        <c:v>45145</c:v>
                      </c:pt>
                      <c:pt idx="1239">
                        <c:v>45146</c:v>
                      </c:pt>
                      <c:pt idx="1240">
                        <c:v>45147</c:v>
                      </c:pt>
                      <c:pt idx="1241">
                        <c:v>45148</c:v>
                      </c:pt>
                      <c:pt idx="1242">
                        <c:v>45149</c:v>
                      </c:pt>
                      <c:pt idx="1243">
                        <c:v>45150</c:v>
                      </c:pt>
                      <c:pt idx="1244">
                        <c:v>45151</c:v>
                      </c:pt>
                      <c:pt idx="1245">
                        <c:v>45152</c:v>
                      </c:pt>
                      <c:pt idx="1246">
                        <c:v>45153</c:v>
                      </c:pt>
                      <c:pt idx="1247">
                        <c:v>45154</c:v>
                      </c:pt>
                      <c:pt idx="1248">
                        <c:v>45155</c:v>
                      </c:pt>
                      <c:pt idx="1249">
                        <c:v>45156</c:v>
                      </c:pt>
                      <c:pt idx="1250">
                        <c:v>45157</c:v>
                      </c:pt>
                      <c:pt idx="1251">
                        <c:v>45158</c:v>
                      </c:pt>
                      <c:pt idx="1252">
                        <c:v>45159</c:v>
                      </c:pt>
                      <c:pt idx="1253">
                        <c:v>45160</c:v>
                      </c:pt>
                      <c:pt idx="1254">
                        <c:v>45161</c:v>
                      </c:pt>
                      <c:pt idx="1255">
                        <c:v>45162</c:v>
                      </c:pt>
                      <c:pt idx="1256">
                        <c:v>45163</c:v>
                      </c:pt>
                      <c:pt idx="1257">
                        <c:v>45164</c:v>
                      </c:pt>
                      <c:pt idx="1258">
                        <c:v>45165</c:v>
                      </c:pt>
                      <c:pt idx="1259">
                        <c:v>45166</c:v>
                      </c:pt>
                      <c:pt idx="1260">
                        <c:v>45167</c:v>
                      </c:pt>
                      <c:pt idx="1261">
                        <c:v>45168</c:v>
                      </c:pt>
                      <c:pt idx="1262">
                        <c:v>45169</c:v>
                      </c:pt>
                      <c:pt idx="1263">
                        <c:v>45170</c:v>
                      </c:pt>
                      <c:pt idx="1264">
                        <c:v>45171</c:v>
                      </c:pt>
                      <c:pt idx="1265">
                        <c:v>45172</c:v>
                      </c:pt>
                      <c:pt idx="1266">
                        <c:v>45173</c:v>
                      </c:pt>
                      <c:pt idx="1267">
                        <c:v>45174</c:v>
                      </c:pt>
                      <c:pt idx="1268">
                        <c:v>45175</c:v>
                      </c:pt>
                      <c:pt idx="1269">
                        <c:v>45176</c:v>
                      </c:pt>
                      <c:pt idx="1270">
                        <c:v>45177</c:v>
                      </c:pt>
                      <c:pt idx="1271">
                        <c:v>45178</c:v>
                      </c:pt>
                      <c:pt idx="1272">
                        <c:v>45179</c:v>
                      </c:pt>
                      <c:pt idx="1273">
                        <c:v>45180</c:v>
                      </c:pt>
                      <c:pt idx="1274">
                        <c:v>45181</c:v>
                      </c:pt>
                      <c:pt idx="1275">
                        <c:v>45182</c:v>
                      </c:pt>
                      <c:pt idx="1276">
                        <c:v>45183</c:v>
                      </c:pt>
                      <c:pt idx="1277">
                        <c:v>45184</c:v>
                      </c:pt>
                      <c:pt idx="1278">
                        <c:v>45185</c:v>
                      </c:pt>
                      <c:pt idx="1279">
                        <c:v>45186</c:v>
                      </c:pt>
                      <c:pt idx="1280">
                        <c:v>45187</c:v>
                      </c:pt>
                      <c:pt idx="1281">
                        <c:v>45188</c:v>
                      </c:pt>
                      <c:pt idx="1282">
                        <c:v>45189</c:v>
                      </c:pt>
                      <c:pt idx="1283">
                        <c:v>45190</c:v>
                      </c:pt>
                      <c:pt idx="1284">
                        <c:v>45191</c:v>
                      </c:pt>
                      <c:pt idx="1285">
                        <c:v>45192</c:v>
                      </c:pt>
                      <c:pt idx="1286">
                        <c:v>45193</c:v>
                      </c:pt>
                      <c:pt idx="1287">
                        <c:v>45194</c:v>
                      </c:pt>
                      <c:pt idx="1288">
                        <c:v>45195</c:v>
                      </c:pt>
                      <c:pt idx="1289">
                        <c:v>45196</c:v>
                      </c:pt>
                      <c:pt idx="1290">
                        <c:v>45197</c:v>
                      </c:pt>
                      <c:pt idx="1291">
                        <c:v>45198</c:v>
                      </c:pt>
                      <c:pt idx="1292">
                        <c:v>45199</c:v>
                      </c:pt>
                      <c:pt idx="1293">
                        <c:v>45200</c:v>
                      </c:pt>
                      <c:pt idx="1294">
                        <c:v>45201</c:v>
                      </c:pt>
                      <c:pt idx="1295">
                        <c:v>45202</c:v>
                      </c:pt>
                      <c:pt idx="1296">
                        <c:v>45203</c:v>
                      </c:pt>
                      <c:pt idx="1297">
                        <c:v>45204</c:v>
                      </c:pt>
                      <c:pt idx="1298">
                        <c:v>45205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log'!$P$22:$P$600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7">
                        <c:v>1.26</c:v>
                      </c:pt>
                      <c:pt idx="8">
                        <c:v>1.1147540983606556</c:v>
                      </c:pt>
                      <c:pt idx="9">
                        <c:v>1.1833333333333333</c:v>
                      </c:pt>
                      <c:pt idx="10">
                        <c:v>1.4013238339510234</c:v>
                      </c:pt>
                      <c:pt idx="11">
                        <c:v>1.183622318949892</c:v>
                      </c:pt>
                      <c:pt idx="12">
                        <c:v>1.2982932851764568</c:v>
                      </c:pt>
                      <c:pt idx="13">
                        <c:v>1.2875492457918629</c:v>
                      </c:pt>
                      <c:pt idx="14">
                        <c:v>1.2857142857142858</c:v>
                      </c:pt>
                      <c:pt idx="15">
                        <c:v>1.1220880064941638</c:v>
                      </c:pt>
                      <c:pt idx="16">
                        <c:v>1</c:v>
                      </c:pt>
                      <c:pt idx="17">
                        <c:v>0.81395348837209303</c:v>
                      </c:pt>
                      <c:pt idx="18">
                        <c:v>1.1216216216216217</c:v>
                      </c:pt>
                      <c:pt idx="19">
                        <c:v>1.037037037037037</c:v>
                      </c:pt>
                      <c:pt idx="20">
                        <c:v>0.99252805163763325</c:v>
                      </c:pt>
                      <c:pt idx="21">
                        <c:v>0.93827160493827155</c:v>
                      </c:pt>
                      <c:pt idx="22">
                        <c:v>1.1926295320621159</c:v>
                      </c:pt>
                      <c:pt idx="23">
                        <c:v>1.4647887323943662</c:v>
                      </c:pt>
                      <c:pt idx="24">
                        <c:v>1.7</c:v>
                      </c:pt>
                      <c:pt idx="25">
                        <c:v>1.4815175298881482</c:v>
                      </c:pt>
                      <c:pt idx="26">
                        <c:v>1.5119047619047619</c:v>
                      </c:pt>
                      <c:pt idx="27">
                        <c:v>1.5362381677175638</c:v>
                      </c:pt>
                      <c:pt idx="28">
                        <c:v>1.5394736842105263</c:v>
                      </c:pt>
                      <c:pt idx="29">
                        <c:v>1.5274725274725274</c:v>
                      </c:pt>
                      <c:pt idx="30">
                        <c:v>1.3461538461538463</c:v>
                      </c:pt>
                      <c:pt idx="31">
                        <c:v>1.3361344537815125</c:v>
                      </c:pt>
                      <c:pt idx="32">
                        <c:v>1.333702487210535</c:v>
                      </c:pt>
                      <c:pt idx="33">
                        <c:v>1.6614173228346456</c:v>
                      </c:pt>
                      <c:pt idx="34">
                        <c:v>1.3209105291205934</c:v>
                      </c:pt>
                      <c:pt idx="35">
                        <c:v>1.2649572649572649</c:v>
                      </c:pt>
                      <c:pt idx="36">
                        <c:v>1.2014388489208634</c:v>
                      </c:pt>
                      <c:pt idx="37">
                        <c:v>1.1264201856590457</c:v>
                      </c:pt>
                      <c:pt idx="38">
                        <c:v>0.91823899371069184</c:v>
                      </c:pt>
                      <c:pt idx="39">
                        <c:v>0.95731707317073167</c:v>
                      </c:pt>
                      <c:pt idx="40">
                        <c:v>0.74407582938388628</c:v>
                      </c:pt>
                      <c:pt idx="41">
                        <c:v>0.73289814985361901</c:v>
                      </c:pt>
                      <c:pt idx="42">
                        <c:v>0.80867152346775395</c:v>
                      </c:pt>
                      <c:pt idx="43">
                        <c:v>0.82035928143712578</c:v>
                      </c:pt>
                      <c:pt idx="44">
                        <c:v>0.86874457776063929</c:v>
                      </c:pt>
                      <c:pt idx="45">
                        <c:v>0.93150684931506844</c:v>
                      </c:pt>
                      <c:pt idx="46">
                        <c:v>0.98726114649681529</c:v>
                      </c:pt>
                      <c:pt idx="47">
                        <c:v>1.0063694267515924</c:v>
                      </c:pt>
                      <c:pt idx="48">
                        <c:v>1.4845826552192567</c:v>
                      </c:pt>
                      <c:pt idx="49">
                        <c:v>1.6529179724468552</c:v>
                      </c:pt>
                      <c:pt idx="50">
                        <c:v>1.5985401459854014</c:v>
                      </c:pt>
                      <c:pt idx="51">
                        <c:v>1.6788321167883211</c:v>
                      </c:pt>
                      <c:pt idx="52">
                        <c:v>1.963235294117647</c:v>
                      </c:pt>
                      <c:pt idx="53">
                        <c:v>1.8516129032258064</c:v>
                      </c:pt>
                      <c:pt idx="54">
                        <c:v>1.9620253164556962</c:v>
                      </c:pt>
                      <c:pt idx="55">
                        <c:v>1.81358318360476</c:v>
                      </c:pt>
                      <c:pt idx="56">
                        <c:v>1.6883454019947834</c:v>
                      </c:pt>
                      <c:pt idx="57">
                        <c:v>1.6118721461187215</c:v>
                      </c:pt>
                      <c:pt idx="58">
                        <c:v>1.3869565217391304</c:v>
                      </c:pt>
                      <c:pt idx="59">
                        <c:v>1.1985018726591761</c:v>
                      </c:pt>
                      <c:pt idx="60">
                        <c:v>1.1567944250871081</c:v>
                      </c:pt>
                      <c:pt idx="61">
                        <c:v>1.1387096774193548</c:v>
                      </c:pt>
                      <c:pt idx="62">
                        <c:v>1.1607294270671693</c:v>
                      </c:pt>
                      <c:pt idx="63">
                        <c:v>1.1826347305389222</c:v>
                      </c:pt>
                      <c:pt idx="64">
                        <c:v>0.96033994334277617</c:v>
                      </c:pt>
                      <c:pt idx="65">
                        <c:v>1.1943573667711598</c:v>
                      </c:pt>
                      <c:pt idx="66">
                        <c:v>1.2848799299170559</c:v>
                      </c:pt>
                      <c:pt idx="67">
                        <c:v>1.3313253012048192</c:v>
                      </c:pt>
                      <c:pt idx="68">
                        <c:v>1.339943342776204</c:v>
                      </c:pt>
                      <c:pt idx="69">
                        <c:v>1.2621055303188182</c:v>
                      </c:pt>
                      <c:pt idx="70">
                        <c:v>1.1898734177215189</c:v>
                      </c:pt>
                      <c:pt idx="71">
                        <c:v>1.5486725663716814</c:v>
                      </c:pt>
                      <c:pt idx="72">
                        <c:v>1.4199475065616798</c:v>
                      </c:pt>
                      <c:pt idx="73">
                        <c:v>1.2379561412424593</c:v>
                      </c:pt>
                      <c:pt idx="74">
                        <c:v>1.4751131221719458</c:v>
                      </c:pt>
                      <c:pt idx="75">
                        <c:v>1.4968287526427062</c:v>
                      </c:pt>
                      <c:pt idx="76">
                        <c:v>1.5463591246937416</c:v>
                      </c:pt>
                      <c:pt idx="77">
                        <c:v>1.5978723404255319</c:v>
                      </c:pt>
                      <c:pt idx="78">
                        <c:v>1.740952380952381</c:v>
                      </c:pt>
                      <c:pt idx="79">
                        <c:v>1.7060998151571165</c:v>
                      </c:pt>
                      <c:pt idx="80">
                        <c:v>1.9135559921414538</c:v>
                      </c:pt>
                      <c:pt idx="81">
                        <c:v>1.6641104294478528</c:v>
                      </c:pt>
                      <c:pt idx="82">
                        <c:v>1.268361581920904</c:v>
                      </c:pt>
                      <c:pt idx="83">
                        <c:v>1.3835081372780502</c:v>
                      </c:pt>
                      <c:pt idx="84">
                        <c:v>1.4966711051930759</c:v>
                      </c:pt>
                      <c:pt idx="85">
                        <c:v>1.1684901531728664</c:v>
                      </c:pt>
                      <c:pt idx="86">
                        <c:v>1.1950162513542795</c:v>
                      </c:pt>
                      <c:pt idx="87">
                        <c:v>1.093429158110883</c:v>
                      </c:pt>
                      <c:pt idx="88">
                        <c:v>0.94285714285714284</c:v>
                      </c:pt>
                      <c:pt idx="89">
                        <c:v>1.376391982182628</c:v>
                      </c:pt>
                      <c:pt idx="90">
                        <c:v>1.2388881924237582</c:v>
                      </c:pt>
                      <c:pt idx="91">
                        <c:v>1.1245551601423487</c:v>
                      </c:pt>
                      <c:pt idx="92">
                        <c:v>1.1619850187265917</c:v>
                      </c:pt>
                      <c:pt idx="93">
                        <c:v>1.1399632313318877</c:v>
                      </c:pt>
                      <c:pt idx="94">
                        <c:v>1.1959790738831391</c:v>
                      </c:pt>
                      <c:pt idx="95">
                        <c:v>1.2609970674486803</c:v>
                      </c:pt>
                      <c:pt idx="96">
                        <c:v>1.0436893203883495</c:v>
                      </c:pt>
                      <c:pt idx="97">
                        <c:v>1.0893389801191806</c:v>
                      </c:pt>
                      <c:pt idx="98">
                        <c:v>1.1360759493670887</c:v>
                      </c:pt>
                      <c:pt idx="99">
                        <c:v>1.1748589846897664</c:v>
                      </c:pt>
                      <c:pt idx="100">
                        <c:v>1.0728662745892137</c:v>
                      </c:pt>
                      <c:pt idx="101">
                        <c:v>1.0112130703381135</c:v>
                      </c:pt>
                      <c:pt idx="102">
                        <c:v>1.1392130557330322</c:v>
                      </c:pt>
                      <c:pt idx="103">
                        <c:v>1.1199123241398377</c:v>
                      </c:pt>
                      <c:pt idx="104">
                        <c:v>0.99428915500809822</c:v>
                      </c:pt>
                      <c:pt idx="105">
                        <c:v>0.87767237759564054</c:v>
                      </c:pt>
                      <c:pt idx="106">
                        <c:v>0.84008167236730147</c:v>
                      </c:pt>
                      <c:pt idx="107">
                        <c:v>1.1339985863011044</c:v>
                      </c:pt>
                      <c:pt idx="108">
                        <c:v>1.3393597236363577</c:v>
                      </c:pt>
                      <c:pt idx="109">
                        <c:v>1.3063678036725206</c:v>
                      </c:pt>
                      <c:pt idx="110">
                        <c:v>1.2507357898827332</c:v>
                      </c:pt>
                      <c:pt idx="111">
                        <c:v>1.3506785154159791</c:v>
                      </c:pt>
                      <c:pt idx="112">
                        <c:v>1.4687359033362535</c:v>
                      </c:pt>
                      <c:pt idx="113">
                        <c:v>1.5303613789554129</c:v>
                      </c:pt>
                      <c:pt idx="114">
                        <c:v>1.2864867349897309</c:v>
                      </c:pt>
                      <c:pt idx="115">
                        <c:v>1.1291950756345916</c:v>
                      </c:pt>
                      <c:pt idx="116">
                        <c:v>1.140889164551715</c:v>
                      </c:pt>
                      <c:pt idx="117">
                        <c:v>1.1544647470710387</c:v>
                      </c:pt>
                      <c:pt idx="118">
                        <c:v>1.1307126243719186</c:v>
                      </c:pt>
                      <c:pt idx="119">
                        <c:v>1.1067714170917693</c:v>
                      </c:pt>
                      <c:pt idx="120">
                        <c:v>1.1522281575486382</c:v>
                      </c:pt>
                      <c:pt idx="121">
                        <c:v>1.1810475127959543</c:v>
                      </c:pt>
                      <c:pt idx="122">
                        <c:v>1.2307142822292081</c:v>
                      </c:pt>
                      <c:pt idx="123">
                        <c:v>1.1902621101410846</c:v>
                      </c:pt>
                      <c:pt idx="124">
                        <c:v>1.2776843083196479</c:v>
                      </c:pt>
                      <c:pt idx="125">
                        <c:v>1.2413609728873569</c:v>
                      </c:pt>
                      <c:pt idx="126">
                        <c:v>1.2035851927056982</c:v>
                      </c:pt>
                      <c:pt idx="127">
                        <c:v>1.1812545054515007</c:v>
                      </c:pt>
                      <c:pt idx="128">
                        <c:v>1.2319802956624508</c:v>
                      </c:pt>
                      <c:pt idx="129">
                        <c:v>1.211607671355406</c:v>
                      </c:pt>
                      <c:pt idx="130">
                        <c:v>1.1380234948249346</c:v>
                      </c:pt>
                      <c:pt idx="131">
                        <c:v>1.0592076180637136</c:v>
                      </c:pt>
                      <c:pt idx="132">
                        <c:v>1.0925771475994395</c:v>
                      </c:pt>
                      <c:pt idx="133">
                        <c:v>1.1298664569663077</c:v>
                      </c:pt>
                      <c:pt idx="134">
                        <c:v>1.1190572603881668</c:v>
                      </c:pt>
                      <c:pt idx="135">
                        <c:v>1.0547715863509644</c:v>
                      </c:pt>
                      <c:pt idx="136">
                        <c:v>1.0628434685056363</c:v>
                      </c:pt>
                      <c:pt idx="137">
                        <c:v>1.0522035499447839</c:v>
                      </c:pt>
                      <c:pt idx="138">
                        <c:v>1.06761606049477</c:v>
                      </c:pt>
                      <c:pt idx="139">
                        <c:v>1.080950500877043</c:v>
                      </c:pt>
                      <c:pt idx="140">
                        <c:v>1.0951170187384445</c:v>
                      </c:pt>
                      <c:pt idx="141">
                        <c:v>1.0879733027999665</c:v>
                      </c:pt>
                      <c:pt idx="142">
                        <c:v>1.04737582578871</c:v>
                      </c:pt>
                      <c:pt idx="143">
                        <c:v>1.061157264174597</c:v>
                      </c:pt>
                      <c:pt idx="144">
                        <c:v>1.0536010036208914</c:v>
                      </c:pt>
                      <c:pt idx="145">
                        <c:v>1.0576226667487127</c:v>
                      </c:pt>
                      <c:pt idx="146">
                        <c:v>1.0202171854042108</c:v>
                      </c:pt>
                      <c:pt idx="147">
                        <c:v>0.98259339336313611</c:v>
                      </c:pt>
                      <c:pt idx="148">
                        <c:v>0.98480050770563377</c:v>
                      </c:pt>
                      <c:pt idx="149">
                        <c:v>0.97583492114364567</c:v>
                      </c:pt>
                      <c:pt idx="150">
                        <c:v>0.94969500460738732</c:v>
                      </c:pt>
                      <c:pt idx="151">
                        <c:v>0.95370185860157153</c:v>
                      </c:pt>
                      <c:pt idx="152">
                        <c:v>0.95141474567001949</c:v>
                      </c:pt>
                      <c:pt idx="153">
                        <c:v>0.95386210155128992</c:v>
                      </c:pt>
                      <c:pt idx="154">
                        <c:v>0.95680712249025945</c:v>
                      </c:pt>
                      <c:pt idx="155">
                        <c:v>0.91160676346321989</c:v>
                      </c:pt>
                      <c:pt idx="156">
                        <c:v>0.89164433841337276</c:v>
                      </c:pt>
                      <c:pt idx="157">
                        <c:v>0.87087281159518803</c:v>
                      </c:pt>
                      <c:pt idx="158">
                        <c:v>0.8893269699370896</c:v>
                      </c:pt>
                      <c:pt idx="159">
                        <c:v>0.87874290448717185</c:v>
                      </c:pt>
                      <c:pt idx="160">
                        <c:v>0.88234656105407094</c:v>
                      </c:pt>
                      <c:pt idx="161">
                        <c:v>0.88654270214087016</c:v>
                      </c:pt>
                      <c:pt idx="162">
                        <c:v>0.96064715671280554</c:v>
                      </c:pt>
                      <c:pt idx="163">
                        <c:v>1.0115475447470312</c:v>
                      </c:pt>
                      <c:pt idx="164">
                        <c:v>1.11368475797224</c:v>
                      </c:pt>
                      <c:pt idx="165">
                        <c:v>1.0845875936718272</c:v>
                      </c:pt>
                      <c:pt idx="166">
                        <c:v>1.0797651355986633</c:v>
                      </c:pt>
                      <c:pt idx="167">
                        <c:v>1.0711182119430573</c:v>
                      </c:pt>
                      <c:pt idx="168">
                        <c:v>1.0620060333035282</c:v>
                      </c:pt>
                      <c:pt idx="169">
                        <c:v>1.0004186759332914</c:v>
                      </c:pt>
                      <c:pt idx="170">
                        <c:v>0.94508817939888534</c:v>
                      </c:pt>
                      <c:pt idx="171">
                        <c:v>0.86565608796580906</c:v>
                      </c:pt>
                      <c:pt idx="172">
                        <c:v>0.8815449719867835</c:v>
                      </c:pt>
                      <c:pt idx="173">
                        <c:v>0.87908089133051082</c:v>
                      </c:pt>
                      <c:pt idx="174">
                        <c:v>0.87569785305912262</c:v>
                      </c:pt>
                      <c:pt idx="175">
                        <c:v>0.87230954421118978</c:v>
                      </c:pt>
                      <c:pt idx="176">
                        <c:v>0.86109501061914318</c:v>
                      </c:pt>
                      <c:pt idx="177">
                        <c:v>0.85089984710820199</c:v>
                      </c:pt>
                      <c:pt idx="178">
                        <c:v>0.83226686119637538</c:v>
                      </c:pt>
                      <c:pt idx="179">
                        <c:v>0.76147099118960149</c:v>
                      </c:pt>
                      <c:pt idx="180">
                        <c:v>0.81038896541645389</c:v>
                      </c:pt>
                      <c:pt idx="181">
                        <c:v>0.81296217692249573</c:v>
                      </c:pt>
                      <c:pt idx="182">
                        <c:v>0.81456636213722911</c:v>
                      </c:pt>
                      <c:pt idx="183">
                        <c:v>0.80816628304114124</c:v>
                      </c:pt>
                      <c:pt idx="184">
                        <c:v>0.81641171453117034</c:v>
                      </c:pt>
                      <c:pt idx="185">
                        <c:v>0.83164673413063472</c:v>
                      </c:pt>
                      <c:pt idx="186">
                        <c:v>0.94436238306253073</c:v>
                      </c:pt>
                      <c:pt idx="187">
                        <c:v>0.93414634146341469</c:v>
                      </c:pt>
                      <c:pt idx="188">
                        <c:v>0.94864764276856139</c:v>
                      </c:pt>
                      <c:pt idx="189">
                        <c:v>0.96431486525275745</c:v>
                      </c:pt>
                      <c:pt idx="190">
                        <c:v>0.97479892761394105</c:v>
                      </c:pt>
                      <c:pt idx="191">
                        <c:v>0.91739606126914663</c:v>
                      </c:pt>
                      <c:pt idx="192">
                        <c:v>0.90763274336283184</c:v>
                      </c:pt>
                      <c:pt idx="193">
                        <c:v>0.83055265901981234</c:v>
                      </c:pt>
                      <c:pt idx="194">
                        <c:v>0.8469973890339425</c:v>
                      </c:pt>
                      <c:pt idx="195">
                        <c:v>0.86861758866293248</c:v>
                      </c:pt>
                      <c:pt idx="196">
                        <c:v>0.8911007707222437</c:v>
                      </c:pt>
                      <c:pt idx="197">
                        <c:v>0.90539053905390543</c:v>
                      </c:pt>
                      <c:pt idx="198">
                        <c:v>1.0011926058437686</c:v>
                      </c:pt>
                      <c:pt idx="199">
                        <c:v>0.95124923826934793</c:v>
                      </c:pt>
                      <c:pt idx="200">
                        <c:v>0.95166352793471443</c:v>
                      </c:pt>
                      <c:pt idx="201">
                        <c:v>0.92360264943237802</c:v>
                      </c:pt>
                      <c:pt idx="202">
                        <c:v>0.90498450474908565</c:v>
                      </c:pt>
                      <c:pt idx="203">
                        <c:v>0.88659793814432986</c:v>
                      </c:pt>
                      <c:pt idx="204">
                        <c:v>0.86148238153098422</c:v>
                      </c:pt>
                      <c:pt idx="205">
                        <c:v>0.71530673019654556</c:v>
                      </c:pt>
                      <c:pt idx="206">
                        <c:v>0.63549007046764894</c:v>
                      </c:pt>
                      <c:pt idx="207">
                        <c:v>0.59630606860158308</c:v>
                      </c:pt>
                      <c:pt idx="208">
                        <c:v>0.60877781618675697</c:v>
                      </c:pt>
                      <c:pt idx="209">
                        <c:v>0.58666412057475092</c:v>
                      </c:pt>
                      <c:pt idx="210">
                        <c:v>0.56405284790504262</c:v>
                      </c:pt>
                      <c:pt idx="211">
                        <c:v>0.55077574047954869</c:v>
                      </c:pt>
                      <c:pt idx="212">
                        <c:v>0.5212323064113239</c:v>
                      </c:pt>
                      <c:pt idx="213">
                        <c:v>0.66431451612903225</c:v>
                      </c:pt>
                      <c:pt idx="214">
                        <c:v>0.73783185840707965</c:v>
                      </c:pt>
                      <c:pt idx="215">
                        <c:v>0.70723684210526316</c:v>
                      </c:pt>
                      <c:pt idx="216">
                        <c:v>0.7439722660368473</c:v>
                      </c:pt>
                      <c:pt idx="217">
                        <c:v>0.78457978057904332</c:v>
                      </c:pt>
                      <c:pt idx="218">
                        <c:v>0.84763124199743922</c:v>
                      </c:pt>
                      <c:pt idx="219">
                        <c:v>1.0750798722044728</c:v>
                      </c:pt>
                      <c:pt idx="220">
                        <c:v>1.0925644916540211</c:v>
                      </c:pt>
                      <c:pt idx="221">
                        <c:v>1.128935532233883</c:v>
                      </c:pt>
                      <c:pt idx="222">
                        <c:v>1.1519379844961239</c:v>
                      </c:pt>
                      <c:pt idx="223">
                        <c:v>1.1447515428233646</c:v>
                      </c:pt>
                      <c:pt idx="224">
                        <c:v>1.1375579598145287</c:v>
                      </c:pt>
                      <c:pt idx="225">
                        <c:v>1.255287009063444</c:v>
                      </c:pt>
                      <c:pt idx="226">
                        <c:v>1.3031203566121843</c:v>
                      </c:pt>
                      <c:pt idx="227">
                        <c:v>1.3777777777777778</c:v>
                      </c:pt>
                      <c:pt idx="228">
                        <c:v>1.4196547144754317</c:v>
                      </c:pt>
                      <c:pt idx="229">
                        <c:v>1.4279946164199193</c:v>
                      </c:pt>
                      <c:pt idx="230">
                        <c:v>1.4947671743629298</c:v>
                      </c:pt>
                      <c:pt idx="231">
                        <c:v>1.5625</c:v>
                      </c:pt>
                      <c:pt idx="232">
                        <c:v>1.4271961492178098</c:v>
                      </c:pt>
                      <c:pt idx="233">
                        <c:v>1.3751425313568986</c:v>
                      </c:pt>
                      <c:pt idx="234">
                        <c:v>1.2127016129032258</c:v>
                      </c:pt>
                      <c:pt idx="235">
                        <c:v>1.1506080449017773</c:v>
                      </c:pt>
                      <c:pt idx="236">
                        <c:v>1.117813383600377</c:v>
                      </c:pt>
                      <c:pt idx="237">
                        <c:v>1.0490250716122993</c:v>
                      </c:pt>
                      <c:pt idx="238">
                        <c:v>0.98521739130434782</c:v>
                      </c:pt>
                      <c:pt idx="239">
                        <c:v>0.98819561551433388</c:v>
                      </c:pt>
                      <c:pt idx="240">
                        <c:v>0.97595356550580437</c:v>
                      </c:pt>
                      <c:pt idx="241">
                        <c:v>0.98088113050706571</c:v>
                      </c:pt>
                      <c:pt idx="242">
                        <c:v>0.95691056910569106</c:v>
                      </c:pt>
                      <c:pt idx="243">
                        <c:v>0.94182124789207422</c:v>
                      </c:pt>
                      <c:pt idx="244">
                        <c:v>0.94825882637883163</c:v>
                      </c:pt>
                      <c:pt idx="245">
                        <c:v>0.95498676081200351</c:v>
                      </c:pt>
                      <c:pt idx="246">
                        <c:v>0.9965870307167235</c:v>
                      </c:pt>
                      <c:pt idx="247">
                        <c:v>0.99830076465590489</c:v>
                      </c:pt>
                      <c:pt idx="248">
                        <c:v>1.0059322033898306</c:v>
                      </c:pt>
                      <c:pt idx="249">
                        <c:v>0.97536108751062023</c:v>
                      </c:pt>
                      <c:pt idx="250">
                        <c:v>0.99015219337511196</c:v>
                      </c:pt>
                      <c:pt idx="251">
                        <c:v>0.99091810743503472</c:v>
                      </c:pt>
                      <c:pt idx="252">
                        <c:v>0.99168207024029575</c:v>
                      </c:pt>
                      <c:pt idx="253">
                        <c:v>0.90753424657534243</c:v>
                      </c:pt>
                      <c:pt idx="254">
                        <c:v>0.97361702127659577</c:v>
                      </c:pt>
                      <c:pt idx="255">
                        <c:v>1.0859309182813817</c:v>
                      </c:pt>
                      <c:pt idx="256">
                        <c:v>1.1559233449477353</c:v>
                      </c:pt>
                      <c:pt idx="257">
                        <c:v>1.1301989150090417</c:v>
                      </c:pt>
                      <c:pt idx="258">
                        <c:v>1.0560924674490115</c:v>
                      </c:pt>
                      <c:pt idx="259">
                        <c:v>0.97949673811742777</c:v>
                      </c:pt>
                      <c:pt idx="260">
                        <c:v>1.1330188679245283</c:v>
                      </c:pt>
                      <c:pt idx="261">
                        <c:v>1.3356643356643356</c:v>
                      </c:pt>
                      <c:pt idx="262">
                        <c:v>1.1962761830876649</c:v>
                      </c:pt>
                      <c:pt idx="263">
                        <c:v>1.1308880967977597</c:v>
                      </c:pt>
                      <c:pt idx="264">
                        <c:v>1.1672</c:v>
                      </c:pt>
                      <c:pt idx="265">
                        <c:v>1.2371763885658935</c:v>
                      </c:pt>
                      <c:pt idx="266">
                        <c:v>1.3206470028544244</c:v>
                      </c:pt>
                      <c:pt idx="267">
                        <c:v>1.2905911740216487</c:v>
                      </c:pt>
                      <c:pt idx="268">
                        <c:v>1.0530104712041886</c:v>
                      </c:pt>
                      <c:pt idx="269">
                        <c:v>1.0752269779507133</c:v>
                      </c:pt>
                      <c:pt idx="270">
                        <c:v>1.118766250742941</c:v>
                      </c:pt>
                      <c:pt idx="271">
                        <c:v>1.1651816312542838</c:v>
                      </c:pt>
                      <c:pt idx="272">
                        <c:v>1.1815267394307154</c:v>
                      </c:pt>
                      <c:pt idx="273">
                        <c:v>1.1988472622478386</c:v>
                      </c:pt>
                      <c:pt idx="274">
                        <c:v>1.2225806451612904</c:v>
                      </c:pt>
                      <c:pt idx="275">
                        <c:v>1.2436295835922933</c:v>
                      </c:pt>
                      <c:pt idx="276">
                        <c:v>1.4053075995174908</c:v>
                      </c:pt>
                      <c:pt idx="277">
                        <c:v>1.5176426087364412</c:v>
                      </c:pt>
                      <c:pt idx="278">
                        <c:v>1.4770588235294118</c:v>
                      </c:pt>
                      <c:pt idx="279">
                        <c:v>1.5292984079890135</c:v>
                      </c:pt>
                      <c:pt idx="280">
                        <c:v>1.5835336538461537</c:v>
                      </c:pt>
                      <c:pt idx="281">
                        <c:v>1.5704485488126649</c:v>
                      </c:pt>
                      <c:pt idx="282">
                        <c:v>1.5712143928035982</c:v>
                      </c:pt>
                      <c:pt idx="283">
                        <c:v>1.3772532188841202</c:v>
                      </c:pt>
                      <c:pt idx="284">
                        <c:v>1.3167189952904239</c:v>
                      </c:pt>
                      <c:pt idx="285">
                        <c:v>1.2373556352050976</c:v>
                      </c:pt>
                      <c:pt idx="286">
                        <c:v>1.1893983268827337</c:v>
                      </c:pt>
                      <c:pt idx="287">
                        <c:v>1.142314990512334</c:v>
                      </c:pt>
                      <c:pt idx="288">
                        <c:v>1.0695564516129032</c:v>
                      </c:pt>
                      <c:pt idx="289">
                        <c:v>1.0403944020356235</c:v>
                      </c:pt>
                      <c:pt idx="290">
                        <c:v>1.0535992521034589</c:v>
                      </c:pt>
                      <c:pt idx="291">
                        <c:v>1.0709388971684053</c:v>
                      </c:pt>
                      <c:pt idx="292">
                        <c:v>1.0743482458963631</c:v>
                      </c:pt>
                      <c:pt idx="293">
                        <c:v>1.0135702028028279</c:v>
                      </c:pt>
                      <c:pt idx="294">
                        <c:v>0.95182724252491691</c:v>
                      </c:pt>
                      <c:pt idx="295">
                        <c:v>0.99026076028903554</c:v>
                      </c:pt>
                      <c:pt idx="296">
                        <c:v>1.0314888413329257</c:v>
                      </c:pt>
                      <c:pt idx="297">
                        <c:v>0.98964803312629401</c:v>
                      </c:pt>
                      <c:pt idx="298">
                        <c:v>0.96298357918174227</c:v>
                      </c:pt>
                      <c:pt idx="299">
                        <c:v>1.0209706411024566</c:v>
                      </c:pt>
                      <c:pt idx="300">
                        <c:v>1.0321085857411341</c:v>
                      </c:pt>
                      <c:pt idx="301">
                        <c:v>1.043979057591623</c:v>
                      </c:pt>
                      <c:pt idx="302">
                        <c:v>0.96827411167512689</c:v>
                      </c:pt>
                      <c:pt idx="303">
                        <c:v>0.99377593360995853</c:v>
                      </c:pt>
                      <c:pt idx="304">
                        <c:v>1.1323968918111178</c:v>
                      </c:pt>
                      <c:pt idx="305">
                        <c:v>1.1343930635838151</c:v>
                      </c:pt>
                      <c:pt idx="306">
                        <c:v>1.1267605633802817</c:v>
                      </c:pt>
                      <c:pt idx="307">
                        <c:v>1.1115297540455544</c:v>
                      </c:pt>
                      <c:pt idx="308">
                        <c:v>1.0932798395185557</c:v>
                      </c:pt>
                      <c:pt idx="309">
                        <c:v>1.1602228047182175</c:v>
                      </c:pt>
                      <c:pt idx="310">
                        <c:v>1.0375782881002087</c:v>
                      </c:pt>
                      <c:pt idx="311">
                        <c:v>0.89363948271311688</c:v>
                      </c:pt>
                      <c:pt idx="312">
                        <c:v>0.83133757961783439</c:v>
                      </c:pt>
                      <c:pt idx="313">
                        <c:v>0.82161458333333337</c:v>
                      </c:pt>
                      <c:pt idx="314">
                        <c:v>0.85756171015699623</c:v>
                      </c:pt>
                      <c:pt idx="315">
                        <c:v>0.90091743119266054</c:v>
                      </c:pt>
                      <c:pt idx="316">
                        <c:v>0.83309799491669023</c:v>
                      </c:pt>
                      <c:pt idx="317">
                        <c:v>0.83271054900833574</c:v>
                      </c:pt>
                      <c:pt idx="318">
                        <c:v>0.84406379208505611</c:v>
                      </c:pt>
                      <c:pt idx="319">
                        <c:v>0.85381550720196142</c:v>
                      </c:pt>
                      <c:pt idx="320">
                        <c:v>0.85673534072900159</c:v>
                      </c:pt>
                      <c:pt idx="321">
                        <c:v>0.87208664056077223</c:v>
                      </c:pt>
                      <c:pt idx="322">
                        <c:v>0.88866259334691111</c:v>
                      </c:pt>
                      <c:pt idx="323">
                        <c:v>0.91084745762711861</c:v>
                      </c:pt>
                      <c:pt idx="324">
                        <c:v>0.97204004142216083</c:v>
                      </c:pt>
                      <c:pt idx="325">
                        <c:v>0.98810356892932116</c:v>
                      </c:pt>
                      <c:pt idx="326">
                        <c:v>1.0229720028715004</c:v>
                      </c:pt>
                      <c:pt idx="327">
                        <c:v>1.0462449130595635</c:v>
                      </c:pt>
                      <c:pt idx="328">
                        <c:v>1.0490314818368145</c:v>
                      </c:pt>
                      <c:pt idx="329">
                        <c:v>1.051948051948052</c:v>
                      </c:pt>
                      <c:pt idx="330">
                        <c:v>1.0521027167845181</c:v>
                      </c:pt>
                      <c:pt idx="331">
                        <c:v>1.0021306818181819</c:v>
                      </c:pt>
                      <c:pt idx="332">
                        <c:v>0.96423512747875351</c:v>
                      </c:pt>
                      <c:pt idx="333">
                        <c:v>1.0480701754385966</c:v>
                      </c:pt>
                      <c:pt idx="334">
                        <c:v>1.0477369165487977</c:v>
                      </c:pt>
                      <c:pt idx="335">
                        <c:v>1.0583713417869061</c:v>
                      </c:pt>
                      <c:pt idx="336">
                        <c:v>1.0693536673928832</c:v>
                      </c:pt>
                      <c:pt idx="337">
                        <c:v>1.0721613017332863</c:v>
                      </c:pt>
                      <c:pt idx="338">
                        <c:v>1.0889440113394755</c:v>
                      </c:pt>
                      <c:pt idx="339">
                        <c:v>1.1612192434814543</c:v>
                      </c:pt>
                      <c:pt idx="340">
                        <c:v>1.107130900569133</c:v>
                      </c:pt>
                      <c:pt idx="341">
                        <c:v>1.1599730003374957</c:v>
                      </c:pt>
                      <c:pt idx="342">
                        <c:v>1.1842397860371034</c:v>
                      </c:pt>
                      <c:pt idx="343">
                        <c:v>1.2088285229202038</c:v>
                      </c:pt>
                      <c:pt idx="344">
                        <c:v>1.2144506763444407</c:v>
                      </c:pt>
                      <c:pt idx="345">
                        <c:v>1.1815815164334527</c:v>
                      </c:pt>
                      <c:pt idx="346">
                        <c:v>1.1983823037493255</c:v>
                      </c:pt>
                      <c:pt idx="347">
                        <c:v>1.1941336558814635</c:v>
                      </c:pt>
                      <c:pt idx="348">
                        <c:v>1.1821355833575793</c:v>
                      </c:pt>
                      <c:pt idx="349">
                        <c:v>1.17282152440447</c:v>
                      </c:pt>
                      <c:pt idx="350">
                        <c:v>1.1637640449438202</c:v>
                      </c:pt>
                      <c:pt idx="351">
                        <c:v>1.1524042379788102</c:v>
                      </c:pt>
                      <c:pt idx="352">
                        <c:v>1.2035251996695124</c:v>
                      </c:pt>
                      <c:pt idx="353">
                        <c:v>1.2055045180053117</c:v>
                      </c:pt>
                      <c:pt idx="354">
                        <c:v>1.1823246391491518</c:v>
                      </c:pt>
                      <c:pt idx="355">
                        <c:v>1.1193699237016983</c:v>
                      </c:pt>
                      <c:pt idx="356">
                        <c:v>1.0468747530361431</c:v>
                      </c:pt>
                      <c:pt idx="357">
                        <c:v>0.97538015930485156</c:v>
                      </c:pt>
                      <c:pt idx="358">
                        <c:v>1.0737859500235738</c:v>
                      </c:pt>
                      <c:pt idx="359">
                        <c:v>1.0400457665903891</c:v>
                      </c:pt>
                      <c:pt idx="360">
                        <c:v>0.98817863397548156</c:v>
                      </c:pt>
                      <c:pt idx="361">
                        <c:v>0.94431656059364322</c:v>
                      </c:pt>
                      <c:pt idx="362">
                        <c:v>0.94613016710642039</c:v>
                      </c:pt>
                      <c:pt idx="363">
                        <c:v>0.94677808329553392</c:v>
                      </c:pt>
                      <c:pt idx="364">
                        <c:v>0.94753773818361786</c:v>
                      </c:pt>
                      <c:pt idx="365">
                        <c:v>0.92821075740944015</c:v>
                      </c:pt>
                      <c:pt idx="366">
                        <c:v>0.93003300330033001</c:v>
                      </c:pt>
                      <c:pt idx="367">
                        <c:v>0.95968099246787775</c:v>
                      </c:pt>
                      <c:pt idx="368">
                        <c:v>0.97595516346809541</c:v>
                      </c:pt>
                      <c:pt idx="369">
                        <c:v>0.98768301185219609</c:v>
                      </c:pt>
                      <c:pt idx="370">
                        <c:v>1.0233059854584428</c:v>
                      </c:pt>
                      <c:pt idx="371">
                        <c:v>1.0634630451815095</c:v>
                      </c:pt>
                      <c:pt idx="372">
                        <c:v>0.96807000946073796</c:v>
                      </c:pt>
                      <c:pt idx="373">
                        <c:v>0.97468653891648926</c:v>
                      </c:pt>
                      <c:pt idx="374">
                        <c:v>0.95590951061865193</c:v>
                      </c:pt>
                      <c:pt idx="375">
                        <c:v>0.97606321171275856</c:v>
                      </c:pt>
                      <c:pt idx="376">
                        <c:v>1.0018823529411764</c:v>
                      </c:pt>
                      <c:pt idx="377">
                        <c:v>1.0213157152082335</c:v>
                      </c:pt>
                      <c:pt idx="378">
                        <c:v>1.0417485265225934</c:v>
                      </c:pt>
                      <c:pt idx="379">
                        <c:v>1.0456877595895431</c:v>
                      </c:pt>
                      <c:pt idx="380">
                        <c:v>1.0441612357158343</c:v>
                      </c:pt>
                      <c:pt idx="381">
                        <c:v>1.0441922241004589</c:v>
                      </c:pt>
                      <c:pt idx="382">
                        <c:v>1.0485714285714285</c:v>
                      </c:pt>
                      <c:pt idx="383">
                        <c:v>1.0002348520432127</c:v>
                      </c:pt>
                      <c:pt idx="384">
                        <c:v>1.0290218619883442</c:v>
                      </c:pt>
                      <c:pt idx="385">
                        <c:v>1.0582272512965583</c:v>
                      </c:pt>
                      <c:pt idx="386">
                        <c:v>1.0768691588785047</c:v>
                      </c:pt>
                      <c:pt idx="387">
                        <c:v>1.0897398205841551</c:v>
                      </c:pt>
                      <c:pt idx="388">
                        <c:v>1.106845513413506</c:v>
                      </c:pt>
                      <c:pt idx="389">
                        <c:v>1.0969573115349682</c:v>
                      </c:pt>
                      <c:pt idx="390">
                        <c:v>1.1258591537027474</c:v>
                      </c:pt>
                      <c:pt idx="391">
                        <c:v>1.0880964712478971</c:v>
                      </c:pt>
                      <c:pt idx="392">
                        <c:v>1.0519046558253509</c:v>
                      </c:pt>
                      <c:pt idx="393">
                        <c:v>1.1477543935777825</c:v>
                      </c:pt>
                      <c:pt idx="394">
                        <c:v>1.0966116288927366</c:v>
                      </c:pt>
                      <c:pt idx="395">
                        <c:v>1.0419974926870037</c:v>
                      </c:pt>
                      <c:pt idx="396">
                        <c:v>1.0496791554543572</c:v>
                      </c:pt>
                      <c:pt idx="397">
                        <c:v>1.0619319604367325</c:v>
                      </c:pt>
                      <c:pt idx="398">
                        <c:v>1.068269747419045</c:v>
                      </c:pt>
                      <c:pt idx="399">
                        <c:v>1.0747564591274883</c:v>
                      </c:pt>
                      <c:pt idx="400">
                        <c:v>0.97826086956521741</c:v>
                      </c:pt>
                      <c:pt idx="401">
                        <c:v>1.0196627793948185</c:v>
                      </c:pt>
                      <c:pt idx="402">
                        <c:v>1.0824142771205134</c:v>
                      </c:pt>
                      <c:pt idx="403">
                        <c:v>1.0767107079471505</c:v>
                      </c:pt>
                      <c:pt idx="404">
                        <c:v>1.0779654359780046</c:v>
                      </c:pt>
                      <c:pt idx="405">
                        <c:v>1.0744726636004427</c:v>
                      </c:pt>
                      <c:pt idx="406">
                        <c:v>1.0709359605911331</c:v>
                      </c:pt>
                      <c:pt idx="407">
                        <c:v>1.074975845410628</c:v>
                      </c:pt>
                      <c:pt idx="408">
                        <c:v>1.0784051888592141</c:v>
                      </c:pt>
                      <c:pt idx="409">
                        <c:v>1.0879955539088551</c:v>
                      </c:pt>
                      <c:pt idx="410">
                        <c:v>1.0924908424908424</c:v>
                      </c:pt>
                      <c:pt idx="411">
                        <c:v>1.1096738932410275</c:v>
                      </c:pt>
                      <c:pt idx="412">
                        <c:v>1.1196935919292264</c:v>
                      </c:pt>
                      <c:pt idx="413">
                        <c:v>1.1298988040478382</c:v>
                      </c:pt>
                      <c:pt idx="414">
                        <c:v>1.1328419917310804</c:v>
                      </c:pt>
                      <c:pt idx="415">
                        <c:v>1.1286042809127896</c:v>
                      </c:pt>
                      <c:pt idx="416">
                        <c:v>1.0505704069470458</c:v>
                      </c:pt>
                      <c:pt idx="417">
                        <c:v>0.98575020955574177</c:v>
                      </c:pt>
                      <c:pt idx="418">
                        <c:v>1.065670661631916</c:v>
                      </c:pt>
                      <c:pt idx="419">
                        <c:v>1.06556821523762</c:v>
                      </c:pt>
                      <c:pt idx="420">
                        <c:v>1.0654616511968735</c:v>
                      </c:pt>
                      <c:pt idx="421">
                        <c:v>1.0441129800063471</c:v>
                      </c:pt>
                      <c:pt idx="422">
                        <c:v>1.0307210031347962</c:v>
                      </c:pt>
                      <c:pt idx="423">
                        <c:v>1.0768588387051372</c:v>
                      </c:pt>
                      <c:pt idx="424">
                        <c:v>1.1416666666666666</c:v>
                      </c:pt>
                      <c:pt idx="425">
                        <c:v>1.0143275304267447</c:v>
                      </c:pt>
                      <c:pt idx="426">
                        <c:v>1.0103034294970286</c:v>
                      </c:pt>
                      <c:pt idx="427">
                        <c:v>1.006266238728412</c:v>
                      </c:pt>
                      <c:pt idx="428">
                        <c:v>0.99224924012158056</c:v>
                      </c:pt>
                      <c:pt idx="429">
                        <c:v>1.0158150851581509</c:v>
                      </c:pt>
                      <c:pt idx="430">
                        <c:v>1.0019236218918042</c:v>
                      </c:pt>
                      <c:pt idx="431">
                        <c:v>0.9909131535826009</c:v>
                      </c:pt>
                      <c:pt idx="432">
                        <c:v>1.0028857837181044</c:v>
                      </c:pt>
                      <c:pt idx="433">
                        <c:v>0.98230567930522272</c:v>
                      </c:pt>
                      <c:pt idx="434">
                        <c:v>0.96157351154313486</c:v>
                      </c:pt>
                      <c:pt idx="435">
                        <c:v>0.96109664573441567</c:v>
                      </c:pt>
                      <c:pt idx="436">
                        <c:v>0.92994011976047908</c:v>
                      </c:pt>
                      <c:pt idx="437">
                        <c:v>0.92008412197686651</c:v>
                      </c:pt>
                      <c:pt idx="438">
                        <c:v>0.8992784125075165</c:v>
                      </c:pt>
                      <c:pt idx="439">
                        <c:v>0.9009541117673785</c:v>
                      </c:pt>
                      <c:pt idx="440">
                        <c:v>0.9089674942048338</c:v>
                      </c:pt>
                      <c:pt idx="441">
                        <c:v>0.91739061759595641</c:v>
                      </c:pt>
                      <c:pt idx="442">
                        <c:v>0.90342629482071712</c:v>
                      </c:pt>
                      <c:pt idx="443">
                        <c:v>0.89488087572440433</c:v>
                      </c:pt>
                      <c:pt idx="444">
                        <c:v>0.87983673469387758</c:v>
                      </c:pt>
                      <c:pt idx="445">
                        <c:v>0.88582413908391844</c:v>
                      </c:pt>
                      <c:pt idx="446">
                        <c:v>0.87426458228273662</c:v>
                      </c:pt>
                      <c:pt idx="447">
                        <c:v>0.86113295372187448</c:v>
                      </c:pt>
                      <c:pt idx="448">
                        <c:v>0.84762396694214881</c:v>
                      </c:pt>
                      <c:pt idx="449">
                        <c:v>0.82854118892220852</c:v>
                      </c:pt>
                      <c:pt idx="450">
                        <c:v>0.82298974635725852</c:v>
                      </c:pt>
                      <c:pt idx="451">
                        <c:v>0.86027092224902579</c:v>
                      </c:pt>
                      <c:pt idx="452">
                        <c:v>0.85997357992073975</c:v>
                      </c:pt>
                      <c:pt idx="453">
                        <c:v>0.86041145933474328</c:v>
                      </c:pt>
                      <c:pt idx="454">
                        <c:v>0.86435217995703795</c:v>
                      </c:pt>
                      <c:pt idx="455">
                        <c:v>0.86857607150111715</c:v>
                      </c:pt>
                      <c:pt idx="456">
                        <c:v>0.90078773685331059</c:v>
                      </c:pt>
                      <c:pt idx="457">
                        <c:v>0.90928961748633885</c:v>
                      </c:pt>
                      <c:pt idx="458">
                        <c:v>0.88093183779119932</c:v>
                      </c:pt>
                      <c:pt idx="459">
                        <c:v>0.88131501849684524</c:v>
                      </c:pt>
                      <c:pt idx="460">
                        <c:v>0.88223463687150838</c:v>
                      </c:pt>
                      <c:pt idx="461">
                        <c:v>0.8777325409316955</c:v>
                      </c:pt>
                      <c:pt idx="462">
                        <c:v>0.87301216089803557</c:v>
                      </c:pt>
                      <c:pt idx="463">
                        <c:v>0.86882533679981089</c:v>
                      </c:pt>
                      <c:pt idx="464">
                        <c:v>0.90264423076923073</c:v>
                      </c:pt>
                      <c:pt idx="465">
                        <c:v>0.91013712047012729</c:v>
                      </c:pt>
                      <c:pt idx="466">
                        <c:v>0.91580186858393231</c:v>
                      </c:pt>
                      <c:pt idx="467">
                        <c:v>0.92806484295846003</c:v>
                      </c:pt>
                      <c:pt idx="468">
                        <c:v>0.95086455515974799</c:v>
                      </c:pt>
                      <c:pt idx="469">
                        <c:v>0.97508706134476297</c:v>
                      </c:pt>
                      <c:pt idx="470">
                        <c:v>0.98449401523394997</c:v>
                      </c:pt>
                      <c:pt idx="471">
                        <c:v>0.95046604527296941</c:v>
                      </c:pt>
                      <c:pt idx="472">
                        <c:v>0.93166532149582992</c:v>
                      </c:pt>
                      <c:pt idx="473">
                        <c:v>0.93039695486677543</c:v>
                      </c:pt>
                      <c:pt idx="474">
                        <c:v>0.92030567685589515</c:v>
                      </c:pt>
                      <c:pt idx="475">
                        <c:v>0.90514387104943683</c:v>
                      </c:pt>
                      <c:pt idx="476">
                        <c:v>0.88983516483516478</c:v>
                      </c:pt>
                      <c:pt idx="477">
                        <c:v>0.88796540187482331</c:v>
                      </c:pt>
                      <c:pt idx="478">
                        <c:v>0.89324740823760151</c:v>
                      </c:pt>
                      <c:pt idx="479">
                        <c:v>0.89835402829916255</c:v>
                      </c:pt>
                      <c:pt idx="480">
                        <c:v>0.89304500292226763</c:v>
                      </c:pt>
                      <c:pt idx="481">
                        <c:v>0.86803084223013049</c:v>
                      </c:pt>
                      <c:pt idx="482">
                        <c:v>0.87217634832475377</c:v>
                      </c:pt>
                      <c:pt idx="483">
                        <c:v>0.87650509416486566</c:v>
                      </c:pt>
                      <c:pt idx="484">
                        <c:v>0.87473442405921042</c:v>
                      </c:pt>
                      <c:pt idx="485">
                        <c:v>0.86668757841907151</c:v>
                      </c:pt>
                      <c:pt idx="486">
                        <c:v>0.88588878174220509</c:v>
                      </c:pt>
                      <c:pt idx="487">
                        <c:v>0.88612565445026181</c:v>
                      </c:pt>
                      <c:pt idx="488">
                        <c:v>0.90775538093611208</c:v>
                      </c:pt>
                      <c:pt idx="489">
                        <c:v>0.90132010969120635</c:v>
                      </c:pt>
                      <c:pt idx="490">
                        <c:v>0.89468122578372666</c:v>
                      </c:pt>
                      <c:pt idx="491">
                        <c:v>0.89185343294201347</c:v>
                      </c:pt>
                      <c:pt idx="492">
                        <c:v>0.90517553384002891</c:v>
                      </c:pt>
                      <c:pt idx="493">
                        <c:v>0.89332365747460085</c:v>
                      </c:pt>
                      <c:pt idx="494">
                        <c:v>0.89807976366322007</c:v>
                      </c:pt>
                      <c:pt idx="495">
                        <c:v>0.89988709070380124</c:v>
                      </c:pt>
                      <c:pt idx="496">
                        <c:v>0.90627954798514065</c:v>
                      </c:pt>
                      <c:pt idx="497">
                        <c:v>0.91299212598425195</c:v>
                      </c:pt>
                      <c:pt idx="498">
                        <c:v>0.91663342640606305</c:v>
                      </c:pt>
                      <c:pt idx="499">
                        <c:v>0.92562974810075971</c:v>
                      </c:pt>
                      <c:pt idx="500">
                        <c:v>0.92404549147034931</c:v>
                      </c:pt>
                      <c:pt idx="501">
                        <c:v>0.91365131578947367</c:v>
                      </c:pt>
                      <c:pt idx="502">
                        <c:v>0.95399414470932664</c:v>
                      </c:pt>
                      <c:pt idx="503">
                        <c:v>0.95180610076558203</c:v>
                      </c:pt>
                      <c:pt idx="504">
                        <c:v>0.94954721862871927</c:v>
                      </c:pt>
                      <c:pt idx="505">
                        <c:v>0.95126196692776332</c:v>
                      </c:pt>
                      <c:pt idx="506">
                        <c:v>0.9451403887688985</c:v>
                      </c:pt>
                      <c:pt idx="507">
                        <c:v>0.96298622012907864</c:v>
                      </c:pt>
                      <c:pt idx="508">
                        <c:v>0.98811309702399086</c:v>
                      </c:pt>
                      <c:pt idx="509">
                        <c:v>0.96421786601532722</c:v>
                      </c:pt>
                      <c:pt idx="510">
                        <c:v>0.98244094728215214</c:v>
                      </c:pt>
                      <c:pt idx="511">
                        <c:v>1.0013479809120205</c:v>
                      </c:pt>
                      <c:pt idx="512">
                        <c:v>1.0104125822332675</c:v>
                      </c:pt>
                      <c:pt idx="513">
                        <c:v>1.0103087548243037</c:v>
                      </c:pt>
                      <c:pt idx="514">
                        <c:v>1.0102956093319904</c:v>
                      </c:pt>
                      <c:pt idx="515">
                        <c:v>1.0102731308107398</c:v>
                      </c:pt>
                      <c:pt idx="516">
                        <c:v>0.99151276333169769</c:v>
                      </c:pt>
                      <c:pt idx="517">
                        <c:v>0.97325829031626221</c:v>
                      </c:pt>
                      <c:pt idx="518">
                        <c:v>0.95505100314588787</c:v>
                      </c:pt>
                      <c:pt idx="519">
                        <c:v>0.93646516040018024</c:v>
                      </c:pt>
                      <c:pt idx="520">
                        <c:v>0.91877356119627174</c:v>
                      </c:pt>
                      <c:pt idx="521">
                        <c:v>0.90496338953391497</c:v>
                      </c:pt>
                      <c:pt idx="522">
                        <c:v>0.8836220776711311</c:v>
                      </c:pt>
                      <c:pt idx="523">
                        <c:v>0.88273829020632921</c:v>
                      </c:pt>
                      <c:pt idx="524">
                        <c:v>0.88066944524322488</c:v>
                      </c:pt>
                      <c:pt idx="525">
                        <c:v>0.87802727087710808</c:v>
                      </c:pt>
                      <c:pt idx="526">
                        <c:v>0.87457697354785036</c:v>
                      </c:pt>
                      <c:pt idx="527">
                        <c:v>0.85327424913835548</c:v>
                      </c:pt>
                      <c:pt idx="528">
                        <c:v>0.83325012481278082</c:v>
                      </c:pt>
                      <c:pt idx="529">
                        <c:v>0.97448979591836737</c:v>
                      </c:pt>
                      <c:pt idx="530">
                        <c:v>1.128484848484846</c:v>
                      </c:pt>
                      <c:pt idx="531">
                        <c:v>1.2898716922630014</c:v>
                      </c:pt>
                      <c:pt idx="532">
                        <c:v>1.4586262844780962</c:v>
                      </c:pt>
                      <c:pt idx="533">
                        <c:v>1.4615809839690437</c:v>
                      </c:pt>
                      <c:pt idx="534">
                        <c:v>1.521309042947816</c:v>
                      </c:pt>
                      <c:pt idx="535">
                        <c:v>1.585894034066585</c:v>
                      </c:pt>
                      <c:pt idx="536">
                        <c:v>1.055123410620783</c:v>
                      </c:pt>
                      <c:pt idx="537">
                        <c:v>0.89821127161927194</c:v>
                      </c:pt>
                      <c:pt idx="538">
                        <c:v>0.77511344077608169</c:v>
                      </c:pt>
                      <c:pt idx="539">
                        <c:v>0.67596270988928109</c:v>
                      </c:pt>
                      <c:pt idx="540">
                        <c:v>0.66565809379727681</c:v>
                      </c:pt>
                      <c:pt idx="541">
                        <c:v>0.66864445046509502</c:v>
                      </c:pt>
                      <c:pt idx="542">
                        <c:v>0.66821387449625735</c:v>
                      </c:pt>
                      <c:pt idx="543">
                        <c:v>0.85546182746155186</c:v>
                      </c:pt>
                      <c:pt idx="544">
                        <c:v>0.87671901502118488</c:v>
                      </c:pt>
                      <c:pt idx="545">
                        <c:v>0.89465051728490508</c:v>
                      </c:pt>
                      <c:pt idx="546">
                        <c:v>0.91384241664383026</c:v>
                      </c:pt>
                      <c:pt idx="547">
                        <c:v>0.93352272727272723</c:v>
                      </c:pt>
                      <c:pt idx="548">
                        <c:v>0.91925876902713688</c:v>
                      </c:pt>
                      <c:pt idx="549">
                        <c:v>0.90350546551074751</c:v>
                      </c:pt>
                      <c:pt idx="550">
                        <c:v>0.94854159761352097</c:v>
                      </c:pt>
                      <c:pt idx="551">
                        <c:v>0.97831533236832546</c:v>
                      </c:pt>
                      <c:pt idx="552">
                        <c:v>0.97922436891833076</c:v>
                      </c:pt>
                      <c:pt idx="553">
                        <c:v>0.98015777739666476</c:v>
                      </c:pt>
                      <c:pt idx="554">
                        <c:v>0.9815146508999073</c:v>
                      </c:pt>
                      <c:pt idx="555">
                        <c:v>0.98260677921275319</c:v>
                      </c:pt>
                      <c:pt idx="556">
                        <c:v>0.98372966207759704</c:v>
                      </c:pt>
                      <c:pt idx="557">
                        <c:v>0.95763082030226498</c:v>
                      </c:pt>
                      <c:pt idx="558">
                        <c:v>0.93154075970977845</c:v>
                      </c:pt>
                      <c:pt idx="559">
                        <c:v>0.94843080326283369</c:v>
                      </c:pt>
                      <c:pt idx="560">
                        <c:v>0.96574108095813804</c:v>
                      </c:pt>
                      <c:pt idx="561">
                        <c:v>0.97976684029624772</c:v>
                      </c:pt>
                      <c:pt idx="562">
                        <c:v>0.98912633902138236</c:v>
                      </c:pt>
                      <c:pt idx="563">
                        <c:v>0.99936386768447838</c:v>
                      </c:pt>
                      <c:pt idx="564">
                        <c:v>0.95849297573435499</c:v>
                      </c:pt>
                      <c:pt idx="565">
                        <c:v>0.96600384862091082</c:v>
                      </c:pt>
                      <c:pt idx="566">
                        <c:v>0.95812074829932592</c:v>
                      </c:pt>
                      <c:pt idx="567">
                        <c:v>0.95032762629466461</c:v>
                      </c:pt>
                      <c:pt idx="568">
                        <c:v>0.94620253164556967</c:v>
                      </c:pt>
                      <c:pt idx="569">
                        <c:v>0.95153439153439456</c:v>
                      </c:pt>
                      <c:pt idx="570">
                        <c:v>0.95565457245916174</c:v>
                      </c:pt>
                      <c:pt idx="571">
                        <c:v>1.0026648900732844</c:v>
                      </c:pt>
                      <c:pt idx="572">
                        <c:v>1.0066401062416999</c:v>
                      </c:pt>
                      <c:pt idx="573">
                        <c:v>0.99861326824938335</c:v>
                      </c:pt>
                      <c:pt idx="574">
                        <c:v>0.99054715302489815</c:v>
                      </c:pt>
                      <c:pt idx="575">
                        <c:v>0.98244147157190631</c:v>
                      </c:pt>
                      <c:pt idx="576">
                        <c:v>0.96952846975088658</c:v>
                      </c:pt>
                      <c:pt idx="577">
                        <c:v>0.95781527531082866</c:v>
                      </c:pt>
                      <c:pt idx="578">
                        <c:v>0.96345514950166111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033-4111-A4A7-E3E6EFCA2C2B}"/>
                  </c:ext>
                </c:extLst>
              </c15:ser>
            </c15:filteredLineSeries>
          </c:ext>
        </c:extLst>
      </c:lineChart>
      <c:dateAx>
        <c:axId val="2106644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4888"/>
        <c:crosses val="autoZero"/>
        <c:auto val="1"/>
        <c:lblOffset val="100"/>
        <c:baseTimeUnit val="days"/>
      </c:dateAx>
      <c:valAx>
        <c:axId val="210664888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'Dados sim recup log'!$H$1</c:f>
              <c:strCache>
                <c:ptCount val="1"/>
                <c:pt idx="0">
                  <c:v>Óbitos semanais</c:v>
                </c:pt>
              </c:strCache>
            </c:strRef>
          </c:tx>
          <c:spPr>
            <a:ln w="28575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log'!$A$2:$A$1500</c:f>
              <c:numCache>
                <c:formatCode>d\-mmm</c:formatCode>
                <c:ptCount val="14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  <c:pt idx="998">
                  <c:v>44905</c:v>
                </c:pt>
                <c:pt idx="999">
                  <c:v>44906</c:v>
                </c:pt>
                <c:pt idx="1000">
                  <c:v>44907</c:v>
                </c:pt>
                <c:pt idx="1001">
                  <c:v>44908</c:v>
                </c:pt>
                <c:pt idx="1002">
                  <c:v>44909</c:v>
                </c:pt>
                <c:pt idx="1003">
                  <c:v>44910</c:v>
                </c:pt>
                <c:pt idx="1004">
                  <c:v>44911</c:v>
                </c:pt>
                <c:pt idx="1005">
                  <c:v>44912</c:v>
                </c:pt>
                <c:pt idx="1006">
                  <c:v>44913</c:v>
                </c:pt>
                <c:pt idx="1007">
                  <c:v>44914</c:v>
                </c:pt>
                <c:pt idx="1008">
                  <c:v>44915</c:v>
                </c:pt>
                <c:pt idx="1009">
                  <c:v>44916</c:v>
                </c:pt>
                <c:pt idx="1010">
                  <c:v>44917</c:v>
                </c:pt>
                <c:pt idx="1011">
                  <c:v>44918</c:v>
                </c:pt>
                <c:pt idx="1012">
                  <c:v>44919</c:v>
                </c:pt>
                <c:pt idx="1013">
                  <c:v>44920</c:v>
                </c:pt>
                <c:pt idx="1014">
                  <c:v>44921</c:v>
                </c:pt>
                <c:pt idx="1015">
                  <c:v>44922</c:v>
                </c:pt>
                <c:pt idx="1016">
                  <c:v>44923</c:v>
                </c:pt>
                <c:pt idx="1017">
                  <c:v>44924</c:v>
                </c:pt>
                <c:pt idx="1018">
                  <c:v>44925</c:v>
                </c:pt>
                <c:pt idx="1019">
                  <c:v>44926</c:v>
                </c:pt>
                <c:pt idx="1020">
                  <c:v>44927</c:v>
                </c:pt>
                <c:pt idx="1021">
                  <c:v>44928</c:v>
                </c:pt>
                <c:pt idx="1022">
                  <c:v>44929</c:v>
                </c:pt>
                <c:pt idx="1023">
                  <c:v>44930</c:v>
                </c:pt>
                <c:pt idx="1024">
                  <c:v>44931</c:v>
                </c:pt>
                <c:pt idx="1025">
                  <c:v>44932</c:v>
                </c:pt>
                <c:pt idx="1026">
                  <c:v>44933</c:v>
                </c:pt>
                <c:pt idx="1027">
                  <c:v>44934</c:v>
                </c:pt>
                <c:pt idx="1028">
                  <c:v>44935</c:v>
                </c:pt>
                <c:pt idx="1029">
                  <c:v>44936</c:v>
                </c:pt>
                <c:pt idx="1030">
                  <c:v>44937</c:v>
                </c:pt>
                <c:pt idx="1031">
                  <c:v>44938</c:v>
                </c:pt>
                <c:pt idx="1032">
                  <c:v>44939</c:v>
                </c:pt>
                <c:pt idx="1033">
                  <c:v>44940</c:v>
                </c:pt>
                <c:pt idx="1034">
                  <c:v>44941</c:v>
                </c:pt>
                <c:pt idx="1035">
                  <c:v>44942</c:v>
                </c:pt>
                <c:pt idx="1036">
                  <c:v>44943</c:v>
                </c:pt>
                <c:pt idx="1037">
                  <c:v>44944</c:v>
                </c:pt>
                <c:pt idx="1038">
                  <c:v>44945</c:v>
                </c:pt>
                <c:pt idx="1039">
                  <c:v>44946</c:v>
                </c:pt>
                <c:pt idx="1040">
                  <c:v>44947</c:v>
                </c:pt>
                <c:pt idx="1041">
                  <c:v>44948</c:v>
                </c:pt>
                <c:pt idx="1042">
                  <c:v>44949</c:v>
                </c:pt>
                <c:pt idx="1043">
                  <c:v>44950</c:v>
                </c:pt>
                <c:pt idx="1044">
                  <c:v>44951</c:v>
                </c:pt>
                <c:pt idx="1045">
                  <c:v>44952</c:v>
                </c:pt>
                <c:pt idx="1046">
                  <c:v>44953</c:v>
                </c:pt>
                <c:pt idx="1047">
                  <c:v>44954</c:v>
                </c:pt>
                <c:pt idx="1048">
                  <c:v>44955</c:v>
                </c:pt>
                <c:pt idx="1049">
                  <c:v>44956</c:v>
                </c:pt>
                <c:pt idx="1050">
                  <c:v>44957</c:v>
                </c:pt>
                <c:pt idx="1051">
                  <c:v>44958</c:v>
                </c:pt>
                <c:pt idx="1052">
                  <c:v>44959</c:v>
                </c:pt>
                <c:pt idx="1053">
                  <c:v>44960</c:v>
                </c:pt>
                <c:pt idx="1054">
                  <c:v>44961</c:v>
                </c:pt>
                <c:pt idx="1055">
                  <c:v>44962</c:v>
                </c:pt>
                <c:pt idx="1056">
                  <c:v>44963</c:v>
                </c:pt>
                <c:pt idx="1057">
                  <c:v>44964</c:v>
                </c:pt>
                <c:pt idx="1058">
                  <c:v>44965</c:v>
                </c:pt>
                <c:pt idx="1059">
                  <c:v>44966</c:v>
                </c:pt>
                <c:pt idx="1060">
                  <c:v>44967</c:v>
                </c:pt>
                <c:pt idx="1061">
                  <c:v>44968</c:v>
                </c:pt>
                <c:pt idx="1062">
                  <c:v>44969</c:v>
                </c:pt>
                <c:pt idx="1063">
                  <c:v>44970</c:v>
                </c:pt>
                <c:pt idx="1064">
                  <c:v>44971</c:v>
                </c:pt>
                <c:pt idx="1065">
                  <c:v>44972</c:v>
                </c:pt>
                <c:pt idx="1066">
                  <c:v>44973</c:v>
                </c:pt>
                <c:pt idx="1067">
                  <c:v>44974</c:v>
                </c:pt>
                <c:pt idx="1068">
                  <c:v>44975</c:v>
                </c:pt>
                <c:pt idx="1069">
                  <c:v>44976</c:v>
                </c:pt>
                <c:pt idx="1070">
                  <c:v>44977</c:v>
                </c:pt>
                <c:pt idx="1071">
                  <c:v>44978</c:v>
                </c:pt>
                <c:pt idx="1072">
                  <c:v>44979</c:v>
                </c:pt>
                <c:pt idx="1073">
                  <c:v>44980</c:v>
                </c:pt>
                <c:pt idx="1074">
                  <c:v>44981</c:v>
                </c:pt>
                <c:pt idx="1075">
                  <c:v>44982</c:v>
                </c:pt>
                <c:pt idx="1076">
                  <c:v>44983</c:v>
                </c:pt>
                <c:pt idx="1077">
                  <c:v>44984</c:v>
                </c:pt>
                <c:pt idx="1078">
                  <c:v>44985</c:v>
                </c:pt>
                <c:pt idx="1079">
                  <c:v>44986</c:v>
                </c:pt>
                <c:pt idx="1080">
                  <c:v>44987</c:v>
                </c:pt>
                <c:pt idx="1081">
                  <c:v>44988</c:v>
                </c:pt>
                <c:pt idx="1082">
                  <c:v>44989</c:v>
                </c:pt>
                <c:pt idx="1083">
                  <c:v>44990</c:v>
                </c:pt>
                <c:pt idx="1084">
                  <c:v>44991</c:v>
                </c:pt>
                <c:pt idx="1085">
                  <c:v>44992</c:v>
                </c:pt>
                <c:pt idx="1086">
                  <c:v>44993</c:v>
                </c:pt>
                <c:pt idx="1087">
                  <c:v>44994</c:v>
                </c:pt>
                <c:pt idx="1088">
                  <c:v>44995</c:v>
                </c:pt>
                <c:pt idx="1089">
                  <c:v>44996</c:v>
                </c:pt>
                <c:pt idx="1090">
                  <c:v>44997</c:v>
                </c:pt>
                <c:pt idx="1091">
                  <c:v>44998</c:v>
                </c:pt>
                <c:pt idx="1092">
                  <c:v>44999</c:v>
                </c:pt>
                <c:pt idx="1093">
                  <c:v>45000</c:v>
                </c:pt>
                <c:pt idx="1094">
                  <c:v>45001</c:v>
                </c:pt>
                <c:pt idx="1095">
                  <c:v>45002</c:v>
                </c:pt>
                <c:pt idx="1096">
                  <c:v>45003</c:v>
                </c:pt>
                <c:pt idx="1097">
                  <c:v>45004</c:v>
                </c:pt>
                <c:pt idx="1098">
                  <c:v>45005</c:v>
                </c:pt>
                <c:pt idx="1099">
                  <c:v>45006</c:v>
                </c:pt>
                <c:pt idx="1100">
                  <c:v>45007</c:v>
                </c:pt>
                <c:pt idx="1101">
                  <c:v>45008</c:v>
                </c:pt>
                <c:pt idx="1102">
                  <c:v>45009</c:v>
                </c:pt>
                <c:pt idx="1103">
                  <c:v>45010</c:v>
                </c:pt>
                <c:pt idx="1104">
                  <c:v>45011</c:v>
                </c:pt>
                <c:pt idx="1105">
                  <c:v>45012</c:v>
                </c:pt>
                <c:pt idx="1106">
                  <c:v>45013</c:v>
                </c:pt>
                <c:pt idx="1107">
                  <c:v>45014</c:v>
                </c:pt>
                <c:pt idx="1108">
                  <c:v>45015</c:v>
                </c:pt>
                <c:pt idx="1109">
                  <c:v>45016</c:v>
                </c:pt>
                <c:pt idx="1110">
                  <c:v>45017</c:v>
                </c:pt>
                <c:pt idx="1111">
                  <c:v>45018</c:v>
                </c:pt>
                <c:pt idx="1112">
                  <c:v>45019</c:v>
                </c:pt>
                <c:pt idx="1113">
                  <c:v>45020</c:v>
                </c:pt>
                <c:pt idx="1114">
                  <c:v>45021</c:v>
                </c:pt>
                <c:pt idx="1115">
                  <c:v>45022</c:v>
                </c:pt>
                <c:pt idx="1116">
                  <c:v>45023</c:v>
                </c:pt>
                <c:pt idx="1117">
                  <c:v>45024</c:v>
                </c:pt>
                <c:pt idx="1118">
                  <c:v>45025</c:v>
                </c:pt>
                <c:pt idx="1119">
                  <c:v>45026</c:v>
                </c:pt>
                <c:pt idx="1120">
                  <c:v>45027</c:v>
                </c:pt>
                <c:pt idx="1121">
                  <c:v>45028</c:v>
                </c:pt>
                <c:pt idx="1122">
                  <c:v>45029</c:v>
                </c:pt>
                <c:pt idx="1123">
                  <c:v>45030</c:v>
                </c:pt>
                <c:pt idx="1124">
                  <c:v>45031</c:v>
                </c:pt>
                <c:pt idx="1125">
                  <c:v>45032</c:v>
                </c:pt>
                <c:pt idx="1126">
                  <c:v>45033</c:v>
                </c:pt>
                <c:pt idx="1127">
                  <c:v>45034</c:v>
                </c:pt>
                <c:pt idx="1128">
                  <c:v>45035</c:v>
                </c:pt>
                <c:pt idx="1129">
                  <c:v>45036</c:v>
                </c:pt>
                <c:pt idx="1130">
                  <c:v>45037</c:v>
                </c:pt>
                <c:pt idx="1131">
                  <c:v>45038</c:v>
                </c:pt>
                <c:pt idx="1132">
                  <c:v>45039</c:v>
                </c:pt>
                <c:pt idx="1133">
                  <c:v>45040</c:v>
                </c:pt>
                <c:pt idx="1134">
                  <c:v>45041</c:v>
                </c:pt>
                <c:pt idx="1135">
                  <c:v>45042</c:v>
                </c:pt>
                <c:pt idx="1136">
                  <c:v>45043</c:v>
                </c:pt>
                <c:pt idx="1137">
                  <c:v>45044</c:v>
                </c:pt>
                <c:pt idx="1138">
                  <c:v>45045</c:v>
                </c:pt>
                <c:pt idx="1139">
                  <c:v>45046</c:v>
                </c:pt>
                <c:pt idx="1140">
                  <c:v>45047</c:v>
                </c:pt>
                <c:pt idx="1141">
                  <c:v>45048</c:v>
                </c:pt>
                <c:pt idx="1142">
                  <c:v>45049</c:v>
                </c:pt>
                <c:pt idx="1143">
                  <c:v>45050</c:v>
                </c:pt>
                <c:pt idx="1144">
                  <c:v>45051</c:v>
                </c:pt>
                <c:pt idx="1145">
                  <c:v>45052</c:v>
                </c:pt>
                <c:pt idx="1146">
                  <c:v>45053</c:v>
                </c:pt>
                <c:pt idx="1147">
                  <c:v>45054</c:v>
                </c:pt>
                <c:pt idx="1148">
                  <c:v>45055</c:v>
                </c:pt>
                <c:pt idx="1149">
                  <c:v>45056</c:v>
                </c:pt>
                <c:pt idx="1150">
                  <c:v>45057</c:v>
                </c:pt>
                <c:pt idx="1151">
                  <c:v>45058</c:v>
                </c:pt>
                <c:pt idx="1152">
                  <c:v>45059</c:v>
                </c:pt>
                <c:pt idx="1153">
                  <c:v>45060</c:v>
                </c:pt>
                <c:pt idx="1154">
                  <c:v>45061</c:v>
                </c:pt>
                <c:pt idx="1155">
                  <c:v>45062</c:v>
                </c:pt>
                <c:pt idx="1156">
                  <c:v>45063</c:v>
                </c:pt>
                <c:pt idx="1157">
                  <c:v>45064</c:v>
                </c:pt>
                <c:pt idx="1158">
                  <c:v>45065</c:v>
                </c:pt>
                <c:pt idx="1159">
                  <c:v>45066</c:v>
                </c:pt>
                <c:pt idx="1160">
                  <c:v>45067</c:v>
                </c:pt>
                <c:pt idx="1161">
                  <c:v>45068</c:v>
                </c:pt>
                <c:pt idx="1162">
                  <c:v>45069</c:v>
                </c:pt>
                <c:pt idx="1163">
                  <c:v>45070</c:v>
                </c:pt>
                <c:pt idx="1164">
                  <c:v>45071</c:v>
                </c:pt>
                <c:pt idx="1165">
                  <c:v>45072</c:v>
                </c:pt>
                <c:pt idx="1166">
                  <c:v>45073</c:v>
                </c:pt>
                <c:pt idx="1167">
                  <c:v>45074</c:v>
                </c:pt>
                <c:pt idx="1168">
                  <c:v>45075</c:v>
                </c:pt>
                <c:pt idx="1169">
                  <c:v>45076</c:v>
                </c:pt>
                <c:pt idx="1170">
                  <c:v>45077</c:v>
                </c:pt>
                <c:pt idx="1171">
                  <c:v>45078</c:v>
                </c:pt>
                <c:pt idx="1172">
                  <c:v>45079</c:v>
                </c:pt>
                <c:pt idx="1173">
                  <c:v>45080</c:v>
                </c:pt>
                <c:pt idx="1174">
                  <c:v>45081</c:v>
                </c:pt>
                <c:pt idx="1175">
                  <c:v>45082</c:v>
                </c:pt>
                <c:pt idx="1176">
                  <c:v>45083</c:v>
                </c:pt>
                <c:pt idx="1177">
                  <c:v>45084</c:v>
                </c:pt>
                <c:pt idx="1178">
                  <c:v>45085</c:v>
                </c:pt>
                <c:pt idx="1179">
                  <c:v>45086</c:v>
                </c:pt>
                <c:pt idx="1180">
                  <c:v>45087</c:v>
                </c:pt>
                <c:pt idx="1181">
                  <c:v>45088</c:v>
                </c:pt>
                <c:pt idx="1182">
                  <c:v>45089</c:v>
                </c:pt>
                <c:pt idx="1183">
                  <c:v>45090</c:v>
                </c:pt>
                <c:pt idx="1184">
                  <c:v>45091</c:v>
                </c:pt>
                <c:pt idx="1185">
                  <c:v>45092</c:v>
                </c:pt>
                <c:pt idx="1186">
                  <c:v>45093</c:v>
                </c:pt>
                <c:pt idx="1187">
                  <c:v>45094</c:v>
                </c:pt>
                <c:pt idx="1188">
                  <c:v>45095</c:v>
                </c:pt>
                <c:pt idx="1189">
                  <c:v>45096</c:v>
                </c:pt>
                <c:pt idx="1190">
                  <c:v>45097</c:v>
                </c:pt>
                <c:pt idx="1191">
                  <c:v>45098</c:v>
                </c:pt>
                <c:pt idx="1192">
                  <c:v>45099</c:v>
                </c:pt>
                <c:pt idx="1193">
                  <c:v>45100</c:v>
                </c:pt>
                <c:pt idx="1194">
                  <c:v>45101</c:v>
                </c:pt>
                <c:pt idx="1195">
                  <c:v>45102</c:v>
                </c:pt>
                <c:pt idx="1196">
                  <c:v>45103</c:v>
                </c:pt>
                <c:pt idx="1197">
                  <c:v>45104</c:v>
                </c:pt>
                <c:pt idx="1198">
                  <c:v>45105</c:v>
                </c:pt>
                <c:pt idx="1199">
                  <c:v>45106</c:v>
                </c:pt>
                <c:pt idx="1200">
                  <c:v>45107</c:v>
                </c:pt>
                <c:pt idx="1201">
                  <c:v>45108</c:v>
                </c:pt>
                <c:pt idx="1202">
                  <c:v>45109</c:v>
                </c:pt>
                <c:pt idx="1203">
                  <c:v>45110</c:v>
                </c:pt>
                <c:pt idx="1204">
                  <c:v>45111</c:v>
                </c:pt>
                <c:pt idx="1205">
                  <c:v>45112</c:v>
                </c:pt>
                <c:pt idx="1206">
                  <c:v>45113</c:v>
                </c:pt>
                <c:pt idx="1207">
                  <c:v>45114</c:v>
                </c:pt>
                <c:pt idx="1208">
                  <c:v>45115</c:v>
                </c:pt>
                <c:pt idx="1209">
                  <c:v>45116</c:v>
                </c:pt>
                <c:pt idx="1210">
                  <c:v>45117</c:v>
                </c:pt>
                <c:pt idx="1211">
                  <c:v>45118</c:v>
                </c:pt>
                <c:pt idx="1212">
                  <c:v>45119</c:v>
                </c:pt>
                <c:pt idx="1213">
                  <c:v>45120</c:v>
                </c:pt>
                <c:pt idx="1214">
                  <c:v>45121</c:v>
                </c:pt>
                <c:pt idx="1215">
                  <c:v>45122</c:v>
                </c:pt>
                <c:pt idx="1216">
                  <c:v>45123</c:v>
                </c:pt>
                <c:pt idx="1217">
                  <c:v>45124</c:v>
                </c:pt>
                <c:pt idx="1218">
                  <c:v>45125</c:v>
                </c:pt>
                <c:pt idx="1219">
                  <c:v>45126</c:v>
                </c:pt>
                <c:pt idx="1220">
                  <c:v>45127</c:v>
                </c:pt>
                <c:pt idx="1221">
                  <c:v>45128</c:v>
                </c:pt>
                <c:pt idx="1222">
                  <c:v>45129</c:v>
                </c:pt>
                <c:pt idx="1223">
                  <c:v>45130</c:v>
                </c:pt>
                <c:pt idx="1224">
                  <c:v>45131</c:v>
                </c:pt>
                <c:pt idx="1225">
                  <c:v>45132</c:v>
                </c:pt>
                <c:pt idx="1226">
                  <c:v>45133</c:v>
                </c:pt>
                <c:pt idx="1227">
                  <c:v>45134</c:v>
                </c:pt>
                <c:pt idx="1228">
                  <c:v>45135</c:v>
                </c:pt>
                <c:pt idx="1229">
                  <c:v>45136</c:v>
                </c:pt>
                <c:pt idx="1230">
                  <c:v>45137</c:v>
                </c:pt>
                <c:pt idx="1231">
                  <c:v>45138</c:v>
                </c:pt>
                <c:pt idx="1232">
                  <c:v>45139</c:v>
                </c:pt>
                <c:pt idx="1233">
                  <c:v>45140</c:v>
                </c:pt>
                <c:pt idx="1234">
                  <c:v>45141</c:v>
                </c:pt>
                <c:pt idx="1235">
                  <c:v>45142</c:v>
                </c:pt>
                <c:pt idx="1236">
                  <c:v>45143</c:v>
                </c:pt>
                <c:pt idx="1237">
                  <c:v>45144</c:v>
                </c:pt>
                <c:pt idx="1238">
                  <c:v>45145</c:v>
                </c:pt>
                <c:pt idx="1239">
                  <c:v>45146</c:v>
                </c:pt>
                <c:pt idx="1240">
                  <c:v>45147</c:v>
                </c:pt>
                <c:pt idx="1241">
                  <c:v>45148</c:v>
                </c:pt>
                <c:pt idx="1242">
                  <c:v>45149</c:v>
                </c:pt>
                <c:pt idx="1243">
                  <c:v>45150</c:v>
                </c:pt>
                <c:pt idx="1244">
                  <c:v>45151</c:v>
                </c:pt>
                <c:pt idx="1245">
                  <c:v>45152</c:v>
                </c:pt>
                <c:pt idx="1246">
                  <c:v>45153</c:v>
                </c:pt>
                <c:pt idx="1247">
                  <c:v>45154</c:v>
                </c:pt>
                <c:pt idx="1248">
                  <c:v>45155</c:v>
                </c:pt>
                <c:pt idx="1249">
                  <c:v>45156</c:v>
                </c:pt>
                <c:pt idx="1250">
                  <c:v>45157</c:v>
                </c:pt>
                <c:pt idx="1251">
                  <c:v>45158</c:v>
                </c:pt>
                <c:pt idx="1252">
                  <c:v>45159</c:v>
                </c:pt>
                <c:pt idx="1253">
                  <c:v>45160</c:v>
                </c:pt>
                <c:pt idx="1254">
                  <c:v>45161</c:v>
                </c:pt>
                <c:pt idx="1255">
                  <c:v>45162</c:v>
                </c:pt>
                <c:pt idx="1256">
                  <c:v>45163</c:v>
                </c:pt>
                <c:pt idx="1257">
                  <c:v>45164</c:v>
                </c:pt>
                <c:pt idx="1258">
                  <c:v>45165</c:v>
                </c:pt>
                <c:pt idx="1259">
                  <c:v>45166</c:v>
                </c:pt>
                <c:pt idx="1260">
                  <c:v>45167</c:v>
                </c:pt>
                <c:pt idx="1261">
                  <c:v>45168</c:v>
                </c:pt>
                <c:pt idx="1262">
                  <c:v>45169</c:v>
                </c:pt>
                <c:pt idx="1263">
                  <c:v>45170</c:v>
                </c:pt>
                <c:pt idx="1264">
                  <c:v>45171</c:v>
                </c:pt>
                <c:pt idx="1265">
                  <c:v>45172</c:v>
                </c:pt>
                <c:pt idx="1266">
                  <c:v>45173</c:v>
                </c:pt>
                <c:pt idx="1267">
                  <c:v>45174</c:v>
                </c:pt>
                <c:pt idx="1268">
                  <c:v>45175</c:v>
                </c:pt>
                <c:pt idx="1269">
                  <c:v>45176</c:v>
                </c:pt>
                <c:pt idx="1270">
                  <c:v>45177</c:v>
                </c:pt>
                <c:pt idx="1271">
                  <c:v>45178</c:v>
                </c:pt>
                <c:pt idx="1272">
                  <c:v>45179</c:v>
                </c:pt>
                <c:pt idx="1273">
                  <c:v>45180</c:v>
                </c:pt>
                <c:pt idx="1274">
                  <c:v>45181</c:v>
                </c:pt>
                <c:pt idx="1275">
                  <c:v>45182</c:v>
                </c:pt>
                <c:pt idx="1276">
                  <c:v>45183</c:v>
                </c:pt>
                <c:pt idx="1277">
                  <c:v>45184</c:v>
                </c:pt>
                <c:pt idx="1278">
                  <c:v>45185</c:v>
                </c:pt>
                <c:pt idx="1279">
                  <c:v>45186</c:v>
                </c:pt>
                <c:pt idx="1280">
                  <c:v>45187</c:v>
                </c:pt>
                <c:pt idx="1281">
                  <c:v>45188</c:v>
                </c:pt>
                <c:pt idx="1282">
                  <c:v>45189</c:v>
                </c:pt>
                <c:pt idx="1283">
                  <c:v>45190</c:v>
                </c:pt>
                <c:pt idx="1284">
                  <c:v>45191</c:v>
                </c:pt>
                <c:pt idx="1285">
                  <c:v>45192</c:v>
                </c:pt>
                <c:pt idx="1286">
                  <c:v>45193</c:v>
                </c:pt>
                <c:pt idx="1287">
                  <c:v>45194</c:v>
                </c:pt>
                <c:pt idx="1288">
                  <c:v>45195</c:v>
                </c:pt>
                <c:pt idx="1289">
                  <c:v>45196</c:v>
                </c:pt>
                <c:pt idx="1290">
                  <c:v>45197</c:v>
                </c:pt>
                <c:pt idx="1291">
                  <c:v>45198</c:v>
                </c:pt>
                <c:pt idx="1292">
                  <c:v>45199</c:v>
                </c:pt>
                <c:pt idx="1293">
                  <c:v>45200</c:v>
                </c:pt>
                <c:pt idx="1294">
                  <c:v>45201</c:v>
                </c:pt>
                <c:pt idx="1295">
                  <c:v>45202</c:v>
                </c:pt>
                <c:pt idx="1296">
                  <c:v>45203</c:v>
                </c:pt>
                <c:pt idx="1297">
                  <c:v>45204</c:v>
                </c:pt>
                <c:pt idx="1298">
                  <c:v>45205</c:v>
                </c:pt>
              </c:numCache>
            </c:numRef>
          </c:cat>
          <c:val>
            <c:numRef>
              <c:f>'Dados sim recup log'!$H$2:$H$1500</c:f>
              <c:numCache>
                <c:formatCode>General</c:formatCode>
                <c:ptCount val="14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2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4</c:v>
                </c:pt>
                <c:pt idx="40">
                  <c:v>5.3666002653407556</c:v>
                </c:pt>
                <c:pt idx="41">
                  <c:v>6</c:v>
                </c:pt>
                <c:pt idx="42">
                  <c:v>5</c:v>
                </c:pt>
                <c:pt idx="43">
                  <c:v>4</c:v>
                </c:pt>
                <c:pt idx="44">
                  <c:v>5</c:v>
                </c:pt>
                <c:pt idx="45">
                  <c:v>5</c:v>
                </c:pt>
                <c:pt idx="46">
                  <c:v>4</c:v>
                </c:pt>
                <c:pt idx="47">
                  <c:v>4.0430733806501014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5</c:v>
                </c:pt>
                <c:pt idx="53">
                  <c:v>5</c:v>
                </c:pt>
                <c:pt idx="54">
                  <c:v>3.590326354009143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5</c:v>
                </c:pt>
                <c:pt idx="61">
                  <c:v>7.366642891095843</c:v>
                </c:pt>
                <c:pt idx="62">
                  <c:v>9</c:v>
                </c:pt>
                <c:pt idx="63">
                  <c:v>11</c:v>
                </c:pt>
                <c:pt idx="64">
                  <c:v>12</c:v>
                </c:pt>
                <c:pt idx="65">
                  <c:v>12</c:v>
                </c:pt>
                <c:pt idx="66">
                  <c:v>11</c:v>
                </c:pt>
                <c:pt idx="67">
                  <c:v>10</c:v>
                </c:pt>
                <c:pt idx="68">
                  <c:v>7.633357108904157</c:v>
                </c:pt>
                <c:pt idx="69">
                  <c:v>5</c:v>
                </c:pt>
                <c:pt idx="70">
                  <c:v>3</c:v>
                </c:pt>
                <c:pt idx="71">
                  <c:v>4</c:v>
                </c:pt>
                <c:pt idx="72">
                  <c:v>4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9</c:v>
                </c:pt>
                <c:pt idx="78">
                  <c:v>9</c:v>
                </c:pt>
                <c:pt idx="79">
                  <c:v>11</c:v>
                </c:pt>
                <c:pt idx="80">
                  <c:v>9</c:v>
                </c:pt>
                <c:pt idx="81">
                  <c:v>9</c:v>
                </c:pt>
                <c:pt idx="82">
                  <c:v>11.435524153249339</c:v>
                </c:pt>
                <c:pt idx="83">
                  <c:v>14</c:v>
                </c:pt>
                <c:pt idx="84">
                  <c:v>13</c:v>
                </c:pt>
                <c:pt idx="85">
                  <c:v>13</c:v>
                </c:pt>
                <c:pt idx="86">
                  <c:v>11.480084985771754</c:v>
                </c:pt>
                <c:pt idx="87">
                  <c:v>13</c:v>
                </c:pt>
                <c:pt idx="88">
                  <c:v>13</c:v>
                </c:pt>
                <c:pt idx="89">
                  <c:v>11.556141934633231</c:v>
                </c:pt>
                <c:pt idx="90">
                  <c:v>10</c:v>
                </c:pt>
                <c:pt idx="91">
                  <c:v>11</c:v>
                </c:pt>
                <c:pt idx="92">
                  <c:v>12</c:v>
                </c:pt>
                <c:pt idx="93">
                  <c:v>10.519915014228246</c:v>
                </c:pt>
                <c:pt idx="94">
                  <c:v>14</c:v>
                </c:pt>
                <c:pt idx="95">
                  <c:v>15</c:v>
                </c:pt>
                <c:pt idx="96">
                  <c:v>17.429261315501073</c:v>
                </c:pt>
                <c:pt idx="97">
                  <c:v>20</c:v>
                </c:pt>
                <c:pt idx="98">
                  <c:v>18</c:v>
                </c:pt>
                <c:pt idx="99">
                  <c:v>17</c:v>
                </c:pt>
                <c:pt idx="100">
                  <c:v>19</c:v>
                </c:pt>
                <c:pt idx="101">
                  <c:v>15</c:v>
                </c:pt>
                <c:pt idx="102">
                  <c:v>13</c:v>
                </c:pt>
                <c:pt idx="103">
                  <c:v>12.044149581996521</c:v>
                </c:pt>
                <c:pt idx="104">
                  <c:v>11</c:v>
                </c:pt>
                <c:pt idx="105">
                  <c:v>11</c:v>
                </c:pt>
                <c:pt idx="106">
                  <c:v>11</c:v>
                </c:pt>
                <c:pt idx="107">
                  <c:v>13</c:v>
                </c:pt>
                <c:pt idx="108">
                  <c:v>14</c:v>
                </c:pt>
                <c:pt idx="109">
                  <c:v>18</c:v>
                </c:pt>
                <c:pt idx="110">
                  <c:v>19.461503792683374</c:v>
                </c:pt>
                <c:pt idx="111">
                  <c:v>21</c:v>
                </c:pt>
                <c:pt idx="112">
                  <c:v>20</c:v>
                </c:pt>
                <c:pt idx="113">
                  <c:v>19.965610385077099</c:v>
                </c:pt>
                <c:pt idx="114">
                  <c:v>17.965412134631393</c:v>
                </c:pt>
                <c:pt idx="115">
                  <c:v>18</c:v>
                </c:pt>
                <c:pt idx="116">
                  <c:v>17</c:v>
                </c:pt>
                <c:pt idx="117">
                  <c:v>15.057289140567406</c:v>
                </c:pt>
                <c:pt idx="118">
                  <c:v>13</c:v>
                </c:pt>
                <c:pt idx="119">
                  <c:v>17</c:v>
                </c:pt>
                <c:pt idx="120">
                  <c:v>17.034389614922901</c:v>
                </c:pt>
                <c:pt idx="121">
                  <c:v>20.034587865368607</c:v>
                </c:pt>
                <c:pt idx="122">
                  <c:v>24</c:v>
                </c:pt>
                <c:pt idx="123">
                  <c:v>22</c:v>
                </c:pt>
                <c:pt idx="124">
                  <c:v>25.414925257233847</c:v>
                </c:pt>
                <c:pt idx="125">
                  <c:v>29</c:v>
                </c:pt>
                <c:pt idx="126">
                  <c:v>28</c:v>
                </c:pt>
                <c:pt idx="127">
                  <c:v>35</c:v>
                </c:pt>
                <c:pt idx="128">
                  <c:v>36</c:v>
                </c:pt>
                <c:pt idx="129">
                  <c:v>38</c:v>
                </c:pt>
                <c:pt idx="130">
                  <c:v>41</c:v>
                </c:pt>
                <c:pt idx="131">
                  <c:v>37.905712180090489</c:v>
                </c:pt>
                <c:pt idx="132">
                  <c:v>34.637721491119493</c:v>
                </c:pt>
                <c:pt idx="133">
                  <c:v>34</c:v>
                </c:pt>
                <c:pt idx="134">
                  <c:v>27</c:v>
                </c:pt>
                <c:pt idx="135">
                  <c:v>27</c:v>
                </c:pt>
                <c:pt idx="136">
                  <c:v>23</c:v>
                </c:pt>
                <c:pt idx="137">
                  <c:v>20</c:v>
                </c:pt>
                <c:pt idx="138">
                  <c:v>21.65721162625448</c:v>
                </c:pt>
                <c:pt idx="139">
                  <c:v>23.362278508880507</c:v>
                </c:pt>
                <c:pt idx="140">
                  <c:v>28</c:v>
                </c:pt>
                <c:pt idx="141">
                  <c:v>32</c:v>
                </c:pt>
                <c:pt idx="142">
                  <c:v>29</c:v>
                </c:pt>
                <c:pt idx="143">
                  <c:v>28</c:v>
                </c:pt>
                <c:pt idx="144">
                  <c:v>28</c:v>
                </c:pt>
                <c:pt idx="145">
                  <c:v>34.790204087127279</c:v>
                </c:pt>
                <c:pt idx="146">
                  <c:v>42</c:v>
                </c:pt>
                <c:pt idx="147">
                  <c:v>42</c:v>
                </c:pt>
                <c:pt idx="148">
                  <c:v>45</c:v>
                </c:pt>
                <c:pt idx="149">
                  <c:v>45</c:v>
                </c:pt>
                <c:pt idx="150">
                  <c:v>44</c:v>
                </c:pt>
                <c:pt idx="151">
                  <c:v>47</c:v>
                </c:pt>
                <c:pt idx="152">
                  <c:v>41.695094781611971</c:v>
                </c:pt>
                <c:pt idx="153">
                  <c:v>36</c:v>
                </c:pt>
                <c:pt idx="154">
                  <c:v>31</c:v>
                </c:pt>
                <c:pt idx="155">
                  <c:v>27</c:v>
                </c:pt>
                <c:pt idx="156">
                  <c:v>31</c:v>
                </c:pt>
                <c:pt idx="157">
                  <c:v>33</c:v>
                </c:pt>
                <c:pt idx="158">
                  <c:v>30</c:v>
                </c:pt>
                <c:pt idx="159">
                  <c:v>29.513297109523421</c:v>
                </c:pt>
                <c:pt idx="160">
                  <c:v>29</c:v>
                </c:pt>
                <c:pt idx="161">
                  <c:v>31</c:v>
                </c:pt>
                <c:pt idx="162">
                  <c:v>32</c:v>
                </c:pt>
                <c:pt idx="163">
                  <c:v>28</c:v>
                </c:pt>
                <c:pt idx="164">
                  <c:v>31</c:v>
                </c:pt>
                <c:pt idx="165">
                  <c:v>31</c:v>
                </c:pt>
                <c:pt idx="166">
                  <c:v>31.987807962825741</c:v>
                </c:pt>
                <c:pt idx="167">
                  <c:v>33</c:v>
                </c:pt>
                <c:pt idx="168">
                  <c:v>36</c:v>
                </c:pt>
                <c:pt idx="169">
                  <c:v>32</c:v>
                </c:pt>
                <c:pt idx="170">
                  <c:v>30</c:v>
                </c:pt>
                <c:pt idx="171">
                  <c:v>23</c:v>
                </c:pt>
                <c:pt idx="172">
                  <c:v>28</c:v>
                </c:pt>
                <c:pt idx="173">
                  <c:v>24.041133842592899</c:v>
                </c:pt>
                <c:pt idx="174">
                  <c:v>19.989237495144323</c:v>
                </c:pt>
                <c:pt idx="175">
                  <c:v>15</c:v>
                </c:pt>
                <c:pt idx="176">
                  <c:v>14</c:v>
                </c:pt>
                <c:pt idx="177">
                  <c:v>16</c:v>
                </c:pt>
                <c:pt idx="178">
                  <c:v>17</c:v>
                </c:pt>
                <c:pt idx="179">
                  <c:v>13</c:v>
                </c:pt>
                <c:pt idx="180">
                  <c:v>13.999054744991042</c:v>
                </c:pt>
                <c:pt idx="181">
                  <c:v>15.010762504855677</c:v>
                </c:pt>
                <c:pt idx="182">
                  <c:v>16</c:v>
                </c:pt>
                <c:pt idx="183">
                  <c:v>19</c:v>
                </c:pt>
                <c:pt idx="184">
                  <c:v>19</c:v>
                </c:pt>
                <c:pt idx="185">
                  <c:v>19</c:v>
                </c:pt>
                <c:pt idx="186">
                  <c:v>21</c:v>
                </c:pt>
                <c:pt idx="187">
                  <c:v>23.474661107199893</c:v>
                </c:pt>
                <c:pt idx="188">
                  <c:v>26</c:v>
                </c:pt>
                <c:pt idx="189">
                  <c:v>28</c:v>
                </c:pt>
                <c:pt idx="190">
                  <c:v>26</c:v>
                </c:pt>
                <c:pt idx="191">
                  <c:v>29</c:v>
                </c:pt>
                <c:pt idx="192">
                  <c:v>28</c:v>
                </c:pt>
                <c:pt idx="193">
                  <c:v>25</c:v>
                </c:pt>
                <c:pt idx="194">
                  <c:v>21.03440804913464</c:v>
                </c:pt>
                <c:pt idx="195">
                  <c:v>17</c:v>
                </c:pt>
                <c:pt idx="196">
                  <c:v>14</c:v>
                </c:pt>
                <c:pt idx="197">
                  <c:v>14</c:v>
                </c:pt>
                <c:pt idx="198">
                  <c:v>10</c:v>
                </c:pt>
                <c:pt idx="199">
                  <c:v>11</c:v>
                </c:pt>
                <c:pt idx="200">
                  <c:v>12</c:v>
                </c:pt>
                <c:pt idx="201">
                  <c:v>12.498094422743975</c:v>
                </c:pt>
                <c:pt idx="202">
                  <c:v>13</c:v>
                </c:pt>
                <c:pt idx="203">
                  <c:v>14</c:v>
                </c:pt>
                <c:pt idx="204">
                  <c:v>13</c:v>
                </c:pt>
                <c:pt idx="205">
                  <c:v>12</c:v>
                </c:pt>
                <c:pt idx="206">
                  <c:v>14</c:v>
                </c:pt>
                <c:pt idx="207">
                  <c:v>13</c:v>
                </c:pt>
                <c:pt idx="208">
                  <c:v>11.670212862541518</c:v>
                </c:pt>
                <c:pt idx="209">
                  <c:v>10.33235413999347</c:v>
                </c:pt>
                <c:pt idx="210">
                  <c:v>8</c:v>
                </c:pt>
                <c:pt idx="211">
                  <c:v>7</c:v>
                </c:pt>
                <c:pt idx="212">
                  <c:v>7</c:v>
                </c:pt>
                <c:pt idx="213">
                  <c:v>4</c:v>
                </c:pt>
                <c:pt idx="214">
                  <c:v>3</c:v>
                </c:pt>
                <c:pt idx="215">
                  <c:v>3.8318530244958993</c:v>
                </c:pt>
                <c:pt idx="216">
                  <c:v>4.6676458600065303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3.5024590230019612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3</c:v>
                </c:pt>
                <c:pt idx="227">
                  <c:v>4</c:v>
                </c:pt>
                <c:pt idx="228">
                  <c:v>4</c:v>
                </c:pt>
                <c:pt idx="229">
                  <c:v>5.6666666666666856</c:v>
                </c:pt>
                <c:pt idx="230">
                  <c:v>7.3333333333333144</c:v>
                </c:pt>
                <c:pt idx="231">
                  <c:v>8</c:v>
                </c:pt>
                <c:pt idx="232">
                  <c:v>10</c:v>
                </c:pt>
                <c:pt idx="233">
                  <c:v>9</c:v>
                </c:pt>
                <c:pt idx="234">
                  <c:v>8</c:v>
                </c:pt>
                <c:pt idx="235">
                  <c:v>9</c:v>
                </c:pt>
                <c:pt idx="236">
                  <c:v>8.3333333333333144</c:v>
                </c:pt>
                <c:pt idx="237">
                  <c:v>7.6666666666666856</c:v>
                </c:pt>
                <c:pt idx="238">
                  <c:v>7</c:v>
                </c:pt>
                <c:pt idx="239">
                  <c:v>6</c:v>
                </c:pt>
                <c:pt idx="240">
                  <c:v>7</c:v>
                </c:pt>
                <c:pt idx="241">
                  <c:v>10</c:v>
                </c:pt>
                <c:pt idx="242">
                  <c:v>9</c:v>
                </c:pt>
                <c:pt idx="243">
                  <c:v>8</c:v>
                </c:pt>
                <c:pt idx="244">
                  <c:v>7</c:v>
                </c:pt>
                <c:pt idx="245">
                  <c:v>9</c:v>
                </c:pt>
                <c:pt idx="246">
                  <c:v>9</c:v>
                </c:pt>
                <c:pt idx="247">
                  <c:v>7</c:v>
                </c:pt>
                <c:pt idx="248">
                  <c:v>5</c:v>
                </c:pt>
                <c:pt idx="249">
                  <c:v>6</c:v>
                </c:pt>
                <c:pt idx="250">
                  <c:v>7</c:v>
                </c:pt>
                <c:pt idx="251">
                  <c:v>8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4</c:v>
                </c:pt>
                <c:pt idx="257">
                  <c:v>3</c:v>
                </c:pt>
                <c:pt idx="258">
                  <c:v>2</c:v>
                </c:pt>
                <c:pt idx="259">
                  <c:v>4</c:v>
                </c:pt>
                <c:pt idx="260">
                  <c:v>5</c:v>
                </c:pt>
                <c:pt idx="261">
                  <c:v>6</c:v>
                </c:pt>
                <c:pt idx="262">
                  <c:v>6</c:v>
                </c:pt>
                <c:pt idx="263">
                  <c:v>8</c:v>
                </c:pt>
                <c:pt idx="264">
                  <c:v>9.4977611890425351</c:v>
                </c:pt>
                <c:pt idx="265">
                  <c:v>11</c:v>
                </c:pt>
                <c:pt idx="266">
                  <c:v>10</c:v>
                </c:pt>
                <c:pt idx="267">
                  <c:v>11</c:v>
                </c:pt>
                <c:pt idx="268">
                  <c:v>13</c:v>
                </c:pt>
                <c:pt idx="269">
                  <c:v>16</c:v>
                </c:pt>
                <c:pt idx="270">
                  <c:v>15</c:v>
                </c:pt>
                <c:pt idx="271">
                  <c:v>15.498377792707061</c:v>
                </c:pt>
                <c:pt idx="272">
                  <c:v>16</c:v>
                </c:pt>
                <c:pt idx="273">
                  <c:v>17</c:v>
                </c:pt>
                <c:pt idx="274">
                  <c:v>20</c:v>
                </c:pt>
                <c:pt idx="275">
                  <c:v>18</c:v>
                </c:pt>
                <c:pt idx="276">
                  <c:v>15</c:v>
                </c:pt>
                <c:pt idx="277">
                  <c:v>14</c:v>
                </c:pt>
                <c:pt idx="278">
                  <c:v>13.501744363047919</c:v>
                </c:pt>
                <c:pt idx="279">
                  <c:v>13</c:v>
                </c:pt>
                <c:pt idx="280">
                  <c:v>13</c:v>
                </c:pt>
                <c:pt idx="281">
                  <c:v>9</c:v>
                </c:pt>
                <c:pt idx="282">
                  <c:v>11</c:v>
                </c:pt>
                <c:pt idx="283">
                  <c:v>10</c:v>
                </c:pt>
                <c:pt idx="284">
                  <c:v>10</c:v>
                </c:pt>
                <c:pt idx="285">
                  <c:v>10.000039088890162</c:v>
                </c:pt>
                <c:pt idx="286">
                  <c:v>10</c:v>
                </c:pt>
                <c:pt idx="287">
                  <c:v>12</c:v>
                </c:pt>
                <c:pt idx="288">
                  <c:v>13</c:v>
                </c:pt>
                <c:pt idx="289">
                  <c:v>11</c:v>
                </c:pt>
                <c:pt idx="290">
                  <c:v>11</c:v>
                </c:pt>
                <c:pt idx="291">
                  <c:v>11</c:v>
                </c:pt>
                <c:pt idx="292">
                  <c:v>13.487662964708079</c:v>
                </c:pt>
                <c:pt idx="293">
                  <c:v>16</c:v>
                </c:pt>
                <c:pt idx="294">
                  <c:v>22</c:v>
                </c:pt>
                <c:pt idx="295">
                  <c:v>23</c:v>
                </c:pt>
                <c:pt idx="296">
                  <c:v>25</c:v>
                </c:pt>
                <c:pt idx="297">
                  <c:v>37</c:v>
                </c:pt>
                <c:pt idx="298">
                  <c:v>38</c:v>
                </c:pt>
                <c:pt idx="299">
                  <c:v>37.504076958678638</c:v>
                </c:pt>
                <c:pt idx="300">
                  <c:v>37</c:v>
                </c:pt>
                <c:pt idx="301">
                  <c:v>34</c:v>
                </c:pt>
                <c:pt idx="302">
                  <c:v>40</c:v>
                </c:pt>
                <c:pt idx="303">
                  <c:v>42</c:v>
                </c:pt>
                <c:pt idx="304">
                  <c:v>36</c:v>
                </c:pt>
                <c:pt idx="305">
                  <c:v>38</c:v>
                </c:pt>
                <c:pt idx="306">
                  <c:v>38.497659227123563</c:v>
                </c:pt>
                <c:pt idx="307">
                  <c:v>39</c:v>
                </c:pt>
                <c:pt idx="308">
                  <c:v>39</c:v>
                </c:pt>
                <c:pt idx="309">
                  <c:v>33</c:v>
                </c:pt>
                <c:pt idx="310">
                  <c:v>37</c:v>
                </c:pt>
                <c:pt idx="311">
                  <c:v>38</c:v>
                </c:pt>
                <c:pt idx="312">
                  <c:v>36</c:v>
                </c:pt>
                <c:pt idx="313">
                  <c:v>43.414635708335368</c:v>
                </c:pt>
                <c:pt idx="314">
                  <c:v>44</c:v>
                </c:pt>
                <c:pt idx="315">
                  <c:v>44</c:v>
                </c:pt>
                <c:pt idx="316">
                  <c:v>50</c:v>
                </c:pt>
                <c:pt idx="317">
                  <c:v>52</c:v>
                </c:pt>
                <c:pt idx="318">
                  <c:v>46</c:v>
                </c:pt>
                <c:pt idx="319">
                  <c:v>46</c:v>
                </c:pt>
                <c:pt idx="320">
                  <c:v>39.580535490027842</c:v>
                </c:pt>
                <c:pt idx="321">
                  <c:v>40</c:v>
                </c:pt>
                <c:pt idx="322">
                  <c:v>44</c:v>
                </c:pt>
                <c:pt idx="323">
                  <c:v>38</c:v>
                </c:pt>
                <c:pt idx="324">
                  <c:v>34</c:v>
                </c:pt>
                <c:pt idx="325">
                  <c:v>39</c:v>
                </c:pt>
                <c:pt idx="326">
                  <c:v>39</c:v>
                </c:pt>
                <c:pt idx="327">
                  <c:v>37.011515182881908</c:v>
                </c:pt>
                <c:pt idx="328">
                  <c:v>35</c:v>
                </c:pt>
                <c:pt idx="329">
                  <c:v>32</c:v>
                </c:pt>
                <c:pt idx="330">
                  <c:v>31</c:v>
                </c:pt>
                <c:pt idx="331">
                  <c:v>34</c:v>
                </c:pt>
                <c:pt idx="332">
                  <c:v>30</c:v>
                </c:pt>
                <c:pt idx="333">
                  <c:v>31</c:v>
                </c:pt>
                <c:pt idx="334">
                  <c:v>30.003431210896338</c:v>
                </c:pt>
                <c:pt idx="335">
                  <c:v>29</c:v>
                </c:pt>
                <c:pt idx="336">
                  <c:v>24</c:v>
                </c:pt>
                <c:pt idx="337">
                  <c:v>25</c:v>
                </c:pt>
                <c:pt idx="338">
                  <c:v>26</c:v>
                </c:pt>
                <c:pt idx="339">
                  <c:v>25</c:v>
                </c:pt>
                <c:pt idx="340">
                  <c:v>26</c:v>
                </c:pt>
                <c:pt idx="341">
                  <c:v>26.4986908453468</c:v>
                </c:pt>
                <c:pt idx="342">
                  <c:v>27</c:v>
                </c:pt>
                <c:pt idx="343">
                  <c:v>27</c:v>
                </c:pt>
                <c:pt idx="344">
                  <c:v>29</c:v>
                </c:pt>
                <c:pt idx="345">
                  <c:v>23</c:v>
                </c:pt>
                <c:pt idx="346">
                  <c:v>27</c:v>
                </c:pt>
                <c:pt idx="347">
                  <c:v>26</c:v>
                </c:pt>
                <c:pt idx="348">
                  <c:v>24.503269016558306</c:v>
                </c:pt>
                <c:pt idx="349">
                  <c:v>23</c:v>
                </c:pt>
                <c:pt idx="350">
                  <c:v>24</c:v>
                </c:pt>
                <c:pt idx="351">
                  <c:v>21</c:v>
                </c:pt>
                <c:pt idx="352">
                  <c:v>21</c:v>
                </c:pt>
                <c:pt idx="353">
                  <c:v>17</c:v>
                </c:pt>
                <c:pt idx="354">
                  <c:v>16</c:v>
                </c:pt>
                <c:pt idx="355">
                  <c:v>18.493399285174519</c:v>
                </c:pt>
                <c:pt idx="356">
                  <c:v>21</c:v>
                </c:pt>
                <c:pt idx="357">
                  <c:v>21</c:v>
                </c:pt>
                <c:pt idx="358">
                  <c:v>19</c:v>
                </c:pt>
                <c:pt idx="359">
                  <c:v>19</c:v>
                </c:pt>
                <c:pt idx="360">
                  <c:v>22</c:v>
                </c:pt>
                <c:pt idx="361">
                  <c:v>25</c:v>
                </c:pt>
                <c:pt idx="362">
                  <c:v>26.492948425067198</c:v>
                </c:pt>
                <c:pt idx="363">
                  <c:v>28</c:v>
                </c:pt>
                <c:pt idx="364">
                  <c:v>26</c:v>
                </c:pt>
                <c:pt idx="365">
                  <c:v>35</c:v>
                </c:pt>
                <c:pt idx="366">
                  <c:v>31.997767854362451</c:v>
                </c:pt>
                <c:pt idx="367">
                  <c:v>30</c:v>
                </c:pt>
                <c:pt idx="368">
                  <c:v>30</c:v>
                </c:pt>
                <c:pt idx="369">
                  <c:v>26.013699541487995</c:v>
                </c:pt>
                <c:pt idx="370">
                  <c:v>22</c:v>
                </c:pt>
                <c:pt idx="371">
                  <c:v>35</c:v>
                </c:pt>
                <c:pt idx="372">
                  <c:v>44</c:v>
                </c:pt>
                <c:pt idx="373">
                  <c:v>51.002232145637549</c:v>
                </c:pt>
                <c:pt idx="374">
                  <c:v>55</c:v>
                </c:pt>
                <c:pt idx="375">
                  <c:v>54</c:v>
                </c:pt>
                <c:pt idx="376">
                  <c:v>60.967358117729418</c:v>
                </c:pt>
                <c:pt idx="377">
                  <c:v>68</c:v>
                </c:pt>
                <c:pt idx="378">
                  <c:v>62</c:v>
                </c:pt>
                <c:pt idx="379">
                  <c:v>55</c:v>
                </c:pt>
                <c:pt idx="380">
                  <c:v>49</c:v>
                </c:pt>
                <c:pt idx="381">
                  <c:v>49.975572982712265</c:v>
                </c:pt>
                <c:pt idx="382">
                  <c:v>54</c:v>
                </c:pt>
                <c:pt idx="383">
                  <c:v>50.025306015252227</c:v>
                </c:pt>
                <c:pt idx="384">
                  <c:v>46</c:v>
                </c:pt>
                <c:pt idx="385">
                  <c:v>48</c:v>
                </c:pt>
                <c:pt idx="386">
                  <c:v>49</c:v>
                </c:pt>
                <c:pt idx="387">
                  <c:v>50</c:v>
                </c:pt>
                <c:pt idx="388">
                  <c:v>50.024427017287735</c:v>
                </c:pt>
                <c:pt idx="389">
                  <c:v>47</c:v>
                </c:pt>
                <c:pt idx="390">
                  <c:v>48.990956234269788</c:v>
                </c:pt>
                <c:pt idx="391">
                  <c:v>51</c:v>
                </c:pt>
                <c:pt idx="392">
                  <c:v>57</c:v>
                </c:pt>
                <c:pt idx="393">
                  <c:v>54</c:v>
                </c:pt>
                <c:pt idx="394">
                  <c:v>56</c:v>
                </c:pt>
                <c:pt idx="395">
                  <c:v>56</c:v>
                </c:pt>
                <c:pt idx="396">
                  <c:v>62</c:v>
                </c:pt>
                <c:pt idx="397">
                  <c:v>65.47694592629523</c:v>
                </c:pt>
                <c:pt idx="398">
                  <c:v>69</c:v>
                </c:pt>
                <c:pt idx="399">
                  <c:v>59</c:v>
                </c:pt>
                <c:pt idx="400">
                  <c:v>55.481654217730011</c:v>
                </c:pt>
                <c:pt idx="401">
                  <c:v>56</c:v>
                </c:pt>
                <c:pt idx="402">
                  <c:v>58</c:v>
                </c:pt>
                <c:pt idx="403">
                  <c:v>55</c:v>
                </c:pt>
                <c:pt idx="404">
                  <c:v>49.034785706475759</c:v>
                </c:pt>
                <c:pt idx="405">
                  <c:v>43</c:v>
                </c:pt>
                <c:pt idx="406">
                  <c:v>48</c:v>
                </c:pt>
                <c:pt idx="407">
                  <c:v>53.518345782269989</c:v>
                </c:pt>
                <c:pt idx="408">
                  <c:v>50</c:v>
                </c:pt>
                <c:pt idx="409">
                  <c:v>49</c:v>
                </c:pt>
                <c:pt idx="410">
                  <c:v>50.276867893262079</c:v>
                </c:pt>
                <c:pt idx="411">
                  <c:v>55.115275113404778</c:v>
                </c:pt>
                <c:pt idx="412">
                  <c:v>60</c:v>
                </c:pt>
                <c:pt idx="413">
                  <c:v>59</c:v>
                </c:pt>
                <c:pt idx="414">
                  <c:v>53</c:v>
                </c:pt>
                <c:pt idx="415">
                  <c:v>60</c:v>
                </c:pt>
                <c:pt idx="416">
                  <c:v>62</c:v>
                </c:pt>
                <c:pt idx="417">
                  <c:v>60.723132106737921</c:v>
                </c:pt>
                <c:pt idx="418">
                  <c:v>60.861998193043974</c:v>
                </c:pt>
                <c:pt idx="419">
                  <c:v>61</c:v>
                </c:pt>
                <c:pt idx="420">
                  <c:v>64</c:v>
                </c:pt>
                <c:pt idx="421">
                  <c:v>67</c:v>
                </c:pt>
                <c:pt idx="422">
                  <c:v>62</c:v>
                </c:pt>
                <c:pt idx="423">
                  <c:v>64</c:v>
                </c:pt>
                <c:pt idx="424">
                  <c:v>61</c:v>
                </c:pt>
                <c:pt idx="425">
                  <c:v>60.504294519300402</c:v>
                </c:pt>
                <c:pt idx="426">
                  <c:v>60</c:v>
                </c:pt>
                <c:pt idx="427">
                  <c:v>57</c:v>
                </c:pt>
                <c:pt idx="428">
                  <c:v>54</c:v>
                </c:pt>
                <c:pt idx="429">
                  <c:v>55</c:v>
                </c:pt>
                <c:pt idx="430">
                  <c:v>59</c:v>
                </c:pt>
                <c:pt idx="431">
                  <c:v>58</c:v>
                </c:pt>
                <c:pt idx="432">
                  <c:v>58.000970812860942</c:v>
                </c:pt>
                <c:pt idx="433">
                  <c:v>58</c:v>
                </c:pt>
                <c:pt idx="434">
                  <c:v>58</c:v>
                </c:pt>
                <c:pt idx="435">
                  <c:v>65</c:v>
                </c:pt>
                <c:pt idx="436">
                  <c:v>68</c:v>
                </c:pt>
                <c:pt idx="437">
                  <c:v>61</c:v>
                </c:pt>
                <c:pt idx="438">
                  <c:v>66</c:v>
                </c:pt>
                <c:pt idx="439">
                  <c:v>70.96568288031358</c:v>
                </c:pt>
                <c:pt idx="440">
                  <c:v>76</c:v>
                </c:pt>
                <c:pt idx="441">
                  <c:v>81</c:v>
                </c:pt>
                <c:pt idx="442">
                  <c:v>81</c:v>
                </c:pt>
                <c:pt idx="443">
                  <c:v>78.48620627154196</c:v>
                </c:pt>
                <c:pt idx="444">
                  <c:v>76</c:v>
                </c:pt>
                <c:pt idx="445">
                  <c:v>78</c:v>
                </c:pt>
                <c:pt idx="446">
                  <c:v>69.051825543344421</c:v>
                </c:pt>
                <c:pt idx="447">
                  <c:v>60</c:v>
                </c:pt>
                <c:pt idx="448">
                  <c:v>58</c:v>
                </c:pt>
                <c:pt idx="449">
                  <c:v>54</c:v>
                </c:pt>
                <c:pt idx="450">
                  <c:v>56.51379372845804</c:v>
                </c:pt>
                <c:pt idx="451">
                  <c:v>60</c:v>
                </c:pt>
                <c:pt idx="452">
                  <c:v>56</c:v>
                </c:pt>
                <c:pt idx="453">
                  <c:v>59.98530340887919</c:v>
                </c:pt>
                <c:pt idx="454">
                  <c:v>64</c:v>
                </c:pt>
                <c:pt idx="455">
                  <c:v>55</c:v>
                </c:pt>
                <c:pt idx="456">
                  <c:v>49</c:v>
                </c:pt>
                <c:pt idx="457">
                  <c:v>45</c:v>
                </c:pt>
                <c:pt idx="458">
                  <c:v>45</c:v>
                </c:pt>
                <c:pt idx="459">
                  <c:v>46</c:v>
                </c:pt>
                <c:pt idx="460">
                  <c:v>46.498069365340825</c:v>
                </c:pt>
                <c:pt idx="461">
                  <c:v>47</c:v>
                </c:pt>
                <c:pt idx="462">
                  <c:v>54</c:v>
                </c:pt>
                <c:pt idx="463">
                  <c:v>56</c:v>
                </c:pt>
                <c:pt idx="464">
                  <c:v>60</c:v>
                </c:pt>
                <c:pt idx="465">
                  <c:v>57</c:v>
                </c:pt>
                <c:pt idx="466">
                  <c:v>55</c:v>
                </c:pt>
                <c:pt idx="467">
                  <c:v>54.005358437098039</c:v>
                </c:pt>
                <c:pt idx="468">
                  <c:v>53</c:v>
                </c:pt>
                <c:pt idx="469">
                  <c:v>48</c:v>
                </c:pt>
                <c:pt idx="470">
                  <c:v>49</c:v>
                </c:pt>
                <c:pt idx="471">
                  <c:v>45</c:v>
                </c:pt>
                <c:pt idx="472">
                  <c:v>41</c:v>
                </c:pt>
                <c:pt idx="473">
                  <c:v>42</c:v>
                </c:pt>
                <c:pt idx="474">
                  <c:v>40.007792887348387</c:v>
                </c:pt>
                <c:pt idx="475">
                  <c:v>38</c:v>
                </c:pt>
                <c:pt idx="476">
                  <c:v>41</c:v>
                </c:pt>
                <c:pt idx="477">
                  <c:v>43</c:v>
                </c:pt>
                <c:pt idx="478">
                  <c:v>43</c:v>
                </c:pt>
                <c:pt idx="479">
                  <c:v>42.997477576692063</c:v>
                </c:pt>
                <c:pt idx="480">
                  <c:v>40</c:v>
                </c:pt>
                <c:pt idx="481">
                  <c:v>38.005209713631302</c:v>
                </c:pt>
                <c:pt idx="482">
                  <c:v>36</c:v>
                </c:pt>
                <c:pt idx="483">
                  <c:v>30</c:v>
                </c:pt>
                <c:pt idx="484">
                  <c:v>28</c:v>
                </c:pt>
                <c:pt idx="485">
                  <c:v>28</c:v>
                </c:pt>
                <c:pt idx="486">
                  <c:v>31.002522423307937</c:v>
                </c:pt>
                <c:pt idx="487">
                  <c:v>32</c:v>
                </c:pt>
                <c:pt idx="488">
                  <c:v>30.002802873234259</c:v>
                </c:pt>
                <c:pt idx="489">
                  <c:v>28</c:v>
                </c:pt>
                <c:pt idx="490">
                  <c:v>28</c:v>
                </c:pt>
                <c:pt idx="491">
                  <c:v>26</c:v>
                </c:pt>
                <c:pt idx="492">
                  <c:v>23</c:v>
                </c:pt>
                <c:pt idx="493">
                  <c:v>20</c:v>
                </c:pt>
                <c:pt idx="494">
                  <c:v>19</c:v>
                </c:pt>
                <c:pt idx="495">
                  <c:v>17.50061796220325</c:v>
                </c:pt>
                <c:pt idx="496">
                  <c:v>16</c:v>
                </c:pt>
                <c:pt idx="497">
                  <c:v>14.498302091039704</c:v>
                </c:pt>
                <c:pt idx="498">
                  <c:v>13</c:v>
                </c:pt>
                <c:pt idx="499">
                  <c:v>12</c:v>
                </c:pt>
                <c:pt idx="500">
                  <c:v>10</c:v>
                </c:pt>
                <c:pt idx="501">
                  <c:v>8</c:v>
                </c:pt>
                <c:pt idx="502">
                  <c:v>9.4993910689117911</c:v>
                </c:pt>
                <c:pt idx="503">
                  <c:v>11</c:v>
                </c:pt>
                <c:pt idx="504">
                  <c:v>11.501697908960296</c:v>
                </c:pt>
                <c:pt idx="505">
                  <c:v>16</c:v>
                </c:pt>
                <c:pt idx="506">
                  <c:v>16</c:v>
                </c:pt>
                <c:pt idx="507">
                  <c:v>19</c:v>
                </c:pt>
                <c:pt idx="508">
                  <c:v>18</c:v>
                </c:pt>
                <c:pt idx="509">
                  <c:v>18.000005875509714</c:v>
                </c:pt>
                <c:pt idx="510">
                  <c:v>18</c:v>
                </c:pt>
                <c:pt idx="511">
                  <c:v>17</c:v>
                </c:pt>
                <c:pt idx="512">
                  <c:v>15</c:v>
                </c:pt>
                <c:pt idx="513">
                  <c:v>15</c:v>
                </c:pt>
                <c:pt idx="514">
                  <c:v>14</c:v>
                </c:pt>
                <c:pt idx="515">
                  <c:v>16</c:v>
                </c:pt>
                <c:pt idx="516">
                  <c:v>16.998943028286249</c:v>
                </c:pt>
                <c:pt idx="517">
                  <c:v>18</c:v>
                </c:pt>
                <c:pt idx="518">
                  <c:v>16</c:v>
                </c:pt>
                <c:pt idx="519">
                  <c:v>14</c:v>
                </c:pt>
                <c:pt idx="520">
                  <c:v>14</c:v>
                </c:pt>
                <c:pt idx="521">
                  <c:v>11</c:v>
                </c:pt>
                <c:pt idx="522">
                  <c:v>10</c:v>
                </c:pt>
                <c:pt idx="523">
                  <c:v>8.5013956169088942</c:v>
                </c:pt>
                <c:pt idx="524">
                  <c:v>7</c:v>
                </c:pt>
                <c:pt idx="525">
                  <c:v>8</c:v>
                </c:pt>
                <c:pt idx="526">
                  <c:v>6</c:v>
                </c:pt>
                <c:pt idx="527">
                  <c:v>7</c:v>
                </c:pt>
                <c:pt idx="528">
                  <c:v>7</c:v>
                </c:pt>
                <c:pt idx="529">
                  <c:v>7</c:v>
                </c:pt>
                <c:pt idx="530">
                  <c:v>7.9992112242039184</c:v>
                </c:pt>
                <c:pt idx="531">
                  <c:v>9</c:v>
                </c:pt>
                <c:pt idx="532">
                  <c:v>9</c:v>
                </c:pt>
                <c:pt idx="533">
                  <c:v>11</c:v>
                </c:pt>
                <c:pt idx="534">
                  <c:v>11</c:v>
                </c:pt>
                <c:pt idx="535">
                  <c:v>11</c:v>
                </c:pt>
                <c:pt idx="536">
                  <c:v>10.599999999999909</c:v>
                </c:pt>
                <c:pt idx="537">
                  <c:v>9.2010531861792515</c:v>
                </c:pt>
                <c:pt idx="538">
                  <c:v>7.7999999999997272</c:v>
                </c:pt>
                <c:pt idx="539">
                  <c:v>7.3999999999996362</c:v>
                </c:pt>
                <c:pt idx="540">
                  <c:v>5</c:v>
                </c:pt>
                <c:pt idx="541">
                  <c:v>3</c:v>
                </c:pt>
                <c:pt idx="542">
                  <c:v>4</c:v>
                </c:pt>
                <c:pt idx="543">
                  <c:v>3.4000000000000909</c:v>
                </c:pt>
                <c:pt idx="544">
                  <c:v>2.8000000000001819</c:v>
                </c:pt>
                <c:pt idx="545">
                  <c:v>3.2000000000002728</c:v>
                </c:pt>
                <c:pt idx="546">
                  <c:v>3.6000000000003638</c:v>
                </c:pt>
                <c:pt idx="547">
                  <c:v>3</c:v>
                </c:pt>
                <c:pt idx="548">
                  <c:v>4</c:v>
                </c:pt>
                <c:pt idx="549">
                  <c:v>4</c:v>
                </c:pt>
                <c:pt idx="550">
                  <c:v>5</c:v>
                </c:pt>
                <c:pt idx="551">
                  <c:v>6</c:v>
                </c:pt>
                <c:pt idx="552">
                  <c:v>6</c:v>
                </c:pt>
                <c:pt idx="553">
                  <c:v>8</c:v>
                </c:pt>
                <c:pt idx="554">
                  <c:v>8</c:v>
                </c:pt>
                <c:pt idx="555">
                  <c:v>8</c:v>
                </c:pt>
                <c:pt idx="556">
                  <c:v>7</c:v>
                </c:pt>
                <c:pt idx="557">
                  <c:v>9</c:v>
                </c:pt>
                <c:pt idx="558">
                  <c:v>11</c:v>
                </c:pt>
                <c:pt idx="559">
                  <c:v>13</c:v>
                </c:pt>
                <c:pt idx="560">
                  <c:v>12</c:v>
                </c:pt>
                <c:pt idx="561">
                  <c:v>15</c:v>
                </c:pt>
                <c:pt idx="562">
                  <c:v>14</c:v>
                </c:pt>
                <c:pt idx="563">
                  <c:v>14</c:v>
                </c:pt>
                <c:pt idx="564">
                  <c:v>11</c:v>
                </c:pt>
                <c:pt idx="565">
                  <c:v>9.5</c:v>
                </c:pt>
                <c:pt idx="566">
                  <c:v>8</c:v>
                </c:pt>
                <c:pt idx="567">
                  <c:v>6</c:v>
                </c:pt>
                <c:pt idx="568">
                  <c:v>3</c:v>
                </c:pt>
                <c:pt idx="569">
                  <c:v>3</c:v>
                </c:pt>
                <c:pt idx="570">
                  <c:v>5</c:v>
                </c:pt>
                <c:pt idx="571">
                  <c:v>6</c:v>
                </c:pt>
                <c:pt idx="572">
                  <c:v>5.0999999999999091</c:v>
                </c:pt>
                <c:pt idx="573">
                  <c:v>4.1999999999998181</c:v>
                </c:pt>
                <c:pt idx="574">
                  <c:v>4.7999999999997272</c:v>
                </c:pt>
                <c:pt idx="575">
                  <c:v>5.3999999999996362</c:v>
                </c:pt>
                <c:pt idx="576">
                  <c:v>6</c:v>
                </c:pt>
                <c:pt idx="577">
                  <c:v>5</c:v>
                </c:pt>
                <c:pt idx="578">
                  <c:v>4</c:v>
                </c:pt>
                <c:pt idx="579">
                  <c:v>4.4000000000000909</c:v>
                </c:pt>
                <c:pt idx="580">
                  <c:v>4.8000000000001819</c:v>
                </c:pt>
                <c:pt idx="581">
                  <c:v>4.2000000000002728</c:v>
                </c:pt>
                <c:pt idx="582">
                  <c:v>5.6000000000003638</c:v>
                </c:pt>
                <c:pt idx="583">
                  <c:v>6</c:v>
                </c:pt>
                <c:pt idx="584">
                  <c:v>5</c:v>
                </c:pt>
                <c:pt idx="585">
                  <c:v>5</c:v>
                </c:pt>
                <c:pt idx="586">
                  <c:v>4</c:v>
                </c:pt>
                <c:pt idx="587">
                  <c:v>3</c:v>
                </c:pt>
                <c:pt idx="588">
                  <c:v>3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4</c:v>
                </c:pt>
                <c:pt idx="603">
                  <c:v>4</c:v>
                </c:pt>
                <c:pt idx="604">
                  <c:v>3.3333333333332575</c:v>
                </c:pt>
                <c:pt idx="605">
                  <c:v>3.6666666666665151</c:v>
                </c:pt>
                <c:pt idx="606">
                  <c:v>5</c:v>
                </c:pt>
                <c:pt idx="607">
                  <c:v>5</c:v>
                </c:pt>
                <c:pt idx="608">
                  <c:v>5</c:v>
                </c:pt>
                <c:pt idx="609">
                  <c:v>2</c:v>
                </c:pt>
                <c:pt idx="610">
                  <c:v>2</c:v>
                </c:pt>
                <c:pt idx="611">
                  <c:v>1.6666666666667425</c:v>
                </c:pt>
                <c:pt idx="612">
                  <c:v>1.3333333333334849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1</c:v>
                </c:pt>
                <c:pt idx="617">
                  <c:v>1</c:v>
                </c:pt>
                <c:pt idx="618">
                  <c:v>3.5</c:v>
                </c:pt>
                <c:pt idx="619">
                  <c:v>6</c:v>
                </c:pt>
                <c:pt idx="620">
                  <c:v>6</c:v>
                </c:pt>
                <c:pt idx="621">
                  <c:v>6.5</c:v>
                </c:pt>
                <c:pt idx="622">
                  <c:v>7</c:v>
                </c:pt>
                <c:pt idx="623">
                  <c:v>7</c:v>
                </c:pt>
                <c:pt idx="624">
                  <c:v>8</c:v>
                </c:pt>
                <c:pt idx="625">
                  <c:v>5.5</c:v>
                </c:pt>
                <c:pt idx="626">
                  <c:v>5</c:v>
                </c:pt>
                <c:pt idx="627">
                  <c:v>5</c:v>
                </c:pt>
                <c:pt idx="628">
                  <c:v>5.1666666666667425</c:v>
                </c:pt>
                <c:pt idx="629">
                  <c:v>5.3333333333334849</c:v>
                </c:pt>
                <c:pt idx="630">
                  <c:v>5</c:v>
                </c:pt>
                <c:pt idx="631">
                  <c:v>4</c:v>
                </c:pt>
                <c:pt idx="632">
                  <c:v>4</c:v>
                </c:pt>
                <c:pt idx="633">
                  <c:v>2</c:v>
                </c:pt>
                <c:pt idx="634">
                  <c:v>2</c:v>
                </c:pt>
                <c:pt idx="635">
                  <c:v>1.3333333333332575</c:v>
                </c:pt>
                <c:pt idx="636">
                  <c:v>0.66666666666651508</c:v>
                </c:pt>
                <c:pt idx="637">
                  <c:v>1</c:v>
                </c:pt>
                <c:pt idx="638">
                  <c:v>3</c:v>
                </c:pt>
                <c:pt idx="639">
                  <c:v>3</c:v>
                </c:pt>
                <c:pt idx="640">
                  <c:v>4</c:v>
                </c:pt>
                <c:pt idx="641">
                  <c:v>4</c:v>
                </c:pt>
                <c:pt idx="642">
                  <c:v>4</c:v>
                </c:pt>
                <c:pt idx="643">
                  <c:v>4</c:v>
                </c:pt>
                <c:pt idx="644">
                  <c:v>4</c:v>
                </c:pt>
                <c:pt idx="645">
                  <c:v>2</c:v>
                </c:pt>
                <c:pt idx="646">
                  <c:v>2</c:v>
                </c:pt>
                <c:pt idx="647">
                  <c:v>1</c:v>
                </c:pt>
                <c:pt idx="648">
                  <c:v>1</c:v>
                </c:pt>
                <c:pt idx="649">
                  <c:v>2</c:v>
                </c:pt>
                <c:pt idx="650">
                  <c:v>2</c:v>
                </c:pt>
                <c:pt idx="651">
                  <c:v>1</c:v>
                </c:pt>
                <c:pt idx="652">
                  <c:v>3</c:v>
                </c:pt>
                <c:pt idx="653">
                  <c:v>3</c:v>
                </c:pt>
                <c:pt idx="654">
                  <c:v>3</c:v>
                </c:pt>
                <c:pt idx="655">
                  <c:v>4</c:v>
                </c:pt>
                <c:pt idx="656">
                  <c:v>3</c:v>
                </c:pt>
                <c:pt idx="657">
                  <c:v>3</c:v>
                </c:pt>
                <c:pt idx="658">
                  <c:v>3</c:v>
                </c:pt>
                <c:pt idx="659">
                  <c:v>2</c:v>
                </c:pt>
                <c:pt idx="660">
                  <c:v>2</c:v>
                </c:pt>
                <c:pt idx="661">
                  <c:v>4</c:v>
                </c:pt>
                <c:pt idx="662">
                  <c:v>3.6664426648605968</c:v>
                </c:pt>
                <c:pt idx="663">
                  <c:v>4.3331093064361994</c:v>
                </c:pt>
                <c:pt idx="664">
                  <c:v>5</c:v>
                </c:pt>
                <c:pt idx="665">
                  <c:v>5</c:v>
                </c:pt>
                <c:pt idx="666">
                  <c:v>6</c:v>
                </c:pt>
                <c:pt idx="667">
                  <c:v>7</c:v>
                </c:pt>
                <c:pt idx="668">
                  <c:v>8</c:v>
                </c:pt>
                <c:pt idx="669">
                  <c:v>10.178475887201785</c:v>
                </c:pt>
                <c:pt idx="670">
                  <c:v>12.360792871303602</c:v>
                </c:pt>
                <c:pt idx="671">
                  <c:v>14.546956685572695</c:v>
                </c:pt>
                <c:pt idx="672">
                  <c:v>17.404087892400639</c:v>
                </c:pt>
                <c:pt idx="673">
                  <c:v>18.265301623375308</c:v>
                </c:pt>
                <c:pt idx="674">
                  <c:v>20.130603711971617</c:v>
                </c:pt>
                <c:pt idx="675">
                  <c:v>20</c:v>
                </c:pt>
                <c:pt idx="676">
                  <c:v>18.487531730114824</c:v>
                </c:pt>
                <c:pt idx="677">
                  <c:v>16.971881242782956</c:v>
                </c:pt>
                <c:pt idx="678">
                  <c:v>15.453043314427305</c:v>
                </c:pt>
                <c:pt idx="679">
                  <c:v>21.078059298426524</c:v>
                </c:pt>
                <c:pt idx="680">
                  <c:v>26.734698376624692</c:v>
                </c:pt>
                <c:pt idx="681">
                  <c:v>30.229458106578932</c:v>
                </c:pt>
                <c:pt idx="682">
                  <c:v>33.74003032328983</c:v>
                </c:pt>
                <c:pt idx="683">
                  <c:v>38.807517539006994</c:v>
                </c:pt>
                <c:pt idx="684">
                  <c:v>43.894153393694296</c:v>
                </c:pt>
                <c:pt idx="685">
                  <c:v>49</c:v>
                </c:pt>
                <c:pt idx="686">
                  <c:v>54.517852809172837</c:v>
                </c:pt>
                <c:pt idx="687">
                  <c:v>53</c:v>
                </c:pt>
                <c:pt idx="688">
                  <c:v>52.139938181449452</c:v>
                </c:pt>
                <c:pt idx="689">
                  <c:v>51.25996967671017</c:v>
                </c:pt>
                <c:pt idx="690">
                  <c:v>48.8600321788158</c:v>
                </c:pt>
                <c:pt idx="691">
                  <c:v>46.440063185782947</c:v>
                </c:pt>
                <c:pt idx="692">
                  <c:v>44</c:v>
                </c:pt>
                <c:pt idx="693">
                  <c:v>34</c:v>
                </c:pt>
                <c:pt idx="694">
                  <c:v>31</c:v>
                </c:pt>
                <c:pt idx="695">
                  <c:v>31.5</c:v>
                </c:pt>
                <c:pt idx="696">
                  <c:v>29</c:v>
                </c:pt>
                <c:pt idx="697">
                  <c:v>28.333333333333485</c:v>
                </c:pt>
                <c:pt idx="698">
                  <c:v>27.66666666666697</c:v>
                </c:pt>
                <c:pt idx="699">
                  <c:v>27</c:v>
                </c:pt>
                <c:pt idx="700">
                  <c:v>26</c:v>
                </c:pt>
                <c:pt idx="701">
                  <c:v>26</c:v>
                </c:pt>
                <c:pt idx="702">
                  <c:v>24</c:v>
                </c:pt>
                <c:pt idx="703">
                  <c:v>25</c:v>
                </c:pt>
                <c:pt idx="704">
                  <c:v>23.666666666666515</c:v>
                </c:pt>
                <c:pt idx="705">
                  <c:v>22.33333333333303</c:v>
                </c:pt>
                <c:pt idx="706">
                  <c:v>21</c:v>
                </c:pt>
                <c:pt idx="707">
                  <c:v>20</c:v>
                </c:pt>
                <c:pt idx="708">
                  <c:v>19</c:v>
                </c:pt>
                <c:pt idx="709">
                  <c:v>18</c:v>
                </c:pt>
                <c:pt idx="710">
                  <c:v>18</c:v>
                </c:pt>
                <c:pt idx="711">
                  <c:v>16.666666666666515</c:v>
                </c:pt>
                <c:pt idx="712">
                  <c:v>15.33333333333303</c:v>
                </c:pt>
                <c:pt idx="713">
                  <c:v>13.999999999999545</c:v>
                </c:pt>
                <c:pt idx="714">
                  <c:v>12.66666666666606</c:v>
                </c:pt>
                <c:pt idx="715">
                  <c:v>10.333333333332575</c:v>
                </c:pt>
                <c:pt idx="716">
                  <c:v>8</c:v>
                </c:pt>
                <c:pt idx="717">
                  <c:v>9</c:v>
                </c:pt>
                <c:pt idx="718">
                  <c:v>9.0833333333334849</c:v>
                </c:pt>
                <c:pt idx="719">
                  <c:v>9.1666666666669698</c:v>
                </c:pt>
                <c:pt idx="720">
                  <c:v>9.2500000000004547</c:v>
                </c:pt>
                <c:pt idx="721">
                  <c:v>9.3333333333339397</c:v>
                </c:pt>
                <c:pt idx="722">
                  <c:v>11.666666666667425</c:v>
                </c:pt>
                <c:pt idx="723">
                  <c:v>12</c:v>
                </c:pt>
                <c:pt idx="724">
                  <c:v>8</c:v>
                </c:pt>
                <c:pt idx="725">
                  <c:v>7.25</c:v>
                </c:pt>
                <c:pt idx="726">
                  <c:v>6.5</c:v>
                </c:pt>
                <c:pt idx="727">
                  <c:v>5.75</c:v>
                </c:pt>
                <c:pt idx="728">
                  <c:v>8</c:v>
                </c:pt>
                <c:pt idx="729">
                  <c:v>5</c:v>
                </c:pt>
                <c:pt idx="730">
                  <c:v>5</c:v>
                </c:pt>
                <c:pt idx="731">
                  <c:v>5</c:v>
                </c:pt>
                <c:pt idx="732">
                  <c:v>5</c:v>
                </c:pt>
                <c:pt idx="733">
                  <c:v>5</c:v>
                </c:pt>
                <c:pt idx="734">
                  <c:v>5</c:v>
                </c:pt>
                <c:pt idx="735">
                  <c:v>2</c:v>
                </c:pt>
                <c:pt idx="736">
                  <c:v>3</c:v>
                </c:pt>
                <c:pt idx="737">
                  <c:v>2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5</c:v>
                </c:pt>
                <c:pt idx="750">
                  <c:v>5.3333333333334849</c:v>
                </c:pt>
                <c:pt idx="751">
                  <c:v>5.6666666666669698</c:v>
                </c:pt>
                <c:pt idx="752">
                  <c:v>6</c:v>
                </c:pt>
                <c:pt idx="753">
                  <c:v>6.1999999999998181</c:v>
                </c:pt>
                <c:pt idx="754">
                  <c:v>6.3999999999996362</c:v>
                </c:pt>
                <c:pt idx="755">
                  <c:v>6.5999999999994543</c:v>
                </c:pt>
                <c:pt idx="756">
                  <c:v>1.7999999999992724</c:v>
                </c:pt>
                <c:pt idx="757">
                  <c:v>1.6666666666665151</c:v>
                </c:pt>
                <c:pt idx="758">
                  <c:v>1.4761904761903679</c:v>
                </c:pt>
                <c:pt idx="759">
                  <c:v>1.2857142857146755</c:v>
                </c:pt>
                <c:pt idx="760">
                  <c:v>1.2285714285721951</c:v>
                </c:pt>
                <c:pt idx="761">
                  <c:v>1.1714285714297148</c:v>
                </c:pt>
                <c:pt idx="762">
                  <c:v>1.1142857142872344</c:v>
                </c:pt>
                <c:pt idx="763">
                  <c:v>1.0571428571447541</c:v>
                </c:pt>
                <c:pt idx="764">
                  <c:v>1</c:v>
                </c:pt>
                <c:pt idx="765">
                  <c:v>0.96825396825397547</c:v>
                </c:pt>
                <c:pt idx="766">
                  <c:v>0.93650793650795094</c:v>
                </c:pt>
                <c:pt idx="767">
                  <c:v>0.90476190476192642</c:v>
                </c:pt>
                <c:pt idx="768">
                  <c:v>0.87301587301590189</c:v>
                </c:pt>
                <c:pt idx="769">
                  <c:v>0.84126984126987736</c:v>
                </c:pt>
                <c:pt idx="770">
                  <c:v>0.80952380952385283</c:v>
                </c:pt>
                <c:pt idx="771">
                  <c:v>0.77777777777919255</c:v>
                </c:pt>
                <c:pt idx="772">
                  <c:v>0.77777777777919255</c:v>
                </c:pt>
                <c:pt idx="773">
                  <c:v>0.77777777777737356</c:v>
                </c:pt>
                <c:pt idx="774">
                  <c:v>0.66666666666606034</c:v>
                </c:pt>
                <c:pt idx="775">
                  <c:v>0.55555555555474712</c:v>
                </c:pt>
                <c:pt idx="776">
                  <c:v>0.44444444444343389</c:v>
                </c:pt>
                <c:pt idx="777">
                  <c:v>0.33333333333212067</c:v>
                </c:pt>
                <c:pt idx="778">
                  <c:v>0.22222222222080745</c:v>
                </c:pt>
                <c:pt idx="779">
                  <c:v>0.11111111110949423</c:v>
                </c:pt>
                <c:pt idx="780">
                  <c:v>0</c:v>
                </c:pt>
                <c:pt idx="781">
                  <c:v>0.28560303106587526</c:v>
                </c:pt>
                <c:pt idx="782">
                  <c:v>0.57124313899157642</c:v>
                </c:pt>
                <c:pt idx="783">
                  <c:v>0.85692032859014944</c:v>
                </c:pt>
                <c:pt idx="784">
                  <c:v>1.1426346046755498</c:v>
                </c:pt>
                <c:pt idx="785">
                  <c:v>1.4283859720626424</c:v>
                </c:pt>
                <c:pt idx="786">
                  <c:v>1.7141744355662922</c:v>
                </c:pt>
                <c:pt idx="787">
                  <c:v>2</c:v>
                </c:pt>
                <c:pt idx="788">
                  <c:v>1.7143969689341247</c:v>
                </c:pt>
                <c:pt idx="789">
                  <c:v>1.4287568610084236</c:v>
                </c:pt>
                <c:pt idx="790">
                  <c:v>1.1430796714098506</c:v>
                </c:pt>
                <c:pt idx="791">
                  <c:v>0.85736539532445022</c:v>
                </c:pt>
                <c:pt idx="792">
                  <c:v>0.5716140279373576</c:v>
                </c:pt>
                <c:pt idx="793">
                  <c:v>0.28582556443370777</c:v>
                </c:pt>
                <c:pt idx="794">
                  <c:v>0</c:v>
                </c:pt>
                <c:pt idx="795">
                  <c:v>0.5709842064447912</c:v>
                </c:pt>
                <c:pt idx="796">
                  <c:v>1.1421164705479896</c:v>
                </c:pt>
                <c:pt idx="797">
                  <c:v>1.7133968307011855</c:v>
                </c:pt>
                <c:pt idx="798">
                  <c:v>2.2848253253064286</c:v>
                </c:pt>
                <c:pt idx="799">
                  <c:v>2.8564019927753179</c:v>
                </c:pt>
                <c:pt idx="800">
                  <c:v>3.4281268715294573</c:v>
                </c:pt>
                <c:pt idx="801">
                  <c:v>4</c:v>
                </c:pt>
                <c:pt idx="802">
                  <c:v>3.5718729364125466</c:v>
                </c:pt>
                <c:pt idx="803">
                  <c:v>3.1435978151666859</c:v>
                </c:pt>
                <c:pt idx="804">
                  <c:v>2.7151745978708277</c:v>
                </c:pt>
                <c:pt idx="805">
                  <c:v>2.2866032461229224</c:v>
                </c:pt>
                <c:pt idx="806">
                  <c:v>1.8578837215113708</c:v>
                </c:pt>
                <c:pt idx="807">
                  <c:v>1.4290159856145692</c:v>
                </c:pt>
                <c:pt idx="808">
                  <c:v>1</c:v>
                </c:pt>
                <c:pt idx="809">
                  <c:v>1.14274624087966</c:v>
                </c:pt>
                <c:pt idx="810">
                  <c:v>1.2855294411124305</c:v>
                </c:pt>
                <c:pt idx="811">
                  <c:v>1.4283496054817988</c:v>
                </c:pt>
                <c:pt idx="812">
                  <c:v>1.5712067387703428</c:v>
                </c:pt>
                <c:pt idx="813">
                  <c:v>1.7141008457629141</c:v>
                </c:pt>
                <c:pt idx="814">
                  <c:v>1.8570319312439096</c:v>
                </c:pt>
                <c:pt idx="815">
                  <c:v>2</c:v>
                </c:pt>
                <c:pt idx="816">
                  <c:v>2.5138177973012716</c:v>
                </c:pt>
                <c:pt idx="817">
                  <c:v>3.0278879400138976</c:v>
                </c:pt>
                <c:pt idx="818">
                  <c:v>3.5422105280517826</c:v>
                </c:pt>
                <c:pt idx="819">
                  <c:v>4.0567856613674849</c:v>
                </c:pt>
                <c:pt idx="820">
                  <c:v>4.5716134399503972</c:v>
                </c:pt>
                <c:pt idx="821">
                  <c:v>4.7299130245955894</c:v>
                </c:pt>
                <c:pt idx="822">
                  <c:v>4.8882647420923604</c:v>
                </c:pt>
                <c:pt idx="823">
                  <c:v>4.5331096241716295</c:v>
                </c:pt>
                <c:pt idx="824">
                  <c:v>4.1777543533817152</c:v>
                </c:pt>
                <c:pt idx="825">
                  <c:v>3.8221988429154408</c:v>
                </c:pt>
                <c:pt idx="826">
                  <c:v>3.4664430059315237</c:v>
                </c:pt>
                <c:pt idx="827">
                  <c:v>3.1104867555536657</c:v>
                </c:pt>
                <c:pt idx="828">
                  <c:v>3.1111109441030749</c:v>
                </c:pt>
                <c:pt idx="829">
                  <c:v>3.1117352579076396</c:v>
                </c:pt>
                <c:pt idx="830">
                  <c:v>3.667469194790101</c:v>
                </c:pt>
                <c:pt idx="831">
                  <c:v>4.2231139797772812</c:v>
                </c:pt>
                <c:pt idx="832">
                  <c:v>4.7786695949789646</c:v>
                </c:pt>
                <c:pt idx="833">
                  <c:v>5.3341360225012977</c:v>
                </c:pt>
                <c:pt idx="834">
                  <c:v>5.8895132444463343</c:v>
                </c:pt>
                <c:pt idx="835">
                  <c:v>6.4448012429133996</c:v>
                </c:pt>
                <c:pt idx="836">
                  <c:v>7</c:v>
                </c:pt>
                <c:pt idx="837">
                  <c:v>7</c:v>
                </c:pt>
                <c:pt idx="838">
                  <c:v>7</c:v>
                </c:pt>
                <c:pt idx="839">
                  <c:v>7</c:v>
                </c:pt>
                <c:pt idx="840">
                  <c:v>7</c:v>
                </c:pt>
                <c:pt idx="841">
                  <c:v>7</c:v>
                </c:pt>
                <c:pt idx="842">
                  <c:v>7</c:v>
                </c:pt>
                <c:pt idx="843">
                  <c:v>7</c:v>
                </c:pt>
                <c:pt idx="844">
                  <c:v>6.5714285714284415</c:v>
                </c:pt>
                <c:pt idx="845">
                  <c:v>6.142857142856883</c:v>
                </c:pt>
                <c:pt idx="846">
                  <c:v>5.7142857142853245</c:v>
                </c:pt>
                <c:pt idx="847">
                  <c:v>5.285714285713766</c:v>
                </c:pt>
                <c:pt idx="848">
                  <c:v>4.8571428571422075</c:v>
                </c:pt>
                <c:pt idx="849">
                  <c:v>4.428571428570649</c:v>
                </c:pt>
                <c:pt idx="850">
                  <c:v>4</c:v>
                </c:pt>
                <c:pt idx="851">
                  <c:v>4.2857142857142208</c:v>
                </c:pt>
                <c:pt idx="852">
                  <c:v>4.5714285714284415</c:v>
                </c:pt>
                <c:pt idx="853">
                  <c:v>4.8571428571426623</c:v>
                </c:pt>
                <c:pt idx="854">
                  <c:v>5.142857142856883</c:v>
                </c:pt>
                <c:pt idx="855">
                  <c:v>5.4285714285711038</c:v>
                </c:pt>
                <c:pt idx="856">
                  <c:v>5.7142857142853245</c:v>
                </c:pt>
                <c:pt idx="857">
                  <c:v>6</c:v>
                </c:pt>
                <c:pt idx="858">
                  <c:v>5.7142857142857792</c:v>
                </c:pt>
                <c:pt idx="859">
                  <c:v>5.4285714285715585</c:v>
                </c:pt>
                <c:pt idx="860">
                  <c:v>5.1428571428573377</c:v>
                </c:pt>
                <c:pt idx="861">
                  <c:v>4.857142857143117</c:v>
                </c:pt>
                <c:pt idx="862">
                  <c:v>4.5714285714288962</c:v>
                </c:pt>
                <c:pt idx="863">
                  <c:v>4.2857142857146755</c:v>
                </c:pt>
                <c:pt idx="864">
                  <c:v>4</c:v>
                </c:pt>
                <c:pt idx="865">
                  <c:v>4</c:v>
                </c:pt>
                <c:pt idx="866">
                  <c:v>4</c:v>
                </c:pt>
                <c:pt idx="867">
                  <c:v>4</c:v>
                </c:pt>
                <c:pt idx="868">
                  <c:v>4</c:v>
                </c:pt>
                <c:pt idx="869">
                  <c:v>4</c:v>
                </c:pt>
                <c:pt idx="870">
                  <c:v>4</c:v>
                </c:pt>
                <c:pt idx="871">
                  <c:v>4</c:v>
                </c:pt>
                <c:pt idx="872">
                  <c:v>3.857142857143117</c:v>
                </c:pt>
                <c:pt idx="873">
                  <c:v>3.714285714286234</c:v>
                </c:pt>
                <c:pt idx="874">
                  <c:v>3.571428571429351</c:v>
                </c:pt>
                <c:pt idx="875">
                  <c:v>3.428571428572468</c:v>
                </c:pt>
                <c:pt idx="876">
                  <c:v>3.285714285715585</c:v>
                </c:pt>
                <c:pt idx="877">
                  <c:v>3.142857142858702</c:v>
                </c:pt>
                <c:pt idx="878">
                  <c:v>3</c:v>
                </c:pt>
                <c:pt idx="879">
                  <c:v>3.4285714285711038</c:v>
                </c:pt>
                <c:pt idx="880">
                  <c:v>3.8571428571422075</c:v>
                </c:pt>
                <c:pt idx="881">
                  <c:v>4.2857142857133113</c:v>
                </c:pt>
                <c:pt idx="882">
                  <c:v>4.714285714284415</c:v>
                </c:pt>
                <c:pt idx="883">
                  <c:v>5.1428571428555188</c:v>
                </c:pt>
                <c:pt idx="884">
                  <c:v>5.5714285714266225</c:v>
                </c:pt>
                <c:pt idx="885">
                  <c:v>6</c:v>
                </c:pt>
                <c:pt idx="886">
                  <c:v>5.7142857142857792</c:v>
                </c:pt>
                <c:pt idx="887">
                  <c:v>5.4285714285715585</c:v>
                </c:pt>
                <c:pt idx="888">
                  <c:v>5.1428571428573377</c:v>
                </c:pt>
                <c:pt idx="889">
                  <c:v>4.857142857143117</c:v>
                </c:pt>
                <c:pt idx="890">
                  <c:v>4.5714285714288962</c:v>
                </c:pt>
                <c:pt idx="891">
                  <c:v>4.2857142857146755</c:v>
                </c:pt>
                <c:pt idx="892">
                  <c:v>4</c:v>
                </c:pt>
                <c:pt idx="893">
                  <c:v>3.5714015123039644</c:v>
                </c:pt>
                <c:pt idx="894">
                  <c:v>3.1428120433670301</c:v>
                </c:pt>
                <c:pt idx="895">
                  <c:v>2.7142315937585408</c:v>
                </c:pt>
                <c:pt idx="896">
                  <c:v>2.2856601640478402</c:v>
                </c:pt>
                <c:pt idx="897">
                  <c:v>1.8570977548047267</c:v>
                </c:pt>
                <c:pt idx="898">
                  <c:v>1.4285443665989987</c:v>
                </c:pt>
                <c:pt idx="899">
                  <c:v>1</c:v>
                </c:pt>
                <c:pt idx="900">
                  <c:v>0.85716991626759409</c:v>
                </c:pt>
                <c:pt idx="901">
                  <c:v>0.71433081377608687</c:v>
                </c:pt>
                <c:pt idx="902">
                  <c:v>0.57148269195613466</c:v>
                </c:pt>
                <c:pt idx="903">
                  <c:v>0.42862555023839377</c:v>
                </c:pt>
                <c:pt idx="904">
                  <c:v>0.28575938805306578</c:v>
                </c:pt>
                <c:pt idx="905">
                  <c:v>0.14288420483035225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0.14283009568634952</c:v>
                </c:pt>
                <c:pt idx="915">
                  <c:v>0.28566920614821356</c:v>
                </c:pt>
                <c:pt idx="916">
                  <c:v>0.4285173319540263</c:v>
                </c:pt>
                <c:pt idx="917">
                  <c:v>0.57137447367313143</c:v>
                </c:pt>
                <c:pt idx="918">
                  <c:v>0.71424063187441789</c:v>
                </c:pt>
                <c:pt idx="919">
                  <c:v>0.8571158071267746</c:v>
                </c:pt>
                <c:pt idx="920">
                  <c:v>1</c:v>
                </c:pt>
                <c:pt idx="921">
                  <c:v>0.85716990431365048</c:v>
                </c:pt>
                <c:pt idx="922">
                  <c:v>0.71433079385178644</c:v>
                </c:pt>
                <c:pt idx="923">
                  <c:v>0.5714826680459737</c:v>
                </c:pt>
                <c:pt idx="924">
                  <c:v>0.42862552632686857</c:v>
                </c:pt>
                <c:pt idx="925">
                  <c:v>0.28575936812558211</c:v>
                </c:pt>
                <c:pt idx="926">
                  <c:v>0.1428841928732254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2.8565300689479045E-2</c:v>
                </c:pt>
                <c:pt idx="936">
                  <c:v>5.7130961792609014E-2</c:v>
                </c:pt>
                <c:pt idx="937">
                  <c:v>8.569698331393738E-2</c:v>
                </c:pt>
                <c:pt idx="938">
                  <c:v>0.11426336525801162</c:v>
                </c:pt>
                <c:pt idx="939">
                  <c:v>0.1428301076293792</c:v>
                </c:pt>
                <c:pt idx="940">
                  <c:v>0.1713972104325876</c:v>
                </c:pt>
                <c:pt idx="941">
                  <c:v>0.19996467367218429</c:v>
                </c:pt>
                <c:pt idx="942">
                  <c:v>0.1999671966632377</c:v>
                </c:pt>
                <c:pt idx="943">
                  <c:v>0.19996971968612343</c:v>
                </c:pt>
                <c:pt idx="944">
                  <c:v>0.19997224274038672</c:v>
                </c:pt>
                <c:pt idx="945">
                  <c:v>0.19997476582648233</c:v>
                </c:pt>
                <c:pt idx="946">
                  <c:v>0.19997728894441025</c:v>
                </c:pt>
                <c:pt idx="947">
                  <c:v>0.19997981209417048</c:v>
                </c:pt>
                <c:pt idx="948">
                  <c:v>0.19998233527576303</c:v>
                </c:pt>
                <c:pt idx="949">
                  <c:v>0.1999848584891879</c:v>
                </c:pt>
                <c:pt idx="950">
                  <c:v>0.19998738173444508</c:v>
                </c:pt>
                <c:pt idx="951">
                  <c:v>0.19998990501198932</c:v>
                </c:pt>
                <c:pt idx="952">
                  <c:v>0.19999242832136588</c:v>
                </c:pt>
                <c:pt idx="953">
                  <c:v>0.19999495166257475</c:v>
                </c:pt>
                <c:pt idx="954">
                  <c:v>0.19999747503561593</c:v>
                </c:pt>
                <c:pt idx="955">
                  <c:v>0.19999999844003469</c:v>
                </c:pt>
                <c:pt idx="956">
                  <c:v>0.20000252187628575</c:v>
                </c:pt>
                <c:pt idx="957">
                  <c:v>0.20000504534436914</c:v>
                </c:pt>
                <c:pt idx="958">
                  <c:v>0.20000756884428483</c:v>
                </c:pt>
                <c:pt idx="959">
                  <c:v>0.20001009237603284</c:v>
                </c:pt>
                <c:pt idx="960">
                  <c:v>0.20001261593961317</c:v>
                </c:pt>
                <c:pt idx="961">
                  <c:v>0.20001513953502581</c:v>
                </c:pt>
                <c:pt idx="962">
                  <c:v>0.20001766316272551</c:v>
                </c:pt>
                <c:pt idx="963">
                  <c:v>0.20002018682225753</c:v>
                </c:pt>
                <c:pt idx="964">
                  <c:v>0.20002271051362186</c:v>
                </c:pt>
                <c:pt idx="965">
                  <c:v>0.20002523423681851</c:v>
                </c:pt>
                <c:pt idx="966">
                  <c:v>0.20002775799184747</c:v>
                </c:pt>
                <c:pt idx="967">
                  <c:v>0.20003028177870874</c:v>
                </c:pt>
                <c:pt idx="968">
                  <c:v>0.20003280559740233</c:v>
                </c:pt>
                <c:pt idx="969">
                  <c:v>0.20003532944929248</c:v>
                </c:pt>
                <c:pt idx="970">
                  <c:v>0.45706615751942081</c:v>
                </c:pt>
                <c:pt idx="971">
                  <c:v>0.71413263869726507</c:v>
                </c:pt>
                <c:pt idx="972">
                  <c:v>0.97123477751938481</c:v>
                </c:pt>
                <c:pt idx="973">
                  <c:v>1.2283725785227944</c:v>
                </c:pt>
                <c:pt idx="974">
                  <c:v>1.4855460462454175</c:v>
                </c:pt>
                <c:pt idx="975">
                  <c:v>1.7427551852256329</c:v>
                </c:pt>
                <c:pt idx="976">
                  <c:v>2</c:v>
                </c:pt>
                <c:pt idx="977">
                  <c:v>2.1429652065116898</c:v>
                </c:pt>
                <c:pt idx="978">
                  <c:v>2.2858943993746834</c:v>
                </c:pt>
                <c:pt idx="979">
                  <c:v>2.4287875740478739</c:v>
                </c:pt>
                <c:pt idx="980">
                  <c:v>2.5716447259896995</c:v>
                </c:pt>
                <c:pt idx="981">
                  <c:v>2.7144658506576889</c:v>
                </c:pt>
                <c:pt idx="982">
                  <c:v>2.857250943508916</c:v>
                </c:pt>
                <c:pt idx="983">
                  <c:v>3</c:v>
                </c:pt>
                <c:pt idx="984">
                  <c:v>3.8549635415711236</c:v>
                </c:pt>
                <c:pt idx="985">
                  <c:v>4.7106528373360561</c:v>
                </c:pt>
                <c:pt idx="986">
                  <c:v>5.5670682976606258</c:v>
                </c:pt>
                <c:pt idx="987">
                  <c:v>6.4242103331425824</c:v>
                </c:pt>
                <c:pt idx="988">
                  <c:v>7.282079354612506</c:v>
                </c:pt>
                <c:pt idx="989">
                  <c:v>8.140675773132898</c:v>
                </c:pt>
                <c:pt idx="990">
                  <c:v>9</c:v>
                </c:pt>
                <c:pt idx="991">
                  <c:v>8.4300800391470148</c:v>
                </c:pt>
                <c:pt idx="992">
                  <c:v>7.8596577757812156</c:v>
                </c:pt>
                <c:pt idx="993">
                  <c:v>7.2887328695055658</c:v>
                </c:pt>
                <c:pt idx="994">
                  <c:v>6.7173049797129352</c:v>
                </c:pt>
                <c:pt idx="995">
                  <c:v>6.145373765585191</c:v>
                </c:pt>
                <c:pt idx="996">
                  <c:v>5.5729388860941071</c:v>
                </c:pt>
                <c:pt idx="997">
                  <c:v>5</c:v>
                </c:pt>
                <c:pt idx="998">
                  <c:v>5.8578135621387446</c:v>
                </c:pt>
                <c:pt idx="999">
                  <c:v>6.7154036725964943</c:v>
                </c:pt>
                <c:pt idx="1000">
                  <c:v>7.5727702614044574</c:v>
                </c:pt>
                <c:pt idx="1001">
                  <c:v>8.4299132585720145</c:v>
                </c:pt>
                <c:pt idx="1002">
                  <c:v>9.286832594086718</c:v>
                </c:pt>
                <c:pt idx="1003">
                  <c:v>10.143528197914293</c:v>
                </c:pt>
                <c:pt idx="1004">
                  <c:v>11</c:v>
                </c:pt>
                <c:pt idx="1005">
                  <c:v>10.928571428571558</c:v>
                </c:pt>
                <c:pt idx="1006">
                  <c:v>10.857142857143117</c:v>
                </c:pt>
                <c:pt idx="1007">
                  <c:v>10.785714285714675</c:v>
                </c:pt>
                <c:pt idx="1008">
                  <c:v>10.714285714286234</c:v>
                </c:pt>
                <c:pt idx="1009">
                  <c:v>10.642857142857792</c:v>
                </c:pt>
                <c:pt idx="1010">
                  <c:v>10.571428571429351</c:v>
                </c:pt>
                <c:pt idx="1011">
                  <c:v>9.4285714285715585</c:v>
                </c:pt>
                <c:pt idx="1012">
                  <c:v>8.357142857143117</c:v>
                </c:pt>
                <c:pt idx="1013">
                  <c:v>7.2857142857146755</c:v>
                </c:pt>
                <c:pt idx="1014">
                  <c:v>6.214285714286234</c:v>
                </c:pt>
                <c:pt idx="1015">
                  <c:v>5.1428571428577925</c:v>
                </c:pt>
                <c:pt idx="1016">
                  <c:v>4.071428571429351</c:v>
                </c:pt>
                <c:pt idx="1017">
                  <c:v>3</c:v>
                </c:pt>
                <c:pt idx="1018">
                  <c:v>2.9464285714284415</c:v>
                </c:pt>
                <c:pt idx="1019">
                  <c:v>2.892857142856883</c:v>
                </c:pt>
                <c:pt idx="1020">
                  <c:v>2.8392857142853245</c:v>
                </c:pt>
                <c:pt idx="1021">
                  <c:v>2.785714285713766</c:v>
                </c:pt>
                <c:pt idx="1022">
                  <c:v>2.7321428571422075</c:v>
                </c:pt>
                <c:pt idx="1023">
                  <c:v>2.678571428570649</c:v>
                </c:pt>
                <c:pt idx="1024">
                  <c:v>2.625</c:v>
                </c:pt>
                <c:pt idx="1025">
                  <c:v>2.625</c:v>
                </c:pt>
                <c:pt idx="1026">
                  <c:v>2.6071428571426623</c:v>
                </c:pt>
                <c:pt idx="1027">
                  <c:v>2.5892857142853245</c:v>
                </c:pt>
                <c:pt idx="1028">
                  <c:v>2.5714285714279868</c:v>
                </c:pt>
                <c:pt idx="1029">
                  <c:v>2.553571428570649</c:v>
                </c:pt>
                <c:pt idx="1030">
                  <c:v>2.5357142857133113</c:v>
                </c:pt>
                <c:pt idx="1031">
                  <c:v>2.5178571428559735</c:v>
                </c:pt>
                <c:pt idx="1032">
                  <c:v>2.4999999999986358</c:v>
                </c:pt>
                <c:pt idx="1033">
                  <c:v>2.4999999999986358</c:v>
                </c:pt>
                <c:pt idx="1034">
                  <c:v>2.4999999999986358</c:v>
                </c:pt>
                <c:pt idx="1035">
                  <c:v>2.4999999999986358</c:v>
                </c:pt>
                <c:pt idx="1036">
                  <c:v>2.4999999999986358</c:v>
                </c:pt>
                <c:pt idx="1037">
                  <c:v>2.4999999999986358</c:v>
                </c:pt>
                <c:pt idx="1038">
                  <c:v>2.4999999999986358</c:v>
                </c:pt>
                <c:pt idx="1039">
                  <c:v>2.5000000000013642</c:v>
                </c:pt>
                <c:pt idx="1040">
                  <c:v>2.8571428571444812</c:v>
                </c:pt>
                <c:pt idx="1041">
                  <c:v>3.2142857142875982</c:v>
                </c:pt>
                <c:pt idx="1042">
                  <c:v>3.5714285714307152</c:v>
                </c:pt>
                <c:pt idx="1043">
                  <c:v>3.9285714285738322</c:v>
                </c:pt>
                <c:pt idx="1044">
                  <c:v>4.2857142857169492</c:v>
                </c:pt>
                <c:pt idx="1045">
                  <c:v>4.6428571428600662</c:v>
                </c:pt>
                <c:pt idx="1046">
                  <c:v>5</c:v>
                </c:pt>
                <c:pt idx="1047">
                  <c:v>4.2857142857142208</c:v>
                </c:pt>
                <c:pt idx="1048">
                  <c:v>3.5714285714284415</c:v>
                </c:pt>
                <c:pt idx="1049">
                  <c:v>2.8571428571426623</c:v>
                </c:pt>
                <c:pt idx="1050">
                  <c:v>2.142857142856883</c:v>
                </c:pt>
                <c:pt idx="1051">
                  <c:v>1.4285714285711038</c:v>
                </c:pt>
                <c:pt idx="1052">
                  <c:v>0.7142857142853245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0.428334109723437</c:v>
                </c:pt>
                <c:pt idx="1062">
                  <c:v>0.85674730139044186</c:v>
                </c:pt>
                <c:pt idx="1063">
                  <c:v>1.2852395896020425</c:v>
                </c:pt>
                <c:pt idx="1064">
                  <c:v>1.7138109889615407</c:v>
                </c:pt>
                <c:pt idx="1065">
                  <c:v>2.1424615140745118</c:v>
                </c:pt>
                <c:pt idx="1066">
                  <c:v>2.5711911795501692</c:v>
                </c:pt>
                <c:pt idx="1067">
                  <c:v>3</c:v>
                </c:pt>
                <c:pt idx="1068">
                  <c:v>2.6567006407726694</c:v>
                </c:pt>
                <c:pt idx="1069">
                  <c:v>2.3133253123478426</c:v>
                </c:pt>
                <c:pt idx="1070">
                  <c:v>1.9698740002381783</c:v>
                </c:pt>
                <c:pt idx="1071">
                  <c:v>1.6263466899545165</c:v>
                </c:pt>
                <c:pt idx="1072">
                  <c:v>1.2827433670049686</c:v>
                </c:pt>
                <c:pt idx="1073">
                  <c:v>0.93906401689446284</c:v>
                </c:pt>
                <c:pt idx="1074">
                  <c:v>0.59530862512565363</c:v>
                </c:pt>
                <c:pt idx="1075">
                  <c:v>0.59533041674012566</c:v>
                </c:pt>
                <c:pt idx="1076">
                  <c:v>0.59535220915222453</c:v>
                </c:pt>
                <c:pt idx="1077">
                  <c:v>0.59537400236195026</c:v>
                </c:pt>
                <c:pt idx="1078">
                  <c:v>0.59539579636930284</c:v>
                </c:pt>
                <c:pt idx="1079">
                  <c:v>0.59541759117473703</c:v>
                </c:pt>
                <c:pt idx="1080">
                  <c:v>0.59543938677825281</c:v>
                </c:pt>
                <c:pt idx="1081">
                  <c:v>0.59546118317939545</c:v>
                </c:pt>
                <c:pt idx="1082">
                  <c:v>0.59548298037816494</c:v>
                </c:pt>
                <c:pt idx="1083">
                  <c:v>0.59550477837501603</c:v>
                </c:pt>
                <c:pt idx="1084">
                  <c:v>0.59552657716994872</c:v>
                </c:pt>
                <c:pt idx="1085">
                  <c:v>0.59554837676296302</c:v>
                </c:pt>
                <c:pt idx="1086">
                  <c:v>0.59557017715360416</c:v>
                </c:pt>
                <c:pt idx="1087">
                  <c:v>0.59559197834232691</c:v>
                </c:pt>
                <c:pt idx="1088">
                  <c:v>0.59561378032913126</c:v>
                </c:pt>
                <c:pt idx="1089">
                  <c:v>0.59563558311401721</c:v>
                </c:pt>
                <c:pt idx="1090">
                  <c:v>0.59565738669698476</c:v>
                </c:pt>
                <c:pt idx="1091">
                  <c:v>0.59567919107803391</c:v>
                </c:pt>
                <c:pt idx="1092">
                  <c:v>0.59570099625716466</c:v>
                </c:pt>
                <c:pt idx="1093">
                  <c:v>0.59572280223483176</c:v>
                </c:pt>
                <c:pt idx="1094">
                  <c:v>0.59574460901012571</c:v>
                </c:pt>
                <c:pt idx="1095">
                  <c:v>0.59576641658395602</c:v>
                </c:pt>
                <c:pt idx="1096">
                  <c:v>0.59578822495632267</c:v>
                </c:pt>
                <c:pt idx="1097">
                  <c:v>0.59581003412677092</c:v>
                </c:pt>
                <c:pt idx="1098">
                  <c:v>0.59583184409575551</c:v>
                </c:pt>
                <c:pt idx="1099">
                  <c:v>0.59585365486282171</c:v>
                </c:pt>
                <c:pt idx="1100">
                  <c:v>0.59587546642842426</c:v>
                </c:pt>
                <c:pt idx="1101">
                  <c:v>0.59589727879256316</c:v>
                </c:pt>
                <c:pt idx="1102">
                  <c:v>0.59591909195478365</c:v>
                </c:pt>
                <c:pt idx="1103">
                  <c:v>0.5959409059155405</c:v>
                </c:pt>
                <c:pt idx="1104">
                  <c:v>0.59596272067483369</c:v>
                </c:pt>
                <c:pt idx="1105">
                  <c:v>0.59598453623266323</c:v>
                </c:pt>
                <c:pt idx="1106">
                  <c:v>0.59600635258948387</c:v>
                </c:pt>
                <c:pt idx="1107">
                  <c:v>0.5960281697443861</c:v>
                </c:pt>
                <c:pt idx="1108">
                  <c:v>0.59604998769827944</c:v>
                </c:pt>
                <c:pt idx="1109">
                  <c:v>0.59607180645070912</c:v>
                </c:pt>
                <c:pt idx="1110">
                  <c:v>0.59609362600212989</c:v>
                </c:pt>
                <c:pt idx="1111">
                  <c:v>0.59611544635208702</c:v>
                </c:pt>
                <c:pt idx="1112">
                  <c:v>0.59613726750058049</c:v>
                </c:pt>
                <c:pt idx="1113">
                  <c:v>0.59615908944806506</c:v>
                </c:pt>
                <c:pt idx="1114">
                  <c:v>0.59618091218453628</c:v>
                </c:pt>
                <c:pt idx="1115">
                  <c:v>0.62213267404513317</c:v>
                </c:pt>
                <c:pt idx="1116">
                  <c:v>0.64808131859899731</c:v>
                </c:pt>
                <c:pt idx="1117">
                  <c:v>0.67402684573153238</c:v>
                </c:pt>
                <c:pt idx="1118">
                  <c:v>0.69996925532905152</c:v>
                </c:pt>
                <c:pt idx="1119">
                  <c:v>0.72590854727741316</c:v>
                </c:pt>
                <c:pt idx="1120">
                  <c:v>0.75184472146202097</c:v>
                </c:pt>
                <c:pt idx="1121">
                  <c:v>0.77777777777919255</c:v>
                </c:pt>
                <c:pt idx="1122">
                  <c:v>0.77777777777919255</c:v>
                </c:pt>
                <c:pt idx="1123">
                  <c:v>0.77777777777737356</c:v>
                </c:pt>
                <c:pt idx="1124">
                  <c:v>0.66666666666606034</c:v>
                </c:pt>
                <c:pt idx="1125">
                  <c:v>0.55555555555474712</c:v>
                </c:pt>
                <c:pt idx="1126">
                  <c:v>0.44444444444343389</c:v>
                </c:pt>
                <c:pt idx="1127">
                  <c:v>0.33333333333212067</c:v>
                </c:pt>
                <c:pt idx="1128">
                  <c:v>0.22222222222080745</c:v>
                </c:pt>
                <c:pt idx="1129">
                  <c:v>0.11111111110949423</c:v>
                </c:pt>
                <c:pt idx="1130">
                  <c:v>0.75</c:v>
                </c:pt>
                <c:pt idx="1131">
                  <c:v>1.5</c:v>
                </c:pt>
                <c:pt idx="1132">
                  <c:v>2.25</c:v>
                </c:pt>
                <c:pt idx="1133">
                  <c:v>3</c:v>
                </c:pt>
                <c:pt idx="1134">
                  <c:v>3.75</c:v>
                </c:pt>
                <c:pt idx="1135">
                  <c:v>4.5</c:v>
                </c:pt>
                <c:pt idx="1136">
                  <c:v>5.25</c:v>
                </c:pt>
                <c:pt idx="1137">
                  <c:v>5.25</c:v>
                </c:pt>
                <c:pt idx="1138">
                  <c:v>4.9285714285715585</c:v>
                </c:pt>
                <c:pt idx="1139">
                  <c:v>4.607142857143117</c:v>
                </c:pt>
                <c:pt idx="1140">
                  <c:v>4.2857142857146755</c:v>
                </c:pt>
                <c:pt idx="1141">
                  <c:v>3.964285714286234</c:v>
                </c:pt>
                <c:pt idx="1142">
                  <c:v>3.6428571428577925</c:v>
                </c:pt>
                <c:pt idx="1143">
                  <c:v>3.321428571429351</c:v>
                </c:pt>
                <c:pt idx="1144">
                  <c:v>3</c:v>
                </c:pt>
                <c:pt idx="1145">
                  <c:v>3.285060204362253</c:v>
                </c:pt>
                <c:pt idx="1146">
                  <c:v>3.570338324901968</c:v>
                </c:pt>
                <c:pt idx="1147">
                  <c:v>3.8558344281627797</c:v>
                </c:pt>
                <c:pt idx="1148">
                  <c:v>4.1415485807087862</c:v>
                </c:pt>
                <c:pt idx="1149">
                  <c:v>4.4274808491236399</c:v>
                </c:pt>
                <c:pt idx="1150">
                  <c:v>4.7136313000119117</c:v>
                </c:pt>
                <c:pt idx="1151">
                  <c:v>5</c:v>
                </c:pt>
                <c:pt idx="1152">
                  <c:v>4.4768445575423357</c:v>
                </c:pt>
                <c:pt idx="1153">
                  <c:v>3.9534711989072093</c:v>
                </c:pt>
                <c:pt idx="1154">
                  <c:v>3.4298798575509863</c:v>
                </c:pt>
                <c:pt idx="1155">
                  <c:v>2.9060704669095685</c:v>
                </c:pt>
                <c:pt idx="1156">
                  <c:v>2.3820429603993034</c:v>
                </c:pt>
                <c:pt idx="1157">
                  <c:v>1.8577972714156203</c:v>
                </c:pt>
                <c:pt idx="1158">
                  <c:v>1.3333333333330302</c:v>
                </c:pt>
                <c:pt idx="1159">
                  <c:v>1.3333333333330302</c:v>
                </c:pt>
                <c:pt idx="1160">
                  <c:v>1.3333333333330302</c:v>
                </c:pt>
                <c:pt idx="1161">
                  <c:v>1.3333333333330302</c:v>
                </c:pt>
                <c:pt idx="1162">
                  <c:v>1.3333333333330302</c:v>
                </c:pt>
                <c:pt idx="1163">
                  <c:v>1.3333333333330302</c:v>
                </c:pt>
                <c:pt idx="1164">
                  <c:v>1.3333333333330302</c:v>
                </c:pt>
                <c:pt idx="1165">
                  <c:v>1.3333333333330302</c:v>
                </c:pt>
                <c:pt idx="1166">
                  <c:v>1.3333333333330302</c:v>
                </c:pt>
                <c:pt idx="1167">
                  <c:v>1.3333333333330302</c:v>
                </c:pt>
                <c:pt idx="1168">
                  <c:v>1.3333333333330302</c:v>
                </c:pt>
                <c:pt idx="1169">
                  <c:v>1.3333333333330302</c:v>
                </c:pt>
                <c:pt idx="1170">
                  <c:v>1.3333333333330302</c:v>
                </c:pt>
                <c:pt idx="1171">
                  <c:v>1.3333333333330302</c:v>
                </c:pt>
                <c:pt idx="1172">
                  <c:v>1.3333333333339397</c:v>
                </c:pt>
                <c:pt idx="1173">
                  <c:v>1.1587301587310321</c:v>
                </c:pt>
                <c:pt idx="1174">
                  <c:v>0.9841269841281246</c:v>
                </c:pt>
                <c:pt idx="1175">
                  <c:v>0.80952380952521708</c:v>
                </c:pt>
                <c:pt idx="1176">
                  <c:v>0.63492063492230955</c:v>
                </c:pt>
                <c:pt idx="1177">
                  <c:v>0.46031746031940202</c:v>
                </c:pt>
                <c:pt idx="1178">
                  <c:v>0.28571428571649449</c:v>
                </c:pt>
                <c:pt idx="1179">
                  <c:v>0.11111111111267746</c:v>
                </c:pt>
                <c:pt idx="1180">
                  <c:v>0.11111111111267746</c:v>
                </c:pt>
                <c:pt idx="1181">
                  <c:v>0.11111111111267746</c:v>
                </c:pt>
                <c:pt idx="1182">
                  <c:v>0.11111111111267746</c:v>
                </c:pt>
                <c:pt idx="1183">
                  <c:v>0.11111111111267746</c:v>
                </c:pt>
                <c:pt idx="1184">
                  <c:v>0.11111111111267746</c:v>
                </c:pt>
                <c:pt idx="1185">
                  <c:v>0.11111111111267746</c:v>
                </c:pt>
                <c:pt idx="1186">
                  <c:v>0.11111111111267746</c:v>
                </c:pt>
                <c:pt idx="1187">
                  <c:v>0.11111111111267746</c:v>
                </c:pt>
                <c:pt idx="1188">
                  <c:v>0.11111111111267746</c:v>
                </c:pt>
                <c:pt idx="1189">
                  <c:v>0.11111111111267746</c:v>
                </c:pt>
                <c:pt idx="1190">
                  <c:v>0.11111111111267746</c:v>
                </c:pt>
                <c:pt idx="1191">
                  <c:v>0.11111111111267746</c:v>
                </c:pt>
                <c:pt idx="1192">
                  <c:v>0.11111111111267746</c:v>
                </c:pt>
                <c:pt idx="1193">
                  <c:v>0.11111111111267746</c:v>
                </c:pt>
                <c:pt idx="1194">
                  <c:v>0.11111111111267746</c:v>
                </c:pt>
                <c:pt idx="1195">
                  <c:v>0.11111111111267746</c:v>
                </c:pt>
                <c:pt idx="1196">
                  <c:v>0.11111111111267746</c:v>
                </c:pt>
                <c:pt idx="1197">
                  <c:v>0.11111111111267746</c:v>
                </c:pt>
                <c:pt idx="1198">
                  <c:v>0.11111111111267746</c:v>
                </c:pt>
                <c:pt idx="1199">
                  <c:v>0.11111111111267746</c:v>
                </c:pt>
                <c:pt idx="1200">
                  <c:v>0.11111111111267746</c:v>
                </c:pt>
                <c:pt idx="1201">
                  <c:v>0.11111111111267746</c:v>
                </c:pt>
                <c:pt idx="1202">
                  <c:v>0.11111111111267746</c:v>
                </c:pt>
                <c:pt idx="1203">
                  <c:v>0.11111111111267746</c:v>
                </c:pt>
                <c:pt idx="1204">
                  <c:v>0.11111111111267746</c:v>
                </c:pt>
                <c:pt idx="1205">
                  <c:v>0.11111111111267746</c:v>
                </c:pt>
                <c:pt idx="1206">
                  <c:v>0.11111111111267746</c:v>
                </c:pt>
                <c:pt idx="1207">
                  <c:v>0.11111111111267746</c:v>
                </c:pt>
                <c:pt idx="1208">
                  <c:v>0.11111111111267746</c:v>
                </c:pt>
                <c:pt idx="1209">
                  <c:v>0.11111111111267746</c:v>
                </c:pt>
                <c:pt idx="1210">
                  <c:v>0.11111111111267746</c:v>
                </c:pt>
                <c:pt idx="1211">
                  <c:v>0.11111111111267746</c:v>
                </c:pt>
                <c:pt idx="1212">
                  <c:v>0.11111111111267746</c:v>
                </c:pt>
                <c:pt idx="1213">
                  <c:v>0.11111111111267746</c:v>
                </c:pt>
                <c:pt idx="1214">
                  <c:v>0.11111111111267746</c:v>
                </c:pt>
                <c:pt idx="1215">
                  <c:v>0.11111111111267746</c:v>
                </c:pt>
                <c:pt idx="1216">
                  <c:v>0.11111111111267746</c:v>
                </c:pt>
                <c:pt idx="1217">
                  <c:v>0.11111111111267746</c:v>
                </c:pt>
                <c:pt idx="1218">
                  <c:v>0.11111111111267746</c:v>
                </c:pt>
                <c:pt idx="1219">
                  <c:v>0.11111111111267746</c:v>
                </c:pt>
                <c:pt idx="1220">
                  <c:v>0.11111111111267746</c:v>
                </c:pt>
                <c:pt idx="1221">
                  <c:v>0.11111111111267746</c:v>
                </c:pt>
                <c:pt idx="1222">
                  <c:v>0.11111111111267746</c:v>
                </c:pt>
                <c:pt idx="1223">
                  <c:v>0.11111111111267746</c:v>
                </c:pt>
                <c:pt idx="1224">
                  <c:v>0.11111111111267746</c:v>
                </c:pt>
                <c:pt idx="1225">
                  <c:v>0.11111111111267746</c:v>
                </c:pt>
                <c:pt idx="1226">
                  <c:v>0.11111111111267746</c:v>
                </c:pt>
                <c:pt idx="1227">
                  <c:v>0.11111111111267746</c:v>
                </c:pt>
                <c:pt idx="1228">
                  <c:v>0.11111111111267746</c:v>
                </c:pt>
                <c:pt idx="1229">
                  <c:v>0.11111111111267746</c:v>
                </c:pt>
                <c:pt idx="1230">
                  <c:v>0.11111111111267746</c:v>
                </c:pt>
                <c:pt idx="1231">
                  <c:v>0.11111111111267746</c:v>
                </c:pt>
                <c:pt idx="1232">
                  <c:v>0.11111111111267746</c:v>
                </c:pt>
                <c:pt idx="1233">
                  <c:v>0.11111111111267746</c:v>
                </c:pt>
                <c:pt idx="1234">
                  <c:v>0.11111111111267746</c:v>
                </c:pt>
                <c:pt idx="1235">
                  <c:v>0.1111111110985803</c:v>
                </c:pt>
                <c:pt idx="1236">
                  <c:v>9.5238095225340658E-2</c:v>
                </c:pt>
                <c:pt idx="1237">
                  <c:v>7.936507935210102E-2</c:v>
                </c:pt>
                <c:pt idx="1238">
                  <c:v>6.3492063478861382E-2</c:v>
                </c:pt>
                <c:pt idx="1239">
                  <c:v>4.7619047605621745E-2</c:v>
                </c:pt>
                <c:pt idx="1240">
                  <c:v>3.1746031732382107E-2</c:v>
                </c:pt>
                <c:pt idx="1241">
                  <c:v>1.587301585914247E-2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0.19971083503151021</c:v>
                </c:pt>
                <c:pt idx="1265">
                  <c:v>0.39943866385010551</c:v>
                </c:pt>
                <c:pt idx="1266">
                  <c:v>0.59918348790142772</c:v>
                </c:pt>
                <c:pt idx="1267">
                  <c:v>0.79894530863157343</c:v>
                </c:pt>
                <c:pt idx="1268">
                  <c:v>0.99872412748709394</c:v>
                </c:pt>
                <c:pt idx="1269">
                  <c:v>1.1985199459140858</c:v>
                </c:pt>
                <c:pt idx="1270">
                  <c:v>1.3983327653595552</c:v>
                </c:pt>
                <c:pt idx="1271">
                  <c:v>1.3984517522385431</c:v>
                </c:pt>
                <c:pt idx="1272">
                  <c:v>1.3985707492420261</c:v>
                </c:pt>
                <c:pt idx="1273">
                  <c:v>1.3986897563709135</c:v>
                </c:pt>
                <c:pt idx="1274">
                  <c:v>1.3988087736265697</c:v>
                </c:pt>
                <c:pt idx="1275">
                  <c:v>1.3989278010099042</c:v>
                </c:pt>
                <c:pt idx="1276">
                  <c:v>1.3990468385213717</c:v>
                </c:pt>
                <c:pt idx="1277">
                  <c:v>1.3991658861618816</c:v>
                </c:pt>
                <c:pt idx="1278">
                  <c:v>1.3992849439323436</c:v>
                </c:pt>
                <c:pt idx="1279">
                  <c:v>1.399404011833667</c:v>
                </c:pt>
                <c:pt idx="1280">
                  <c:v>1.3995230898672162</c:v>
                </c:pt>
                <c:pt idx="1281">
                  <c:v>1.3996421780329911</c:v>
                </c:pt>
                <c:pt idx="1282">
                  <c:v>1.3997612763319012</c:v>
                </c:pt>
                <c:pt idx="1283">
                  <c:v>1.3998803847653107</c:v>
                </c:pt>
                <c:pt idx="1284">
                  <c:v>1.3999995033341293</c:v>
                </c:pt>
                <c:pt idx="1285">
                  <c:v>1.4001186320388115</c:v>
                </c:pt>
                <c:pt idx="1286">
                  <c:v>1.4002377708802669</c:v>
                </c:pt>
                <c:pt idx="1287">
                  <c:v>1.400356919859405</c:v>
                </c:pt>
                <c:pt idx="1288">
                  <c:v>1.4004760789775901</c:v>
                </c:pt>
                <c:pt idx="1289">
                  <c:v>1.4005952482352768</c:v>
                </c:pt>
                <c:pt idx="1290">
                  <c:v>1.4007144276333747</c:v>
                </c:pt>
                <c:pt idx="1291">
                  <c:v>1.4008336171723386</c:v>
                </c:pt>
                <c:pt idx="1292">
                  <c:v>1.4009528168530778</c:v>
                </c:pt>
                <c:pt idx="1293">
                  <c:v>1.4010720266769567</c:v>
                </c:pt>
                <c:pt idx="1294">
                  <c:v>1.4011912466448848</c:v>
                </c:pt>
                <c:pt idx="1295">
                  <c:v>1.4013104767573168</c:v>
                </c:pt>
                <c:pt idx="1296">
                  <c:v>1.4014297170151622</c:v>
                </c:pt>
                <c:pt idx="1297">
                  <c:v>1.4015489674193304</c:v>
                </c:pt>
                <c:pt idx="1298">
                  <c:v>1.4016682279720953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7E2-41A6-A2C6-0A6DFDC08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6848"/>
        <c:axId val="21066724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'Dados sim recup log'!$B$1</c15:sqref>
                        </c15:formulaRef>
                      </c:ext>
                    </c:extLst>
                    <c:strCache>
                      <c:ptCount val="1"/>
                      <c:pt idx="0">
                        <c:v>Casos (Total)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log'!$A$2:$A$1500</c15:sqref>
                        </c15:formulaRef>
                      </c:ext>
                    </c:extLst>
                    <c:numCache>
                      <c:formatCode>d\-mmm</c:formatCode>
                      <c:ptCount val="14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  <c:pt idx="788">
                        <c:v>44695</c:v>
                      </c:pt>
                      <c:pt idx="789">
                        <c:v>44696</c:v>
                      </c:pt>
                      <c:pt idx="790">
                        <c:v>44697</c:v>
                      </c:pt>
                      <c:pt idx="791">
                        <c:v>44698</c:v>
                      </c:pt>
                      <c:pt idx="792">
                        <c:v>44699</c:v>
                      </c:pt>
                      <c:pt idx="793">
                        <c:v>44700</c:v>
                      </c:pt>
                      <c:pt idx="794">
                        <c:v>44701</c:v>
                      </c:pt>
                      <c:pt idx="795">
                        <c:v>44702</c:v>
                      </c:pt>
                      <c:pt idx="796">
                        <c:v>44703</c:v>
                      </c:pt>
                      <c:pt idx="797">
                        <c:v>44704</c:v>
                      </c:pt>
                      <c:pt idx="798">
                        <c:v>44705</c:v>
                      </c:pt>
                      <c:pt idx="799">
                        <c:v>44706</c:v>
                      </c:pt>
                      <c:pt idx="800">
                        <c:v>44707</c:v>
                      </c:pt>
                      <c:pt idx="801">
                        <c:v>44708</c:v>
                      </c:pt>
                      <c:pt idx="802">
                        <c:v>44709</c:v>
                      </c:pt>
                      <c:pt idx="803">
                        <c:v>44710</c:v>
                      </c:pt>
                      <c:pt idx="804">
                        <c:v>44711</c:v>
                      </c:pt>
                      <c:pt idx="805">
                        <c:v>44712</c:v>
                      </c:pt>
                      <c:pt idx="806">
                        <c:v>44713</c:v>
                      </c:pt>
                      <c:pt idx="807">
                        <c:v>44714</c:v>
                      </c:pt>
                      <c:pt idx="808">
                        <c:v>44715</c:v>
                      </c:pt>
                      <c:pt idx="809">
                        <c:v>44716</c:v>
                      </c:pt>
                      <c:pt idx="810">
                        <c:v>44717</c:v>
                      </c:pt>
                      <c:pt idx="811">
                        <c:v>44718</c:v>
                      </c:pt>
                      <c:pt idx="812">
                        <c:v>44719</c:v>
                      </c:pt>
                      <c:pt idx="813">
                        <c:v>44720</c:v>
                      </c:pt>
                      <c:pt idx="814">
                        <c:v>44721</c:v>
                      </c:pt>
                      <c:pt idx="815">
                        <c:v>44722</c:v>
                      </c:pt>
                      <c:pt idx="816">
                        <c:v>44723</c:v>
                      </c:pt>
                      <c:pt idx="817">
                        <c:v>44724</c:v>
                      </c:pt>
                      <c:pt idx="818">
                        <c:v>44725</c:v>
                      </c:pt>
                      <c:pt idx="819">
                        <c:v>44726</c:v>
                      </c:pt>
                      <c:pt idx="820">
                        <c:v>44727</c:v>
                      </c:pt>
                      <c:pt idx="821">
                        <c:v>44728</c:v>
                      </c:pt>
                      <c:pt idx="822">
                        <c:v>44729</c:v>
                      </c:pt>
                      <c:pt idx="823">
                        <c:v>44730</c:v>
                      </c:pt>
                      <c:pt idx="824">
                        <c:v>44731</c:v>
                      </c:pt>
                      <c:pt idx="825">
                        <c:v>44732</c:v>
                      </c:pt>
                      <c:pt idx="826">
                        <c:v>44733</c:v>
                      </c:pt>
                      <c:pt idx="827">
                        <c:v>44734</c:v>
                      </c:pt>
                      <c:pt idx="828">
                        <c:v>44735</c:v>
                      </c:pt>
                      <c:pt idx="829">
                        <c:v>44736</c:v>
                      </c:pt>
                      <c:pt idx="830">
                        <c:v>44737</c:v>
                      </c:pt>
                      <c:pt idx="831">
                        <c:v>44738</c:v>
                      </c:pt>
                      <c:pt idx="832">
                        <c:v>44739</c:v>
                      </c:pt>
                      <c:pt idx="833">
                        <c:v>44740</c:v>
                      </c:pt>
                      <c:pt idx="834">
                        <c:v>44741</c:v>
                      </c:pt>
                      <c:pt idx="835">
                        <c:v>44742</c:v>
                      </c:pt>
                      <c:pt idx="836">
                        <c:v>44743</c:v>
                      </c:pt>
                      <c:pt idx="837">
                        <c:v>44744</c:v>
                      </c:pt>
                      <c:pt idx="838">
                        <c:v>44745</c:v>
                      </c:pt>
                      <c:pt idx="839">
                        <c:v>44746</c:v>
                      </c:pt>
                      <c:pt idx="840">
                        <c:v>44747</c:v>
                      </c:pt>
                      <c:pt idx="841">
                        <c:v>44748</c:v>
                      </c:pt>
                      <c:pt idx="842">
                        <c:v>44749</c:v>
                      </c:pt>
                      <c:pt idx="843">
                        <c:v>44750</c:v>
                      </c:pt>
                      <c:pt idx="844">
                        <c:v>44751</c:v>
                      </c:pt>
                      <c:pt idx="845">
                        <c:v>44752</c:v>
                      </c:pt>
                      <c:pt idx="846">
                        <c:v>44753</c:v>
                      </c:pt>
                      <c:pt idx="847">
                        <c:v>44754</c:v>
                      </c:pt>
                      <c:pt idx="848">
                        <c:v>44755</c:v>
                      </c:pt>
                      <c:pt idx="849">
                        <c:v>44756</c:v>
                      </c:pt>
                      <c:pt idx="850">
                        <c:v>44757</c:v>
                      </c:pt>
                      <c:pt idx="851">
                        <c:v>44758</c:v>
                      </c:pt>
                      <c:pt idx="852">
                        <c:v>44759</c:v>
                      </c:pt>
                      <c:pt idx="853">
                        <c:v>44760</c:v>
                      </c:pt>
                      <c:pt idx="854">
                        <c:v>44761</c:v>
                      </c:pt>
                      <c:pt idx="855">
                        <c:v>44762</c:v>
                      </c:pt>
                      <c:pt idx="856">
                        <c:v>44763</c:v>
                      </c:pt>
                      <c:pt idx="857">
                        <c:v>44764</c:v>
                      </c:pt>
                      <c:pt idx="858">
                        <c:v>44765</c:v>
                      </c:pt>
                      <c:pt idx="859">
                        <c:v>44766</c:v>
                      </c:pt>
                      <c:pt idx="860">
                        <c:v>44767</c:v>
                      </c:pt>
                      <c:pt idx="861">
                        <c:v>44768</c:v>
                      </c:pt>
                      <c:pt idx="862">
                        <c:v>44769</c:v>
                      </c:pt>
                      <c:pt idx="863">
                        <c:v>44770</c:v>
                      </c:pt>
                      <c:pt idx="864">
                        <c:v>44771</c:v>
                      </c:pt>
                      <c:pt idx="865">
                        <c:v>44772</c:v>
                      </c:pt>
                      <c:pt idx="866">
                        <c:v>44773</c:v>
                      </c:pt>
                      <c:pt idx="867">
                        <c:v>44774</c:v>
                      </c:pt>
                      <c:pt idx="868">
                        <c:v>44775</c:v>
                      </c:pt>
                      <c:pt idx="869">
                        <c:v>44776</c:v>
                      </c:pt>
                      <c:pt idx="870">
                        <c:v>44777</c:v>
                      </c:pt>
                      <c:pt idx="871">
                        <c:v>44778</c:v>
                      </c:pt>
                      <c:pt idx="872">
                        <c:v>44779</c:v>
                      </c:pt>
                      <c:pt idx="873">
                        <c:v>44780</c:v>
                      </c:pt>
                      <c:pt idx="874">
                        <c:v>44781</c:v>
                      </c:pt>
                      <c:pt idx="875">
                        <c:v>44782</c:v>
                      </c:pt>
                      <c:pt idx="876">
                        <c:v>44783</c:v>
                      </c:pt>
                      <c:pt idx="877">
                        <c:v>44784</c:v>
                      </c:pt>
                      <c:pt idx="878">
                        <c:v>44785</c:v>
                      </c:pt>
                      <c:pt idx="879">
                        <c:v>44786</c:v>
                      </c:pt>
                      <c:pt idx="880">
                        <c:v>44787</c:v>
                      </c:pt>
                      <c:pt idx="881">
                        <c:v>44788</c:v>
                      </c:pt>
                      <c:pt idx="882">
                        <c:v>44789</c:v>
                      </c:pt>
                      <c:pt idx="883">
                        <c:v>44790</c:v>
                      </c:pt>
                      <c:pt idx="884">
                        <c:v>44791</c:v>
                      </c:pt>
                      <c:pt idx="885">
                        <c:v>44792</c:v>
                      </c:pt>
                      <c:pt idx="886">
                        <c:v>44793</c:v>
                      </c:pt>
                      <c:pt idx="887">
                        <c:v>44794</c:v>
                      </c:pt>
                      <c:pt idx="888">
                        <c:v>44795</c:v>
                      </c:pt>
                      <c:pt idx="889">
                        <c:v>44796</c:v>
                      </c:pt>
                      <c:pt idx="890">
                        <c:v>44797</c:v>
                      </c:pt>
                      <c:pt idx="891">
                        <c:v>44798</c:v>
                      </c:pt>
                      <c:pt idx="892">
                        <c:v>44799</c:v>
                      </c:pt>
                      <c:pt idx="893">
                        <c:v>44800</c:v>
                      </c:pt>
                      <c:pt idx="894">
                        <c:v>44801</c:v>
                      </c:pt>
                      <c:pt idx="895">
                        <c:v>44802</c:v>
                      </c:pt>
                      <c:pt idx="896">
                        <c:v>44803</c:v>
                      </c:pt>
                      <c:pt idx="897">
                        <c:v>44804</c:v>
                      </c:pt>
                      <c:pt idx="898">
                        <c:v>44805</c:v>
                      </c:pt>
                      <c:pt idx="899">
                        <c:v>44806</c:v>
                      </c:pt>
                      <c:pt idx="900">
                        <c:v>44807</c:v>
                      </c:pt>
                      <c:pt idx="901">
                        <c:v>44808</c:v>
                      </c:pt>
                      <c:pt idx="902">
                        <c:v>44809</c:v>
                      </c:pt>
                      <c:pt idx="903">
                        <c:v>44810</c:v>
                      </c:pt>
                      <c:pt idx="904">
                        <c:v>44811</c:v>
                      </c:pt>
                      <c:pt idx="905">
                        <c:v>44812</c:v>
                      </c:pt>
                      <c:pt idx="906">
                        <c:v>44813</c:v>
                      </c:pt>
                      <c:pt idx="907">
                        <c:v>44814</c:v>
                      </c:pt>
                      <c:pt idx="908">
                        <c:v>44815</c:v>
                      </c:pt>
                      <c:pt idx="909">
                        <c:v>44816</c:v>
                      </c:pt>
                      <c:pt idx="910">
                        <c:v>44817</c:v>
                      </c:pt>
                      <c:pt idx="911">
                        <c:v>44818</c:v>
                      </c:pt>
                      <c:pt idx="912">
                        <c:v>44819</c:v>
                      </c:pt>
                      <c:pt idx="913">
                        <c:v>44820</c:v>
                      </c:pt>
                      <c:pt idx="914">
                        <c:v>44821</c:v>
                      </c:pt>
                      <c:pt idx="915">
                        <c:v>44822</c:v>
                      </c:pt>
                      <c:pt idx="916">
                        <c:v>44823</c:v>
                      </c:pt>
                      <c:pt idx="917">
                        <c:v>44824</c:v>
                      </c:pt>
                      <c:pt idx="918">
                        <c:v>44825</c:v>
                      </c:pt>
                      <c:pt idx="919">
                        <c:v>44826</c:v>
                      </c:pt>
                      <c:pt idx="920">
                        <c:v>44827</c:v>
                      </c:pt>
                      <c:pt idx="921">
                        <c:v>44828</c:v>
                      </c:pt>
                      <c:pt idx="922">
                        <c:v>44829</c:v>
                      </c:pt>
                      <c:pt idx="923">
                        <c:v>44830</c:v>
                      </c:pt>
                      <c:pt idx="924">
                        <c:v>44831</c:v>
                      </c:pt>
                      <c:pt idx="925">
                        <c:v>44832</c:v>
                      </c:pt>
                      <c:pt idx="926">
                        <c:v>44833</c:v>
                      </c:pt>
                      <c:pt idx="927">
                        <c:v>44834</c:v>
                      </c:pt>
                      <c:pt idx="928">
                        <c:v>44835</c:v>
                      </c:pt>
                      <c:pt idx="929">
                        <c:v>44836</c:v>
                      </c:pt>
                      <c:pt idx="930">
                        <c:v>44837</c:v>
                      </c:pt>
                      <c:pt idx="931">
                        <c:v>44838</c:v>
                      </c:pt>
                      <c:pt idx="932">
                        <c:v>44839</c:v>
                      </c:pt>
                      <c:pt idx="933">
                        <c:v>44840</c:v>
                      </c:pt>
                      <c:pt idx="934">
                        <c:v>44841</c:v>
                      </c:pt>
                      <c:pt idx="935">
                        <c:v>44842</c:v>
                      </c:pt>
                      <c:pt idx="936">
                        <c:v>44843</c:v>
                      </c:pt>
                      <c:pt idx="937">
                        <c:v>44844</c:v>
                      </c:pt>
                      <c:pt idx="938">
                        <c:v>44845</c:v>
                      </c:pt>
                      <c:pt idx="939">
                        <c:v>44846</c:v>
                      </c:pt>
                      <c:pt idx="940">
                        <c:v>44847</c:v>
                      </c:pt>
                      <c:pt idx="941">
                        <c:v>44848</c:v>
                      </c:pt>
                      <c:pt idx="942">
                        <c:v>44849</c:v>
                      </c:pt>
                      <c:pt idx="943">
                        <c:v>44850</c:v>
                      </c:pt>
                      <c:pt idx="944">
                        <c:v>44851</c:v>
                      </c:pt>
                      <c:pt idx="945">
                        <c:v>44852</c:v>
                      </c:pt>
                      <c:pt idx="946">
                        <c:v>44853</c:v>
                      </c:pt>
                      <c:pt idx="947">
                        <c:v>44854</c:v>
                      </c:pt>
                      <c:pt idx="948">
                        <c:v>44855</c:v>
                      </c:pt>
                      <c:pt idx="949">
                        <c:v>44856</c:v>
                      </c:pt>
                      <c:pt idx="950">
                        <c:v>44857</c:v>
                      </c:pt>
                      <c:pt idx="951">
                        <c:v>44858</c:v>
                      </c:pt>
                      <c:pt idx="952">
                        <c:v>44859</c:v>
                      </c:pt>
                      <c:pt idx="953">
                        <c:v>44860</c:v>
                      </c:pt>
                      <c:pt idx="954">
                        <c:v>44861</c:v>
                      </c:pt>
                      <c:pt idx="955">
                        <c:v>44862</c:v>
                      </c:pt>
                      <c:pt idx="956">
                        <c:v>44863</c:v>
                      </c:pt>
                      <c:pt idx="957">
                        <c:v>44864</c:v>
                      </c:pt>
                      <c:pt idx="958">
                        <c:v>44865</c:v>
                      </c:pt>
                      <c:pt idx="959">
                        <c:v>44866</c:v>
                      </c:pt>
                      <c:pt idx="960">
                        <c:v>44867</c:v>
                      </c:pt>
                      <c:pt idx="961">
                        <c:v>44868</c:v>
                      </c:pt>
                      <c:pt idx="962">
                        <c:v>44869</c:v>
                      </c:pt>
                      <c:pt idx="963">
                        <c:v>44870</c:v>
                      </c:pt>
                      <c:pt idx="964">
                        <c:v>44871</c:v>
                      </c:pt>
                      <c:pt idx="965">
                        <c:v>44872</c:v>
                      </c:pt>
                      <c:pt idx="966">
                        <c:v>44873</c:v>
                      </c:pt>
                      <c:pt idx="967">
                        <c:v>44874</c:v>
                      </c:pt>
                      <c:pt idx="968">
                        <c:v>44875</c:v>
                      </c:pt>
                      <c:pt idx="969">
                        <c:v>44876</c:v>
                      </c:pt>
                      <c:pt idx="970">
                        <c:v>44877</c:v>
                      </c:pt>
                      <c:pt idx="971">
                        <c:v>44878</c:v>
                      </c:pt>
                      <c:pt idx="972">
                        <c:v>44879</c:v>
                      </c:pt>
                      <c:pt idx="973">
                        <c:v>44880</c:v>
                      </c:pt>
                      <c:pt idx="974">
                        <c:v>44881</c:v>
                      </c:pt>
                      <c:pt idx="975">
                        <c:v>44882</c:v>
                      </c:pt>
                      <c:pt idx="976">
                        <c:v>44883</c:v>
                      </c:pt>
                      <c:pt idx="977">
                        <c:v>44884</c:v>
                      </c:pt>
                      <c:pt idx="978">
                        <c:v>44885</c:v>
                      </c:pt>
                      <c:pt idx="979">
                        <c:v>44886</c:v>
                      </c:pt>
                      <c:pt idx="980">
                        <c:v>44887</c:v>
                      </c:pt>
                      <c:pt idx="981">
                        <c:v>44888</c:v>
                      </c:pt>
                      <c:pt idx="982">
                        <c:v>44889</c:v>
                      </c:pt>
                      <c:pt idx="983">
                        <c:v>44890</c:v>
                      </c:pt>
                      <c:pt idx="984">
                        <c:v>44891</c:v>
                      </c:pt>
                      <c:pt idx="985">
                        <c:v>44892</c:v>
                      </c:pt>
                      <c:pt idx="986">
                        <c:v>44893</c:v>
                      </c:pt>
                      <c:pt idx="987">
                        <c:v>44894</c:v>
                      </c:pt>
                      <c:pt idx="988">
                        <c:v>44895</c:v>
                      </c:pt>
                      <c:pt idx="989">
                        <c:v>44896</c:v>
                      </c:pt>
                      <c:pt idx="990">
                        <c:v>44897</c:v>
                      </c:pt>
                      <c:pt idx="991">
                        <c:v>44898</c:v>
                      </c:pt>
                      <c:pt idx="992">
                        <c:v>44899</c:v>
                      </c:pt>
                      <c:pt idx="993">
                        <c:v>44900</c:v>
                      </c:pt>
                      <c:pt idx="994">
                        <c:v>44901</c:v>
                      </c:pt>
                      <c:pt idx="995">
                        <c:v>44902</c:v>
                      </c:pt>
                      <c:pt idx="996">
                        <c:v>44903</c:v>
                      </c:pt>
                      <c:pt idx="997">
                        <c:v>44904</c:v>
                      </c:pt>
                      <c:pt idx="998">
                        <c:v>44905</c:v>
                      </c:pt>
                      <c:pt idx="999">
                        <c:v>44906</c:v>
                      </c:pt>
                      <c:pt idx="1000">
                        <c:v>44907</c:v>
                      </c:pt>
                      <c:pt idx="1001">
                        <c:v>44908</c:v>
                      </c:pt>
                      <c:pt idx="1002">
                        <c:v>44909</c:v>
                      </c:pt>
                      <c:pt idx="1003">
                        <c:v>44910</c:v>
                      </c:pt>
                      <c:pt idx="1004">
                        <c:v>44911</c:v>
                      </c:pt>
                      <c:pt idx="1005">
                        <c:v>44912</c:v>
                      </c:pt>
                      <c:pt idx="1006">
                        <c:v>44913</c:v>
                      </c:pt>
                      <c:pt idx="1007">
                        <c:v>44914</c:v>
                      </c:pt>
                      <c:pt idx="1008">
                        <c:v>44915</c:v>
                      </c:pt>
                      <c:pt idx="1009">
                        <c:v>44916</c:v>
                      </c:pt>
                      <c:pt idx="1010">
                        <c:v>44917</c:v>
                      </c:pt>
                      <c:pt idx="1011">
                        <c:v>44918</c:v>
                      </c:pt>
                      <c:pt idx="1012">
                        <c:v>44919</c:v>
                      </c:pt>
                      <c:pt idx="1013">
                        <c:v>44920</c:v>
                      </c:pt>
                      <c:pt idx="1014">
                        <c:v>44921</c:v>
                      </c:pt>
                      <c:pt idx="1015">
                        <c:v>44922</c:v>
                      </c:pt>
                      <c:pt idx="1016">
                        <c:v>44923</c:v>
                      </c:pt>
                      <c:pt idx="1017">
                        <c:v>44924</c:v>
                      </c:pt>
                      <c:pt idx="1018">
                        <c:v>44925</c:v>
                      </c:pt>
                      <c:pt idx="1019">
                        <c:v>44926</c:v>
                      </c:pt>
                      <c:pt idx="1020">
                        <c:v>44927</c:v>
                      </c:pt>
                      <c:pt idx="1021">
                        <c:v>44928</c:v>
                      </c:pt>
                      <c:pt idx="1022">
                        <c:v>44929</c:v>
                      </c:pt>
                      <c:pt idx="1023">
                        <c:v>44930</c:v>
                      </c:pt>
                      <c:pt idx="1024">
                        <c:v>44931</c:v>
                      </c:pt>
                      <c:pt idx="1025">
                        <c:v>44932</c:v>
                      </c:pt>
                      <c:pt idx="1026">
                        <c:v>44933</c:v>
                      </c:pt>
                      <c:pt idx="1027">
                        <c:v>44934</c:v>
                      </c:pt>
                      <c:pt idx="1028">
                        <c:v>44935</c:v>
                      </c:pt>
                      <c:pt idx="1029">
                        <c:v>44936</c:v>
                      </c:pt>
                      <c:pt idx="1030">
                        <c:v>44937</c:v>
                      </c:pt>
                      <c:pt idx="1031">
                        <c:v>44938</c:v>
                      </c:pt>
                      <c:pt idx="1032">
                        <c:v>44939</c:v>
                      </c:pt>
                      <c:pt idx="1033">
                        <c:v>44940</c:v>
                      </c:pt>
                      <c:pt idx="1034">
                        <c:v>44941</c:v>
                      </c:pt>
                      <c:pt idx="1035">
                        <c:v>44942</c:v>
                      </c:pt>
                      <c:pt idx="1036">
                        <c:v>44943</c:v>
                      </c:pt>
                      <c:pt idx="1037">
                        <c:v>44944</c:v>
                      </c:pt>
                      <c:pt idx="1038">
                        <c:v>44945</c:v>
                      </c:pt>
                      <c:pt idx="1039">
                        <c:v>44946</c:v>
                      </c:pt>
                      <c:pt idx="1040">
                        <c:v>44947</c:v>
                      </c:pt>
                      <c:pt idx="1041">
                        <c:v>44948</c:v>
                      </c:pt>
                      <c:pt idx="1042">
                        <c:v>44949</c:v>
                      </c:pt>
                      <c:pt idx="1043">
                        <c:v>44950</c:v>
                      </c:pt>
                      <c:pt idx="1044">
                        <c:v>44951</c:v>
                      </c:pt>
                      <c:pt idx="1045">
                        <c:v>44952</c:v>
                      </c:pt>
                      <c:pt idx="1046">
                        <c:v>44953</c:v>
                      </c:pt>
                      <c:pt idx="1047">
                        <c:v>44954</c:v>
                      </c:pt>
                      <c:pt idx="1048">
                        <c:v>44955</c:v>
                      </c:pt>
                      <c:pt idx="1049">
                        <c:v>44956</c:v>
                      </c:pt>
                      <c:pt idx="1050">
                        <c:v>44957</c:v>
                      </c:pt>
                      <c:pt idx="1051">
                        <c:v>44958</c:v>
                      </c:pt>
                      <c:pt idx="1052">
                        <c:v>44959</c:v>
                      </c:pt>
                      <c:pt idx="1053">
                        <c:v>44960</c:v>
                      </c:pt>
                      <c:pt idx="1054">
                        <c:v>44961</c:v>
                      </c:pt>
                      <c:pt idx="1055">
                        <c:v>44962</c:v>
                      </c:pt>
                      <c:pt idx="1056">
                        <c:v>44963</c:v>
                      </c:pt>
                      <c:pt idx="1057">
                        <c:v>44964</c:v>
                      </c:pt>
                      <c:pt idx="1058">
                        <c:v>44965</c:v>
                      </c:pt>
                      <c:pt idx="1059">
                        <c:v>44966</c:v>
                      </c:pt>
                      <c:pt idx="1060">
                        <c:v>44967</c:v>
                      </c:pt>
                      <c:pt idx="1061">
                        <c:v>44968</c:v>
                      </c:pt>
                      <c:pt idx="1062">
                        <c:v>44969</c:v>
                      </c:pt>
                      <c:pt idx="1063">
                        <c:v>44970</c:v>
                      </c:pt>
                      <c:pt idx="1064">
                        <c:v>44971</c:v>
                      </c:pt>
                      <c:pt idx="1065">
                        <c:v>44972</c:v>
                      </c:pt>
                      <c:pt idx="1066">
                        <c:v>44973</c:v>
                      </c:pt>
                      <c:pt idx="1067">
                        <c:v>44974</c:v>
                      </c:pt>
                      <c:pt idx="1068">
                        <c:v>44975</c:v>
                      </c:pt>
                      <c:pt idx="1069">
                        <c:v>44976</c:v>
                      </c:pt>
                      <c:pt idx="1070">
                        <c:v>44977</c:v>
                      </c:pt>
                      <c:pt idx="1071">
                        <c:v>44978</c:v>
                      </c:pt>
                      <c:pt idx="1072">
                        <c:v>44979</c:v>
                      </c:pt>
                      <c:pt idx="1073">
                        <c:v>44980</c:v>
                      </c:pt>
                      <c:pt idx="1074">
                        <c:v>44981</c:v>
                      </c:pt>
                      <c:pt idx="1075">
                        <c:v>44982</c:v>
                      </c:pt>
                      <c:pt idx="1076">
                        <c:v>44983</c:v>
                      </c:pt>
                      <c:pt idx="1077">
                        <c:v>44984</c:v>
                      </c:pt>
                      <c:pt idx="1078">
                        <c:v>44985</c:v>
                      </c:pt>
                      <c:pt idx="1079">
                        <c:v>44986</c:v>
                      </c:pt>
                      <c:pt idx="1080">
                        <c:v>44987</c:v>
                      </c:pt>
                      <c:pt idx="1081">
                        <c:v>44988</c:v>
                      </c:pt>
                      <c:pt idx="1082">
                        <c:v>44989</c:v>
                      </c:pt>
                      <c:pt idx="1083">
                        <c:v>44990</c:v>
                      </c:pt>
                      <c:pt idx="1084">
                        <c:v>44991</c:v>
                      </c:pt>
                      <c:pt idx="1085">
                        <c:v>44992</c:v>
                      </c:pt>
                      <c:pt idx="1086">
                        <c:v>44993</c:v>
                      </c:pt>
                      <c:pt idx="1087">
                        <c:v>44994</c:v>
                      </c:pt>
                      <c:pt idx="1088">
                        <c:v>44995</c:v>
                      </c:pt>
                      <c:pt idx="1089">
                        <c:v>44996</c:v>
                      </c:pt>
                      <c:pt idx="1090">
                        <c:v>44997</c:v>
                      </c:pt>
                      <c:pt idx="1091">
                        <c:v>44998</c:v>
                      </c:pt>
                      <c:pt idx="1092">
                        <c:v>44999</c:v>
                      </c:pt>
                      <c:pt idx="1093">
                        <c:v>45000</c:v>
                      </c:pt>
                      <c:pt idx="1094">
                        <c:v>45001</c:v>
                      </c:pt>
                      <c:pt idx="1095">
                        <c:v>45002</c:v>
                      </c:pt>
                      <c:pt idx="1096">
                        <c:v>45003</c:v>
                      </c:pt>
                      <c:pt idx="1097">
                        <c:v>45004</c:v>
                      </c:pt>
                      <c:pt idx="1098">
                        <c:v>45005</c:v>
                      </c:pt>
                      <c:pt idx="1099">
                        <c:v>45006</c:v>
                      </c:pt>
                      <c:pt idx="1100">
                        <c:v>45007</c:v>
                      </c:pt>
                      <c:pt idx="1101">
                        <c:v>45008</c:v>
                      </c:pt>
                      <c:pt idx="1102">
                        <c:v>45009</c:v>
                      </c:pt>
                      <c:pt idx="1103">
                        <c:v>45010</c:v>
                      </c:pt>
                      <c:pt idx="1104">
                        <c:v>45011</c:v>
                      </c:pt>
                      <c:pt idx="1105">
                        <c:v>45012</c:v>
                      </c:pt>
                      <c:pt idx="1106">
                        <c:v>45013</c:v>
                      </c:pt>
                      <c:pt idx="1107">
                        <c:v>45014</c:v>
                      </c:pt>
                      <c:pt idx="1108">
                        <c:v>45015</c:v>
                      </c:pt>
                      <c:pt idx="1109">
                        <c:v>45016</c:v>
                      </c:pt>
                      <c:pt idx="1110">
                        <c:v>45017</c:v>
                      </c:pt>
                      <c:pt idx="1111">
                        <c:v>45018</c:v>
                      </c:pt>
                      <c:pt idx="1112">
                        <c:v>45019</c:v>
                      </c:pt>
                      <c:pt idx="1113">
                        <c:v>45020</c:v>
                      </c:pt>
                      <c:pt idx="1114">
                        <c:v>45021</c:v>
                      </c:pt>
                      <c:pt idx="1115">
                        <c:v>45022</c:v>
                      </c:pt>
                      <c:pt idx="1116">
                        <c:v>45023</c:v>
                      </c:pt>
                      <c:pt idx="1117">
                        <c:v>45024</c:v>
                      </c:pt>
                      <c:pt idx="1118">
                        <c:v>45025</c:v>
                      </c:pt>
                      <c:pt idx="1119">
                        <c:v>45026</c:v>
                      </c:pt>
                      <c:pt idx="1120">
                        <c:v>45027</c:v>
                      </c:pt>
                      <c:pt idx="1121">
                        <c:v>45028</c:v>
                      </c:pt>
                      <c:pt idx="1122">
                        <c:v>45029</c:v>
                      </c:pt>
                      <c:pt idx="1123">
                        <c:v>45030</c:v>
                      </c:pt>
                      <c:pt idx="1124">
                        <c:v>45031</c:v>
                      </c:pt>
                      <c:pt idx="1125">
                        <c:v>45032</c:v>
                      </c:pt>
                      <c:pt idx="1126">
                        <c:v>45033</c:v>
                      </c:pt>
                      <c:pt idx="1127">
                        <c:v>45034</c:v>
                      </c:pt>
                      <c:pt idx="1128">
                        <c:v>45035</c:v>
                      </c:pt>
                      <c:pt idx="1129">
                        <c:v>45036</c:v>
                      </c:pt>
                      <c:pt idx="1130">
                        <c:v>45037</c:v>
                      </c:pt>
                      <c:pt idx="1131">
                        <c:v>45038</c:v>
                      </c:pt>
                      <c:pt idx="1132">
                        <c:v>45039</c:v>
                      </c:pt>
                      <c:pt idx="1133">
                        <c:v>45040</c:v>
                      </c:pt>
                      <c:pt idx="1134">
                        <c:v>45041</c:v>
                      </c:pt>
                      <c:pt idx="1135">
                        <c:v>45042</c:v>
                      </c:pt>
                      <c:pt idx="1136">
                        <c:v>45043</c:v>
                      </c:pt>
                      <c:pt idx="1137">
                        <c:v>45044</c:v>
                      </c:pt>
                      <c:pt idx="1138">
                        <c:v>45045</c:v>
                      </c:pt>
                      <c:pt idx="1139">
                        <c:v>45046</c:v>
                      </c:pt>
                      <c:pt idx="1140">
                        <c:v>45047</c:v>
                      </c:pt>
                      <c:pt idx="1141">
                        <c:v>45048</c:v>
                      </c:pt>
                      <c:pt idx="1142">
                        <c:v>45049</c:v>
                      </c:pt>
                      <c:pt idx="1143">
                        <c:v>45050</c:v>
                      </c:pt>
                      <c:pt idx="1144">
                        <c:v>45051</c:v>
                      </c:pt>
                      <c:pt idx="1145">
                        <c:v>45052</c:v>
                      </c:pt>
                      <c:pt idx="1146">
                        <c:v>45053</c:v>
                      </c:pt>
                      <c:pt idx="1147">
                        <c:v>45054</c:v>
                      </c:pt>
                      <c:pt idx="1148">
                        <c:v>45055</c:v>
                      </c:pt>
                      <c:pt idx="1149">
                        <c:v>45056</c:v>
                      </c:pt>
                      <c:pt idx="1150">
                        <c:v>45057</c:v>
                      </c:pt>
                      <c:pt idx="1151">
                        <c:v>45058</c:v>
                      </c:pt>
                      <c:pt idx="1152">
                        <c:v>45059</c:v>
                      </c:pt>
                      <c:pt idx="1153">
                        <c:v>45060</c:v>
                      </c:pt>
                      <c:pt idx="1154">
                        <c:v>45061</c:v>
                      </c:pt>
                      <c:pt idx="1155">
                        <c:v>45062</c:v>
                      </c:pt>
                      <c:pt idx="1156">
                        <c:v>45063</c:v>
                      </c:pt>
                      <c:pt idx="1157">
                        <c:v>45064</c:v>
                      </c:pt>
                      <c:pt idx="1158">
                        <c:v>45065</c:v>
                      </c:pt>
                      <c:pt idx="1159">
                        <c:v>45066</c:v>
                      </c:pt>
                      <c:pt idx="1160">
                        <c:v>45067</c:v>
                      </c:pt>
                      <c:pt idx="1161">
                        <c:v>45068</c:v>
                      </c:pt>
                      <c:pt idx="1162">
                        <c:v>45069</c:v>
                      </c:pt>
                      <c:pt idx="1163">
                        <c:v>45070</c:v>
                      </c:pt>
                      <c:pt idx="1164">
                        <c:v>45071</c:v>
                      </c:pt>
                      <c:pt idx="1165">
                        <c:v>45072</c:v>
                      </c:pt>
                      <c:pt idx="1166">
                        <c:v>45073</c:v>
                      </c:pt>
                      <c:pt idx="1167">
                        <c:v>45074</c:v>
                      </c:pt>
                      <c:pt idx="1168">
                        <c:v>45075</c:v>
                      </c:pt>
                      <c:pt idx="1169">
                        <c:v>45076</c:v>
                      </c:pt>
                      <c:pt idx="1170">
                        <c:v>45077</c:v>
                      </c:pt>
                      <c:pt idx="1171">
                        <c:v>45078</c:v>
                      </c:pt>
                      <c:pt idx="1172">
                        <c:v>45079</c:v>
                      </c:pt>
                      <c:pt idx="1173">
                        <c:v>45080</c:v>
                      </c:pt>
                      <c:pt idx="1174">
                        <c:v>45081</c:v>
                      </c:pt>
                      <c:pt idx="1175">
                        <c:v>45082</c:v>
                      </c:pt>
                      <c:pt idx="1176">
                        <c:v>45083</c:v>
                      </c:pt>
                      <c:pt idx="1177">
                        <c:v>45084</c:v>
                      </c:pt>
                      <c:pt idx="1178">
                        <c:v>45085</c:v>
                      </c:pt>
                      <c:pt idx="1179">
                        <c:v>45086</c:v>
                      </c:pt>
                      <c:pt idx="1180">
                        <c:v>45087</c:v>
                      </c:pt>
                      <c:pt idx="1181">
                        <c:v>45088</c:v>
                      </c:pt>
                      <c:pt idx="1182">
                        <c:v>45089</c:v>
                      </c:pt>
                      <c:pt idx="1183">
                        <c:v>45090</c:v>
                      </c:pt>
                      <c:pt idx="1184">
                        <c:v>45091</c:v>
                      </c:pt>
                      <c:pt idx="1185">
                        <c:v>45092</c:v>
                      </c:pt>
                      <c:pt idx="1186">
                        <c:v>45093</c:v>
                      </c:pt>
                      <c:pt idx="1187">
                        <c:v>45094</c:v>
                      </c:pt>
                      <c:pt idx="1188">
                        <c:v>45095</c:v>
                      </c:pt>
                      <c:pt idx="1189">
                        <c:v>45096</c:v>
                      </c:pt>
                      <c:pt idx="1190">
                        <c:v>45097</c:v>
                      </c:pt>
                      <c:pt idx="1191">
                        <c:v>45098</c:v>
                      </c:pt>
                      <c:pt idx="1192">
                        <c:v>45099</c:v>
                      </c:pt>
                      <c:pt idx="1193">
                        <c:v>45100</c:v>
                      </c:pt>
                      <c:pt idx="1194">
                        <c:v>45101</c:v>
                      </c:pt>
                      <c:pt idx="1195">
                        <c:v>45102</c:v>
                      </c:pt>
                      <c:pt idx="1196">
                        <c:v>45103</c:v>
                      </c:pt>
                      <c:pt idx="1197">
                        <c:v>45104</c:v>
                      </c:pt>
                      <c:pt idx="1198">
                        <c:v>45105</c:v>
                      </c:pt>
                      <c:pt idx="1199">
                        <c:v>45106</c:v>
                      </c:pt>
                      <c:pt idx="1200">
                        <c:v>45107</c:v>
                      </c:pt>
                      <c:pt idx="1201">
                        <c:v>45108</c:v>
                      </c:pt>
                      <c:pt idx="1202">
                        <c:v>45109</c:v>
                      </c:pt>
                      <c:pt idx="1203">
                        <c:v>45110</c:v>
                      </c:pt>
                      <c:pt idx="1204">
                        <c:v>45111</c:v>
                      </c:pt>
                      <c:pt idx="1205">
                        <c:v>45112</c:v>
                      </c:pt>
                      <c:pt idx="1206">
                        <c:v>45113</c:v>
                      </c:pt>
                      <c:pt idx="1207">
                        <c:v>45114</c:v>
                      </c:pt>
                      <c:pt idx="1208">
                        <c:v>45115</c:v>
                      </c:pt>
                      <c:pt idx="1209">
                        <c:v>45116</c:v>
                      </c:pt>
                      <c:pt idx="1210">
                        <c:v>45117</c:v>
                      </c:pt>
                      <c:pt idx="1211">
                        <c:v>45118</c:v>
                      </c:pt>
                      <c:pt idx="1212">
                        <c:v>45119</c:v>
                      </c:pt>
                      <c:pt idx="1213">
                        <c:v>45120</c:v>
                      </c:pt>
                      <c:pt idx="1214">
                        <c:v>45121</c:v>
                      </c:pt>
                      <c:pt idx="1215">
                        <c:v>45122</c:v>
                      </c:pt>
                      <c:pt idx="1216">
                        <c:v>45123</c:v>
                      </c:pt>
                      <c:pt idx="1217">
                        <c:v>45124</c:v>
                      </c:pt>
                      <c:pt idx="1218">
                        <c:v>45125</c:v>
                      </c:pt>
                      <c:pt idx="1219">
                        <c:v>45126</c:v>
                      </c:pt>
                      <c:pt idx="1220">
                        <c:v>45127</c:v>
                      </c:pt>
                      <c:pt idx="1221">
                        <c:v>45128</c:v>
                      </c:pt>
                      <c:pt idx="1222">
                        <c:v>45129</c:v>
                      </c:pt>
                      <c:pt idx="1223">
                        <c:v>45130</c:v>
                      </c:pt>
                      <c:pt idx="1224">
                        <c:v>45131</c:v>
                      </c:pt>
                      <c:pt idx="1225">
                        <c:v>45132</c:v>
                      </c:pt>
                      <c:pt idx="1226">
                        <c:v>45133</c:v>
                      </c:pt>
                      <c:pt idx="1227">
                        <c:v>45134</c:v>
                      </c:pt>
                      <c:pt idx="1228">
                        <c:v>45135</c:v>
                      </c:pt>
                      <c:pt idx="1229">
                        <c:v>45136</c:v>
                      </c:pt>
                      <c:pt idx="1230">
                        <c:v>45137</c:v>
                      </c:pt>
                      <c:pt idx="1231">
                        <c:v>45138</c:v>
                      </c:pt>
                      <c:pt idx="1232">
                        <c:v>45139</c:v>
                      </c:pt>
                      <c:pt idx="1233">
                        <c:v>45140</c:v>
                      </c:pt>
                      <c:pt idx="1234">
                        <c:v>45141</c:v>
                      </c:pt>
                      <c:pt idx="1235">
                        <c:v>45142</c:v>
                      </c:pt>
                      <c:pt idx="1236">
                        <c:v>45143</c:v>
                      </c:pt>
                      <c:pt idx="1237">
                        <c:v>45144</c:v>
                      </c:pt>
                      <c:pt idx="1238">
                        <c:v>45145</c:v>
                      </c:pt>
                      <c:pt idx="1239">
                        <c:v>45146</c:v>
                      </c:pt>
                      <c:pt idx="1240">
                        <c:v>45147</c:v>
                      </c:pt>
                      <c:pt idx="1241">
                        <c:v>45148</c:v>
                      </c:pt>
                      <c:pt idx="1242">
                        <c:v>45149</c:v>
                      </c:pt>
                      <c:pt idx="1243">
                        <c:v>45150</c:v>
                      </c:pt>
                      <c:pt idx="1244">
                        <c:v>45151</c:v>
                      </c:pt>
                      <c:pt idx="1245">
                        <c:v>45152</c:v>
                      </c:pt>
                      <c:pt idx="1246">
                        <c:v>45153</c:v>
                      </c:pt>
                      <c:pt idx="1247">
                        <c:v>45154</c:v>
                      </c:pt>
                      <c:pt idx="1248">
                        <c:v>45155</c:v>
                      </c:pt>
                      <c:pt idx="1249">
                        <c:v>45156</c:v>
                      </c:pt>
                      <c:pt idx="1250">
                        <c:v>45157</c:v>
                      </c:pt>
                      <c:pt idx="1251">
                        <c:v>45158</c:v>
                      </c:pt>
                      <c:pt idx="1252">
                        <c:v>45159</c:v>
                      </c:pt>
                      <c:pt idx="1253">
                        <c:v>45160</c:v>
                      </c:pt>
                      <c:pt idx="1254">
                        <c:v>45161</c:v>
                      </c:pt>
                      <c:pt idx="1255">
                        <c:v>45162</c:v>
                      </c:pt>
                      <c:pt idx="1256">
                        <c:v>45163</c:v>
                      </c:pt>
                      <c:pt idx="1257">
                        <c:v>45164</c:v>
                      </c:pt>
                      <c:pt idx="1258">
                        <c:v>45165</c:v>
                      </c:pt>
                      <c:pt idx="1259">
                        <c:v>45166</c:v>
                      </c:pt>
                      <c:pt idx="1260">
                        <c:v>45167</c:v>
                      </c:pt>
                      <c:pt idx="1261">
                        <c:v>45168</c:v>
                      </c:pt>
                      <c:pt idx="1262">
                        <c:v>45169</c:v>
                      </c:pt>
                      <c:pt idx="1263">
                        <c:v>45170</c:v>
                      </c:pt>
                      <c:pt idx="1264">
                        <c:v>45171</c:v>
                      </c:pt>
                      <c:pt idx="1265">
                        <c:v>45172</c:v>
                      </c:pt>
                      <c:pt idx="1266">
                        <c:v>45173</c:v>
                      </c:pt>
                      <c:pt idx="1267">
                        <c:v>45174</c:v>
                      </c:pt>
                      <c:pt idx="1268">
                        <c:v>45175</c:v>
                      </c:pt>
                      <c:pt idx="1269">
                        <c:v>45176</c:v>
                      </c:pt>
                      <c:pt idx="1270">
                        <c:v>45177</c:v>
                      </c:pt>
                      <c:pt idx="1271">
                        <c:v>45178</c:v>
                      </c:pt>
                      <c:pt idx="1272">
                        <c:v>45179</c:v>
                      </c:pt>
                      <c:pt idx="1273">
                        <c:v>45180</c:v>
                      </c:pt>
                      <c:pt idx="1274">
                        <c:v>45181</c:v>
                      </c:pt>
                      <c:pt idx="1275">
                        <c:v>45182</c:v>
                      </c:pt>
                      <c:pt idx="1276">
                        <c:v>45183</c:v>
                      </c:pt>
                      <c:pt idx="1277">
                        <c:v>45184</c:v>
                      </c:pt>
                      <c:pt idx="1278">
                        <c:v>45185</c:v>
                      </c:pt>
                      <c:pt idx="1279">
                        <c:v>45186</c:v>
                      </c:pt>
                      <c:pt idx="1280">
                        <c:v>45187</c:v>
                      </c:pt>
                      <c:pt idx="1281">
                        <c:v>45188</c:v>
                      </c:pt>
                      <c:pt idx="1282">
                        <c:v>45189</c:v>
                      </c:pt>
                      <c:pt idx="1283">
                        <c:v>45190</c:v>
                      </c:pt>
                      <c:pt idx="1284">
                        <c:v>45191</c:v>
                      </c:pt>
                      <c:pt idx="1285">
                        <c:v>45192</c:v>
                      </c:pt>
                      <c:pt idx="1286">
                        <c:v>45193</c:v>
                      </c:pt>
                      <c:pt idx="1287">
                        <c:v>45194</c:v>
                      </c:pt>
                      <c:pt idx="1288">
                        <c:v>45195</c:v>
                      </c:pt>
                      <c:pt idx="1289">
                        <c:v>45196</c:v>
                      </c:pt>
                      <c:pt idx="1290">
                        <c:v>45197</c:v>
                      </c:pt>
                      <c:pt idx="1291">
                        <c:v>45198</c:v>
                      </c:pt>
                      <c:pt idx="1292">
                        <c:v>45199</c:v>
                      </c:pt>
                      <c:pt idx="1293">
                        <c:v>45200</c:v>
                      </c:pt>
                      <c:pt idx="1294">
                        <c:v>45201</c:v>
                      </c:pt>
                      <c:pt idx="1295">
                        <c:v>45202</c:v>
                      </c:pt>
                      <c:pt idx="1296">
                        <c:v>45203</c:v>
                      </c:pt>
                      <c:pt idx="1297">
                        <c:v>45204</c:v>
                      </c:pt>
                      <c:pt idx="1298">
                        <c:v>45205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log'!$B$22:$B$900</c15:sqref>
                        </c15:formulaRef>
                      </c:ext>
                    </c:extLst>
                    <c:numCache>
                      <c:formatCode>General</c:formatCode>
                      <c:ptCount val="879"/>
                      <c:pt idx="0">
                        <c:v>66</c:v>
                      </c:pt>
                      <c:pt idx="1">
                        <c:v>78</c:v>
                      </c:pt>
                      <c:pt idx="2">
                        <c:v>78</c:v>
                      </c:pt>
                      <c:pt idx="3">
                        <c:v>81.973915954895858</c:v>
                      </c:pt>
                      <c:pt idx="4">
                        <c:v>86.150293551030018</c:v>
                      </c:pt>
                      <c:pt idx="5">
                        <c:v>90.539447731304364</c:v>
                      </c:pt>
                      <c:pt idx="6">
                        <c:v>95.152218960623472</c:v>
                      </c:pt>
                      <c:pt idx="7">
                        <c:v>100</c:v>
                      </c:pt>
                      <c:pt idx="8">
                        <c:v>105</c:v>
                      </c:pt>
                      <c:pt idx="9">
                        <c:v>108</c:v>
                      </c:pt>
                      <c:pt idx="10">
                        <c:v>131</c:v>
                      </c:pt>
                      <c:pt idx="11">
                        <c:v>136</c:v>
                      </c:pt>
                      <c:pt idx="12">
                        <c:v>143</c:v>
                      </c:pt>
                      <c:pt idx="13">
                        <c:v>143</c:v>
                      </c:pt>
                      <c:pt idx="14">
                        <c:v>144</c:v>
                      </c:pt>
                      <c:pt idx="15">
                        <c:v>146.47866738880444</c:v>
                      </c:pt>
                      <c:pt idx="16">
                        <c:v>149</c:v>
                      </c:pt>
                      <c:pt idx="17">
                        <c:v>161</c:v>
                      </c:pt>
                      <c:pt idx="18">
                        <c:v>174</c:v>
                      </c:pt>
                      <c:pt idx="19">
                        <c:v>176</c:v>
                      </c:pt>
                      <c:pt idx="20">
                        <c:v>181.41664752717708</c:v>
                      </c:pt>
                      <c:pt idx="21">
                        <c:v>187</c:v>
                      </c:pt>
                      <c:pt idx="22">
                        <c:v>202</c:v>
                      </c:pt>
                      <c:pt idx="23">
                        <c:v>215</c:v>
                      </c:pt>
                      <c:pt idx="24">
                        <c:v>231</c:v>
                      </c:pt>
                      <c:pt idx="25">
                        <c:v>234.9659549807163</c:v>
                      </c:pt>
                      <c:pt idx="26">
                        <c:v>239</c:v>
                      </c:pt>
                      <c:pt idx="27">
                        <c:v>257.76345745663792</c:v>
                      </c:pt>
                      <c:pt idx="28">
                        <c:v>278</c:v>
                      </c:pt>
                      <c:pt idx="29">
                        <c:v>300</c:v>
                      </c:pt>
                      <c:pt idx="30">
                        <c:v>310</c:v>
                      </c:pt>
                      <c:pt idx="31">
                        <c:v>331</c:v>
                      </c:pt>
                      <c:pt idx="32">
                        <c:v>351</c:v>
                      </c:pt>
                      <c:pt idx="33">
                        <c:v>363</c:v>
                      </c:pt>
                      <c:pt idx="34">
                        <c:v>364.99452050681526</c:v>
                      </c:pt>
                      <c:pt idx="35">
                        <c:v>367</c:v>
                      </c:pt>
                      <c:pt idx="36">
                        <c:v>391</c:v>
                      </c:pt>
                      <c:pt idx="37">
                        <c:v>399.89873718230217</c:v>
                      </c:pt>
                      <c:pt idx="38">
                        <c:v>409</c:v>
                      </c:pt>
                      <c:pt idx="39">
                        <c:v>421</c:v>
                      </c:pt>
                      <c:pt idx="40">
                        <c:v>423</c:v>
                      </c:pt>
                      <c:pt idx="41">
                        <c:v>444.93145539509788</c:v>
                      </c:pt>
                      <c:pt idx="42">
                        <c:v>468</c:v>
                      </c:pt>
                      <c:pt idx="43">
                        <c:v>509</c:v>
                      </c:pt>
                      <c:pt idx="44">
                        <c:v>553</c:v>
                      </c:pt>
                      <c:pt idx="45">
                        <c:v>578</c:v>
                      </c:pt>
                      <c:pt idx="46">
                        <c:v>612</c:v>
                      </c:pt>
                      <c:pt idx="47">
                        <c:v>616</c:v>
                      </c:pt>
                      <c:pt idx="48">
                        <c:v>638.81149217218649</c:v>
                      </c:pt>
                      <c:pt idx="49">
                        <c:v>662.46773138190827</c:v>
                      </c:pt>
                      <c:pt idx="50">
                        <c:v>687</c:v>
                      </c:pt>
                      <c:pt idx="51">
                        <c:v>727</c:v>
                      </c:pt>
                      <c:pt idx="52">
                        <c:v>794</c:v>
                      </c:pt>
                      <c:pt idx="53">
                        <c:v>842</c:v>
                      </c:pt>
                      <c:pt idx="54">
                        <c:v>866</c:v>
                      </c:pt>
                      <c:pt idx="55">
                        <c:v>877.91799161425092</c:v>
                      </c:pt>
                      <c:pt idx="56">
                        <c:v>890</c:v>
                      </c:pt>
                      <c:pt idx="57">
                        <c:v>957</c:v>
                      </c:pt>
                      <c:pt idx="58">
                        <c:v>1002</c:v>
                      </c:pt>
                      <c:pt idx="59">
                        <c:v>1066</c:v>
                      </c:pt>
                      <c:pt idx="60">
                        <c:v>1116</c:v>
                      </c:pt>
                      <c:pt idx="61">
                        <c:v>1138</c:v>
                      </c:pt>
                      <c:pt idx="62">
                        <c:v>1170.534920453038</c:v>
                      </c:pt>
                      <c:pt idx="63">
                        <c:v>1204</c:v>
                      </c:pt>
                      <c:pt idx="64">
                        <c:v>1271</c:v>
                      </c:pt>
                      <c:pt idx="65">
                        <c:v>1397</c:v>
                      </c:pt>
                      <c:pt idx="66">
                        <c:v>1428.6416625592296</c:v>
                      </c:pt>
                      <c:pt idx="67">
                        <c:v>1461</c:v>
                      </c:pt>
                      <c:pt idx="68">
                        <c:v>1493</c:v>
                      </c:pt>
                      <c:pt idx="69">
                        <c:v>1513.8543523073811</c:v>
                      </c:pt>
                      <c:pt idx="70">
                        <c:v>1535</c:v>
                      </c:pt>
                      <c:pt idx="71">
                        <c:v>1728</c:v>
                      </c:pt>
                      <c:pt idx="72">
                        <c:v>1835</c:v>
                      </c:pt>
                      <c:pt idx="73">
                        <c:v>1847</c:v>
                      </c:pt>
                      <c:pt idx="74">
                        <c:v>2045</c:v>
                      </c:pt>
                      <c:pt idx="75">
                        <c:v>2103</c:v>
                      </c:pt>
                      <c:pt idx="76">
                        <c:v>2147.0388911242385</c:v>
                      </c:pt>
                      <c:pt idx="77">
                        <c:v>2192</c:v>
                      </c:pt>
                      <c:pt idx="78">
                        <c:v>2365</c:v>
                      </c:pt>
                      <c:pt idx="79">
                        <c:v>2462</c:v>
                      </c:pt>
                      <c:pt idx="80">
                        <c:v>2561</c:v>
                      </c:pt>
                      <c:pt idx="81">
                        <c:v>2750</c:v>
                      </c:pt>
                      <c:pt idx="82">
                        <c:v>2763</c:v>
                      </c:pt>
                      <c:pt idx="83">
                        <c:v>2870.8934149494298</c:v>
                      </c:pt>
                      <c:pt idx="84">
                        <c:v>2983</c:v>
                      </c:pt>
                      <c:pt idx="85">
                        <c:v>3073</c:v>
                      </c:pt>
                      <c:pt idx="86">
                        <c:v>3195</c:v>
                      </c:pt>
                      <c:pt idx="87">
                        <c:v>3253</c:v>
                      </c:pt>
                      <c:pt idx="88">
                        <c:v>3360</c:v>
                      </c:pt>
                      <c:pt idx="89">
                        <c:v>3577</c:v>
                      </c:pt>
                      <c:pt idx="90">
                        <c:v>3633.060693134647</c:v>
                      </c:pt>
                      <c:pt idx="91">
                        <c:v>3690</c:v>
                      </c:pt>
                      <c:pt idx="92">
                        <c:v>3776</c:v>
                      </c:pt>
                      <c:pt idx="93">
                        <c:v>3868.7053457503457</c:v>
                      </c:pt>
                      <c:pt idx="94">
                        <c:v>3963.686719342506</c:v>
                      </c:pt>
                      <c:pt idx="95">
                        <c:v>4061</c:v>
                      </c:pt>
                      <c:pt idx="96">
                        <c:v>4064</c:v>
                      </c:pt>
                      <c:pt idx="97">
                        <c:v>4185.678439631979</c:v>
                      </c:pt>
                      <c:pt idx="98">
                        <c:v>4311</c:v>
                      </c:pt>
                      <c:pt idx="99">
                        <c:v>4422</c:v>
                      </c:pt>
                      <c:pt idx="100">
                        <c:v>4444</c:v>
                      </c:pt>
                      <c:pt idx="101">
                        <c:v>4457</c:v>
                      </c:pt>
                      <c:pt idx="102">
                        <c:v>4741</c:v>
                      </c:pt>
                      <c:pt idx="103">
                        <c:v>4816</c:v>
                      </c:pt>
                      <c:pt idx="104">
                        <c:v>4831.9735098611627</c:v>
                      </c:pt>
                      <c:pt idx="105">
                        <c:v>4848</c:v>
                      </c:pt>
                      <c:pt idx="106">
                        <c:v>4922</c:v>
                      </c:pt>
                      <c:pt idx="107">
                        <c:v>5345</c:v>
                      </c:pt>
                      <c:pt idx="108">
                        <c:v>5658</c:v>
                      </c:pt>
                      <c:pt idx="109">
                        <c:v>5975</c:v>
                      </c:pt>
                      <c:pt idx="110">
                        <c:v>5983</c:v>
                      </c:pt>
                      <c:pt idx="111">
                        <c:v>6126.5292688889394</c:v>
                      </c:pt>
                      <c:pt idx="112">
                        <c:v>6273.5017353422763</c:v>
                      </c:pt>
                      <c:pt idx="113">
                        <c:v>6424</c:v>
                      </c:pt>
                      <c:pt idx="114">
                        <c:v>6647</c:v>
                      </c:pt>
                      <c:pt idx="115">
                        <c:v>6763</c:v>
                      </c:pt>
                      <c:pt idx="116">
                        <c:v>7142</c:v>
                      </c:pt>
                      <c:pt idx="117">
                        <c:v>7174</c:v>
                      </c:pt>
                      <c:pt idx="118">
                        <c:v>7297.4380435876265</c:v>
                      </c:pt>
                      <c:pt idx="119">
                        <c:v>7423</c:v>
                      </c:pt>
                      <c:pt idx="120">
                        <c:v>7684</c:v>
                      </c:pt>
                      <c:pt idx="121">
                        <c:v>8000</c:v>
                      </c:pt>
                      <c:pt idx="122">
                        <c:v>8224</c:v>
                      </c:pt>
                      <c:pt idx="123">
                        <c:v>8587</c:v>
                      </c:pt>
                      <c:pt idx="124">
                        <c:v>8799</c:v>
                      </c:pt>
                      <c:pt idx="125">
                        <c:v>8866.2430600564967</c:v>
                      </c:pt>
                      <c:pt idx="126">
                        <c:v>8934</c:v>
                      </c:pt>
                      <c:pt idx="127">
                        <c:v>9186</c:v>
                      </c:pt>
                      <c:pt idx="128">
                        <c:v>9669</c:v>
                      </c:pt>
                      <c:pt idx="129">
                        <c:v>9877</c:v>
                      </c:pt>
                      <c:pt idx="130">
                        <c:v>10107</c:v>
                      </c:pt>
                      <c:pt idx="131">
                        <c:v>10135</c:v>
                      </c:pt>
                      <c:pt idx="132">
                        <c:v>10291.294865078933</c:v>
                      </c:pt>
                      <c:pt idx="133">
                        <c:v>10450</c:v>
                      </c:pt>
                      <c:pt idx="134">
                        <c:v>10694</c:v>
                      </c:pt>
                      <c:pt idx="135">
                        <c:v>11039</c:v>
                      </c:pt>
                      <c:pt idx="136">
                        <c:v>11289</c:v>
                      </c:pt>
                      <c:pt idx="137">
                        <c:v>11505</c:v>
                      </c:pt>
                      <c:pt idx="138">
                        <c:v>11577</c:v>
                      </c:pt>
                      <c:pt idx="139">
                        <c:v>11779.233633815062</c:v>
                      </c:pt>
                      <c:pt idx="140">
                        <c:v>11985</c:v>
                      </c:pt>
                      <c:pt idx="141">
                        <c:v>12226</c:v>
                      </c:pt>
                      <c:pt idx="142">
                        <c:v>12472</c:v>
                      </c:pt>
                      <c:pt idx="143">
                        <c:v>12771</c:v>
                      </c:pt>
                      <c:pt idx="144">
                        <c:v>12975</c:v>
                      </c:pt>
                      <c:pt idx="145">
                        <c:v>13059</c:v>
                      </c:pt>
                      <c:pt idx="146">
                        <c:v>13154.64971027355</c:v>
                      </c:pt>
                      <c:pt idx="147">
                        <c:v>13251</c:v>
                      </c:pt>
                      <c:pt idx="148">
                        <c:v>13504</c:v>
                      </c:pt>
                      <c:pt idx="149">
                        <c:v>13719</c:v>
                      </c:pt>
                      <c:pt idx="150">
                        <c:v>13929</c:v>
                      </c:pt>
                      <c:pt idx="151">
                        <c:v>14139</c:v>
                      </c:pt>
                      <c:pt idx="152">
                        <c:v>14225</c:v>
                      </c:pt>
                      <c:pt idx="153">
                        <c:v>14327.591656674589</c:v>
                      </c:pt>
                      <c:pt idx="154">
                        <c:v>14430.923211276717</c:v>
                      </c:pt>
                      <c:pt idx="155">
                        <c:v>14535</c:v>
                      </c:pt>
                      <c:pt idx="156">
                        <c:v>14681</c:v>
                      </c:pt>
                      <c:pt idx="157">
                        <c:v>14821</c:v>
                      </c:pt>
                      <c:pt idx="158">
                        <c:v>15081</c:v>
                      </c:pt>
                      <c:pt idx="159">
                        <c:v>15136</c:v>
                      </c:pt>
                      <c:pt idx="160">
                        <c:v>15253.047433218058</c:v>
                      </c:pt>
                      <c:pt idx="161">
                        <c:v>15371</c:v>
                      </c:pt>
                      <c:pt idx="162">
                        <c:v>15683</c:v>
                      </c:pt>
                      <c:pt idx="163">
                        <c:v>15964</c:v>
                      </c:pt>
                      <c:pt idx="164">
                        <c:v>16370</c:v>
                      </c:pt>
                      <c:pt idx="165">
                        <c:v>16547</c:v>
                      </c:pt>
                      <c:pt idx="166">
                        <c:v>16569</c:v>
                      </c:pt>
                      <c:pt idx="167">
                        <c:v>16648.807795154582</c:v>
                      </c:pt>
                      <c:pt idx="168">
                        <c:v>16729</c:v>
                      </c:pt>
                      <c:pt idx="169">
                        <c:v>16873</c:v>
                      </c:pt>
                      <c:pt idx="170">
                        <c:v>16984</c:v>
                      </c:pt>
                      <c:pt idx="171">
                        <c:v>17126</c:v>
                      </c:pt>
                      <c:pt idx="172">
                        <c:v>17334</c:v>
                      </c:pt>
                      <c:pt idx="173">
                        <c:v>17348</c:v>
                      </c:pt>
                      <c:pt idx="174">
                        <c:v>17409.391373623606</c:v>
                      </c:pt>
                      <c:pt idx="175">
                        <c:v>17471</c:v>
                      </c:pt>
                      <c:pt idx="176">
                        <c:v>17568</c:v>
                      </c:pt>
                      <c:pt idx="177">
                        <c:v>17642</c:v>
                      </c:pt>
                      <c:pt idx="178">
                        <c:v>17717</c:v>
                      </c:pt>
                      <c:pt idx="179">
                        <c:v>17820</c:v>
                      </c:pt>
                      <c:pt idx="180">
                        <c:v>17922</c:v>
                      </c:pt>
                      <c:pt idx="181">
                        <c:v>17955.468749102598</c:v>
                      </c:pt>
                      <c:pt idx="182">
                        <c:v>17989</c:v>
                      </c:pt>
                      <c:pt idx="183">
                        <c:v>18097</c:v>
                      </c:pt>
                      <c:pt idx="184">
                        <c:v>18178</c:v>
                      </c:pt>
                      <c:pt idx="185">
                        <c:v>18236</c:v>
                      </c:pt>
                      <c:pt idx="186">
                        <c:v>18371</c:v>
                      </c:pt>
                      <c:pt idx="187">
                        <c:v>18384</c:v>
                      </c:pt>
                      <c:pt idx="188">
                        <c:v>18413.618921255846</c:v>
                      </c:pt>
                      <c:pt idx="189">
                        <c:v>18443.285562295001</c:v>
                      </c:pt>
                      <c:pt idx="190">
                        <c:v>18473</c:v>
                      </c:pt>
                      <c:pt idx="191">
                        <c:v>18564</c:v>
                      </c:pt>
                      <c:pt idx="192">
                        <c:v>18607</c:v>
                      </c:pt>
                      <c:pt idx="193">
                        <c:v>18650</c:v>
                      </c:pt>
                      <c:pt idx="194">
                        <c:v>18688</c:v>
                      </c:pt>
                      <c:pt idx="195">
                        <c:v>18726.460423689256</c:v>
                      </c:pt>
                      <c:pt idx="196">
                        <c:v>18765</c:v>
                      </c:pt>
                      <c:pt idx="197">
                        <c:v>18823</c:v>
                      </c:pt>
                      <c:pt idx="198">
                        <c:v>18884</c:v>
                      </c:pt>
                      <c:pt idx="199">
                        <c:v>18924</c:v>
                      </c:pt>
                      <c:pt idx="200">
                        <c:v>18980</c:v>
                      </c:pt>
                      <c:pt idx="201">
                        <c:v>19008.29114226847</c:v>
                      </c:pt>
                      <c:pt idx="202">
                        <c:v>19036.624454649209</c:v>
                      </c:pt>
                      <c:pt idx="203">
                        <c:v>19065</c:v>
                      </c:pt>
                      <c:pt idx="204">
                        <c:v>19114</c:v>
                      </c:pt>
                      <c:pt idx="205">
                        <c:v>19165</c:v>
                      </c:pt>
                      <c:pt idx="206">
                        <c:v>19212</c:v>
                      </c:pt>
                      <c:pt idx="207">
                        <c:v>19282</c:v>
                      </c:pt>
                      <c:pt idx="208">
                        <c:v>19290</c:v>
                      </c:pt>
                      <c:pt idx="209">
                        <c:v>19310.311937810871</c:v>
                      </c:pt>
                      <c:pt idx="210">
                        <c:v>19330.645263637172</c:v>
                      </c:pt>
                      <c:pt idx="211">
                        <c:v>19351</c:v>
                      </c:pt>
                      <c:pt idx="212">
                        <c:v>19369</c:v>
                      </c:pt>
                      <c:pt idx="213">
                        <c:v>19439</c:v>
                      </c:pt>
                      <c:pt idx="214">
                        <c:v>19498</c:v>
                      </c:pt>
                      <c:pt idx="215">
                        <c:v>19503</c:v>
                      </c:pt>
                      <c:pt idx="216">
                        <c:v>19539.5</c:v>
                      </c:pt>
                      <c:pt idx="217">
                        <c:v>19576</c:v>
                      </c:pt>
                      <c:pt idx="218">
                        <c:v>19636</c:v>
                      </c:pt>
                      <c:pt idx="219">
                        <c:v>19681</c:v>
                      </c:pt>
                      <c:pt idx="220">
                        <c:v>19794</c:v>
                      </c:pt>
                      <c:pt idx="221">
                        <c:v>19872</c:v>
                      </c:pt>
                      <c:pt idx="222">
                        <c:v>19889</c:v>
                      </c:pt>
                      <c:pt idx="223">
                        <c:v>19925.965647867608</c:v>
                      </c:pt>
                      <c:pt idx="224">
                        <c:v>19963</c:v>
                      </c:pt>
                      <c:pt idx="225">
                        <c:v>20076</c:v>
                      </c:pt>
                      <c:pt idx="226">
                        <c:v>20168</c:v>
                      </c:pt>
                      <c:pt idx="227">
                        <c:v>20341</c:v>
                      </c:pt>
                      <c:pt idx="228">
                        <c:v>20457</c:v>
                      </c:pt>
                      <c:pt idx="229">
                        <c:v>20483</c:v>
                      </c:pt>
                      <c:pt idx="230">
                        <c:v>20553.877371435297</c:v>
                      </c:pt>
                      <c:pt idx="231">
                        <c:v>20625</c:v>
                      </c:pt>
                      <c:pt idx="232">
                        <c:v>20739</c:v>
                      </c:pt>
                      <c:pt idx="233">
                        <c:v>20837</c:v>
                      </c:pt>
                      <c:pt idx="234">
                        <c:v>20915</c:v>
                      </c:pt>
                      <c:pt idx="235">
                        <c:v>21018</c:v>
                      </c:pt>
                      <c:pt idx="236">
                        <c:v>21049</c:v>
                      </c:pt>
                      <c:pt idx="237">
                        <c:v>21095.94764403818</c:v>
                      </c:pt>
                      <c:pt idx="238">
                        <c:v>21143</c:v>
                      </c:pt>
                      <c:pt idx="239">
                        <c:v>21287</c:v>
                      </c:pt>
                      <c:pt idx="240">
                        <c:v>21383</c:v>
                      </c:pt>
                      <c:pt idx="241">
                        <c:v>21541</c:v>
                      </c:pt>
                      <c:pt idx="242">
                        <c:v>21640</c:v>
                      </c:pt>
                      <c:pt idx="243">
                        <c:v>21666</c:v>
                      </c:pt>
                      <c:pt idx="244">
                        <c:v>21749.837792498591</c:v>
                      </c:pt>
                      <c:pt idx="245">
                        <c:v>21834</c:v>
                      </c:pt>
                      <c:pt idx="246">
                        <c:v>22058</c:v>
                      </c:pt>
                      <c:pt idx="247">
                        <c:v>22213</c:v>
                      </c:pt>
                      <c:pt idx="248">
                        <c:v>22348</c:v>
                      </c:pt>
                      <c:pt idx="249">
                        <c:v>22435</c:v>
                      </c:pt>
                      <c:pt idx="250">
                        <c:v>22456</c:v>
                      </c:pt>
                      <c:pt idx="251">
                        <c:v>22562.248646799369</c:v>
                      </c:pt>
                      <c:pt idx="252">
                        <c:v>22669</c:v>
                      </c:pt>
                      <c:pt idx="253">
                        <c:v>22781</c:v>
                      </c:pt>
                      <c:pt idx="254">
                        <c:v>23036</c:v>
                      </c:pt>
                      <c:pt idx="255">
                        <c:v>23412</c:v>
                      </c:pt>
                      <c:pt idx="256">
                        <c:v>23676</c:v>
                      </c:pt>
                      <c:pt idx="257">
                        <c:v>23690</c:v>
                      </c:pt>
                      <c:pt idx="258">
                        <c:v>23690</c:v>
                      </c:pt>
                      <c:pt idx="259">
                        <c:v>23690</c:v>
                      </c:pt>
                      <c:pt idx="260">
                        <c:v>24048</c:v>
                      </c:pt>
                      <c:pt idx="261">
                        <c:v>24635</c:v>
                      </c:pt>
                      <c:pt idx="262">
                        <c:v>24775</c:v>
                      </c:pt>
                      <c:pt idx="263">
                        <c:v>24851.880713539569</c:v>
                      </c:pt>
                      <c:pt idx="264">
                        <c:v>24929</c:v>
                      </c:pt>
                      <c:pt idx="265">
                        <c:v>25001.893428298587</c:v>
                      </c:pt>
                      <c:pt idx="266">
                        <c:v>25075</c:v>
                      </c:pt>
                      <c:pt idx="267">
                        <c:v>25413</c:v>
                      </c:pt>
                      <c:pt idx="268">
                        <c:v>25657</c:v>
                      </c:pt>
                      <c:pt idx="269">
                        <c:v>26044</c:v>
                      </c:pt>
                      <c:pt idx="270">
                        <c:v>26188.101343930986</c:v>
                      </c:pt>
                      <c:pt idx="271">
                        <c:v>26333</c:v>
                      </c:pt>
                      <c:pt idx="272">
                        <c:v>26409.887750613405</c:v>
                      </c:pt>
                      <c:pt idx="273">
                        <c:v>26487</c:v>
                      </c:pt>
                      <c:pt idx="274">
                        <c:v>26950</c:v>
                      </c:pt>
                      <c:pt idx="275">
                        <c:v>27400</c:v>
                      </c:pt>
                      <c:pt idx="276">
                        <c:v>28144</c:v>
                      </c:pt>
                      <c:pt idx="277">
                        <c:v>28721</c:v>
                      </c:pt>
                      <c:pt idx="278">
                        <c:v>28868</c:v>
                      </c:pt>
                      <c:pt idx="279">
                        <c:v>29301.248915361954</c:v>
                      </c:pt>
                      <c:pt idx="280">
                        <c:v>29741</c:v>
                      </c:pt>
                      <c:pt idx="281">
                        <c:v>30406</c:v>
                      </c:pt>
                      <c:pt idx="282">
                        <c:v>30998</c:v>
                      </c:pt>
                      <c:pt idx="283">
                        <c:v>31370</c:v>
                      </c:pt>
                      <c:pt idx="284">
                        <c:v>31950</c:v>
                      </c:pt>
                      <c:pt idx="285">
                        <c:v>31985</c:v>
                      </c:pt>
                      <c:pt idx="286">
                        <c:v>32418.068187355027</c:v>
                      </c:pt>
                      <c:pt idx="287">
                        <c:v>32857</c:v>
                      </c:pt>
                      <c:pt idx="288">
                        <c:v>33399</c:v>
                      </c:pt>
                      <c:pt idx="289">
                        <c:v>33892</c:v>
                      </c:pt>
                      <c:pt idx="290">
                        <c:v>34365</c:v>
                      </c:pt>
                      <c:pt idx="291">
                        <c:v>35034</c:v>
                      </c:pt>
                      <c:pt idx="292">
                        <c:v>35127</c:v>
                      </c:pt>
                      <c:pt idx="293">
                        <c:v>35410.85312443065</c:v>
                      </c:pt>
                      <c:pt idx="294">
                        <c:v>35697</c:v>
                      </c:pt>
                      <c:pt idx="295">
                        <c:v>36519</c:v>
                      </c:pt>
                      <c:pt idx="296">
                        <c:v>37171</c:v>
                      </c:pt>
                      <c:pt idx="297">
                        <c:v>37483</c:v>
                      </c:pt>
                      <c:pt idx="298">
                        <c:v>38066</c:v>
                      </c:pt>
                      <c:pt idx="299">
                        <c:v>38421</c:v>
                      </c:pt>
                      <c:pt idx="300">
                        <c:v>38516.381605753159</c:v>
                      </c:pt>
                      <c:pt idx="301">
                        <c:v>38612</c:v>
                      </c:pt>
                      <c:pt idx="302">
                        <c:v>39191</c:v>
                      </c:pt>
                      <c:pt idx="303">
                        <c:v>40069</c:v>
                      </c:pt>
                      <c:pt idx="304">
                        <c:v>41207</c:v>
                      </c:pt>
                      <c:pt idx="305">
                        <c:v>42133</c:v>
                      </c:pt>
                      <c:pt idx="306">
                        <c:v>42468</c:v>
                      </c:pt>
                      <c:pt idx="307">
                        <c:v>42679.970993429692</c:v>
                      </c:pt>
                      <c:pt idx="308">
                        <c:v>42893</c:v>
                      </c:pt>
                      <c:pt idx="309">
                        <c:v>43310</c:v>
                      </c:pt>
                      <c:pt idx="310">
                        <c:v>43554</c:v>
                      </c:pt>
                      <c:pt idx="311">
                        <c:v>43801</c:v>
                      </c:pt>
                      <c:pt idx="312">
                        <c:v>44058</c:v>
                      </c:pt>
                      <c:pt idx="313">
                        <c:v>44180</c:v>
                      </c:pt>
                      <c:pt idx="314">
                        <c:v>44286.870740660823</c:v>
                      </c:pt>
                      <c:pt idx="315">
                        <c:v>44394</c:v>
                      </c:pt>
                      <c:pt idx="316">
                        <c:v>44641</c:v>
                      </c:pt>
                      <c:pt idx="317">
                        <c:v>44800</c:v>
                      </c:pt>
                      <c:pt idx="318">
                        <c:v>44995</c:v>
                      </c:pt>
                      <c:pt idx="319">
                        <c:v>45147</c:v>
                      </c:pt>
                      <c:pt idx="320">
                        <c:v>45288</c:v>
                      </c:pt>
                      <c:pt idx="321">
                        <c:v>45418.31251819028</c:v>
                      </c:pt>
                      <c:pt idx="322">
                        <c:v>45549</c:v>
                      </c:pt>
                      <c:pt idx="323">
                        <c:v>45815</c:v>
                      </c:pt>
                      <c:pt idx="324">
                        <c:v>46064</c:v>
                      </c:pt>
                      <c:pt idx="325">
                        <c:v>46241</c:v>
                      </c:pt>
                      <c:pt idx="326">
                        <c:v>46424</c:v>
                      </c:pt>
                      <c:pt idx="327">
                        <c:v>46546</c:v>
                      </c:pt>
                      <c:pt idx="328">
                        <c:v>46656.369147202189</c:v>
                      </c:pt>
                      <c:pt idx="329">
                        <c:v>46767</c:v>
                      </c:pt>
                      <c:pt idx="330">
                        <c:v>46999</c:v>
                      </c:pt>
                      <c:pt idx="331">
                        <c:v>47140</c:v>
                      </c:pt>
                      <c:pt idx="332">
                        <c:v>47166</c:v>
                      </c:pt>
                      <c:pt idx="333">
                        <c:v>47586</c:v>
                      </c:pt>
                      <c:pt idx="334">
                        <c:v>47717</c:v>
                      </c:pt>
                      <c:pt idx="335">
                        <c:v>47850.812375549067</c:v>
                      </c:pt>
                      <c:pt idx="336">
                        <c:v>47985</c:v>
                      </c:pt>
                      <c:pt idx="337">
                        <c:v>48239</c:v>
                      </c:pt>
                      <c:pt idx="338">
                        <c:v>48428</c:v>
                      </c:pt>
                      <c:pt idx="339">
                        <c:v>48696</c:v>
                      </c:pt>
                      <c:pt idx="340">
                        <c:v>49011</c:v>
                      </c:pt>
                      <c:pt idx="341">
                        <c:v>49301</c:v>
                      </c:pt>
                      <c:pt idx="342">
                        <c:v>49515.035393302511</c:v>
                      </c:pt>
                      <c:pt idx="343">
                        <c:v>49730</c:v>
                      </c:pt>
                      <c:pt idx="344">
                        <c:v>50025</c:v>
                      </c:pt>
                      <c:pt idx="345">
                        <c:v>50116</c:v>
                      </c:pt>
                      <c:pt idx="346">
                        <c:v>50427.531726230663</c:v>
                      </c:pt>
                      <c:pt idx="347">
                        <c:v>50741</c:v>
                      </c:pt>
                      <c:pt idx="348">
                        <c:v>51007</c:v>
                      </c:pt>
                      <c:pt idx="349">
                        <c:v>51232.00372813853</c:v>
                      </c:pt>
                      <c:pt idx="350">
                        <c:v>51458</c:v>
                      </c:pt>
                      <c:pt idx="351">
                        <c:v>51834</c:v>
                      </c:pt>
                      <c:pt idx="352">
                        <c:v>52144</c:v>
                      </c:pt>
                      <c:pt idx="353">
                        <c:v>52512</c:v>
                      </c:pt>
                      <c:pt idx="354">
                        <c:v>52821</c:v>
                      </c:pt>
                      <c:pt idx="355">
                        <c:v>52931</c:v>
                      </c:pt>
                      <c:pt idx="356">
                        <c:v>52936.499714280319</c:v>
                      </c:pt>
                      <c:pt idx="357">
                        <c:v>52942</c:v>
                      </c:pt>
                      <c:pt idx="358">
                        <c:v>53884</c:v>
                      </c:pt>
                      <c:pt idx="359">
                        <c:v>54264</c:v>
                      </c:pt>
                      <c:pt idx="360">
                        <c:v>54510</c:v>
                      </c:pt>
                      <c:pt idx="361">
                        <c:v>54689.205424836808</c:v>
                      </c:pt>
                      <c:pt idx="362">
                        <c:v>54869</c:v>
                      </c:pt>
                      <c:pt idx="363">
                        <c:v>54877.999261999335</c:v>
                      </c:pt>
                      <c:pt idx="364">
                        <c:v>54887</c:v>
                      </c:pt>
                      <c:pt idx="365">
                        <c:v>55591</c:v>
                      </c:pt>
                      <c:pt idx="366">
                        <c:v>55901</c:v>
                      </c:pt>
                      <c:pt idx="367">
                        <c:v>56206</c:v>
                      </c:pt>
                      <c:pt idx="368">
                        <c:v>56456</c:v>
                      </c:pt>
                      <c:pt idx="369">
                        <c:v>56697</c:v>
                      </c:pt>
                      <c:pt idx="370">
                        <c:v>56860.763492939484</c:v>
                      </c:pt>
                      <c:pt idx="371">
                        <c:v>57025</c:v>
                      </c:pt>
                      <c:pt idx="372">
                        <c:v>57328</c:v>
                      </c:pt>
                      <c:pt idx="373">
                        <c:v>57697</c:v>
                      </c:pt>
                      <c:pt idx="374">
                        <c:v>57993</c:v>
                      </c:pt>
                      <c:pt idx="375">
                        <c:v>58284</c:v>
                      </c:pt>
                      <c:pt idx="376">
                        <c:v>58535</c:v>
                      </c:pt>
                      <c:pt idx="377">
                        <c:v>58750.104765864038</c:v>
                      </c:pt>
                      <c:pt idx="378">
                        <c:v>58966</c:v>
                      </c:pt>
                      <c:pt idx="379">
                        <c:v>59255</c:v>
                      </c:pt>
                      <c:pt idx="380">
                        <c:v>59543.298657363615</c:v>
                      </c:pt>
                      <c:pt idx="381">
                        <c:v>59833</c:v>
                      </c:pt>
                      <c:pt idx="382">
                        <c:v>60157</c:v>
                      </c:pt>
                      <c:pt idx="383">
                        <c:v>60189</c:v>
                      </c:pt>
                      <c:pt idx="384">
                        <c:v>60578.241390783209</c:v>
                      </c:pt>
                      <c:pt idx="385">
                        <c:v>60970</c:v>
                      </c:pt>
                      <c:pt idx="386">
                        <c:v>61320</c:v>
                      </c:pt>
                      <c:pt idx="387">
                        <c:v>61648</c:v>
                      </c:pt>
                      <c:pt idx="388">
                        <c:v>61962</c:v>
                      </c:pt>
                      <c:pt idx="389">
                        <c:v>62262</c:v>
                      </c:pt>
                      <c:pt idx="390">
                        <c:v>62479.903164354837</c:v>
                      </c:pt>
                      <c:pt idx="391">
                        <c:v>62698.568941363235</c:v>
                      </c:pt>
                      <c:pt idx="392">
                        <c:v>62918</c:v>
                      </c:pt>
                      <c:pt idx="393">
                        <c:v>63724</c:v>
                      </c:pt>
                      <c:pt idx="394">
                        <c:v>63815.434402658422</c:v>
                      </c:pt>
                      <c:pt idx="395">
                        <c:v>63907</c:v>
                      </c:pt>
                      <c:pt idx="396">
                        <c:v>64206</c:v>
                      </c:pt>
                      <c:pt idx="397">
                        <c:v>64488</c:v>
                      </c:pt>
                      <c:pt idx="398">
                        <c:v>64728.551351007387</c:v>
                      </c:pt>
                      <c:pt idx="399">
                        <c:v>64970</c:v>
                      </c:pt>
                      <c:pt idx="400">
                        <c:v>65307</c:v>
                      </c:pt>
                      <c:pt idx="401">
                        <c:v>65643</c:v>
                      </c:pt>
                      <c:pt idx="402">
                        <c:v>66049</c:v>
                      </c:pt>
                      <c:pt idx="403">
                        <c:v>66416</c:v>
                      </c:pt>
                      <c:pt idx="404">
                        <c:v>66700</c:v>
                      </c:pt>
                      <c:pt idx="405">
                        <c:v>66957.502940297883</c:v>
                      </c:pt>
                      <c:pt idx="406">
                        <c:v>67216</c:v>
                      </c:pt>
                      <c:pt idx="407">
                        <c:v>67564</c:v>
                      </c:pt>
                      <c:pt idx="408">
                        <c:v>67904</c:v>
                      </c:pt>
                      <c:pt idx="409">
                        <c:v>68412</c:v>
                      </c:pt>
                      <c:pt idx="410">
                        <c:v>68835</c:v>
                      </c:pt>
                      <c:pt idx="411">
                        <c:v>69209</c:v>
                      </c:pt>
                      <c:pt idx="412">
                        <c:v>69529.25901374183</c:v>
                      </c:pt>
                      <c:pt idx="413">
                        <c:v>69851</c:v>
                      </c:pt>
                      <c:pt idx="414">
                        <c:v>70298</c:v>
                      </c:pt>
                      <c:pt idx="415">
                        <c:v>70670</c:v>
                      </c:pt>
                      <c:pt idx="416">
                        <c:v>70746</c:v>
                      </c:pt>
                      <c:pt idx="417">
                        <c:v>70767</c:v>
                      </c:pt>
                      <c:pt idx="418">
                        <c:v>71819</c:v>
                      </c:pt>
                      <c:pt idx="419">
                        <c:v>72196.507837983416</c:v>
                      </c:pt>
                      <c:pt idx="420">
                        <c:v>72576</c:v>
                      </c:pt>
                      <c:pt idx="421">
                        <c:v>73057</c:v>
                      </c:pt>
                      <c:pt idx="422">
                        <c:v>73372</c:v>
                      </c:pt>
                      <c:pt idx="423">
                        <c:v>73806.215158345571</c:v>
                      </c:pt>
                      <c:pt idx="424">
                        <c:v>74243</c:v>
                      </c:pt>
                      <c:pt idx="425">
                        <c:v>74450</c:v>
                      </c:pt>
                      <c:pt idx="426">
                        <c:v>74845.449761491851</c:v>
                      </c:pt>
                      <c:pt idx="427">
                        <c:v>75243</c:v>
                      </c:pt>
                      <c:pt idx="428">
                        <c:v>75561</c:v>
                      </c:pt>
                      <c:pt idx="429">
                        <c:v>76189</c:v>
                      </c:pt>
                      <c:pt idx="430">
                        <c:v>76603</c:v>
                      </c:pt>
                      <c:pt idx="431" formatCode="#,##0">
                        <c:v>76952</c:v>
                      </c:pt>
                      <c:pt idx="432" formatCode="#,##0">
                        <c:v>77266</c:v>
                      </c:pt>
                      <c:pt idx="433">
                        <c:v>77498.649743076166</c:v>
                      </c:pt>
                      <c:pt idx="434" formatCode="#,##0">
                        <c:v>77732</c:v>
                      </c:pt>
                      <c:pt idx="435" formatCode="#,##0">
                        <c:v>78247</c:v>
                      </c:pt>
                      <c:pt idx="436" formatCode="#,##0">
                        <c:v>78626</c:v>
                      </c:pt>
                      <c:pt idx="437" formatCode="#,##0">
                        <c:v>79044</c:v>
                      </c:pt>
                      <c:pt idx="438" formatCode="#,##0">
                        <c:v>79297</c:v>
                      </c:pt>
                      <c:pt idx="439" formatCode="#,##0">
                        <c:v>79579</c:v>
                      </c:pt>
                      <c:pt idx="440">
                        <c:v>79863.491477645774</c:v>
                      </c:pt>
                      <c:pt idx="441" formatCode="#,##0">
                        <c:v>80149</c:v>
                      </c:pt>
                      <c:pt idx="442" formatCode="#,##0">
                        <c:v>80446</c:v>
                      </c:pt>
                      <c:pt idx="443" formatCode="#,##0">
                        <c:v>80713</c:v>
                      </c:pt>
                      <c:pt idx="444" formatCode="#,##0">
                        <c:v>80985</c:v>
                      </c:pt>
                      <c:pt idx="445" formatCode="#,##0">
                        <c:v>81269</c:v>
                      </c:pt>
                      <c:pt idx="446" formatCode="#,##0">
                        <c:v>81502</c:v>
                      </c:pt>
                      <c:pt idx="447">
                        <c:v>81682.7994623103</c:v>
                      </c:pt>
                      <c:pt idx="448" formatCode="#,##0">
                        <c:v>81864</c:v>
                      </c:pt>
                      <c:pt idx="449" formatCode="#,##0">
                        <c:v>81985</c:v>
                      </c:pt>
                      <c:pt idx="450" formatCode="#,##0">
                        <c:v>82168</c:v>
                      </c:pt>
                      <c:pt idx="451" formatCode="#,##0">
                        <c:v>82604</c:v>
                      </c:pt>
                      <c:pt idx="452" formatCode="#,##0">
                        <c:v>82835</c:v>
                      </c:pt>
                      <c:pt idx="453" formatCode="#,##0">
                        <c:v>83015</c:v>
                      </c:pt>
                      <c:pt idx="454">
                        <c:v>83161.370960320273</c:v>
                      </c:pt>
                      <c:pt idx="455" formatCode="#,##0">
                        <c:v>83308</c:v>
                      </c:pt>
                      <c:pt idx="456" formatCode="#,##0">
                        <c:v>83540</c:v>
                      </c:pt>
                      <c:pt idx="457" formatCode="#,##0">
                        <c:v>83737</c:v>
                      </c:pt>
                      <c:pt idx="458" formatCode="#,##0">
                        <c:v>83917</c:v>
                      </c:pt>
                      <c:pt idx="459">
                        <c:v>84054.886716954177</c:v>
                      </c:pt>
                      <c:pt idx="460" formatCode="#,##0">
                        <c:v>84193</c:v>
                      </c:pt>
                      <c:pt idx="461">
                        <c:v>84316.908820236058</c:v>
                      </c:pt>
                      <c:pt idx="462" formatCode="#,##0">
                        <c:v>84441</c:v>
                      </c:pt>
                      <c:pt idx="463" formatCode="#,##0">
                        <c:v>84578</c:v>
                      </c:pt>
                      <c:pt idx="464" formatCode="#,##0">
                        <c:v>84850</c:v>
                      </c:pt>
                      <c:pt idx="465" formatCode="#,##0">
                        <c:v>84995</c:v>
                      </c:pt>
                      <c:pt idx="466" formatCode="#,##0">
                        <c:v>85163</c:v>
                      </c:pt>
                      <c:pt idx="467" formatCode="#,##0">
                        <c:v>85309</c:v>
                      </c:pt>
                      <c:pt idx="468">
                        <c:v>85442.39570611302</c:v>
                      </c:pt>
                      <c:pt idx="469" formatCode="#,##0">
                        <c:v>85576</c:v>
                      </c:pt>
                      <c:pt idx="470" formatCode="#,##0">
                        <c:v>85720</c:v>
                      </c:pt>
                      <c:pt idx="471" formatCode="#,##0">
                        <c:v>85845</c:v>
                      </c:pt>
                      <c:pt idx="472" formatCode="#,##0">
                        <c:v>86233</c:v>
                      </c:pt>
                      <c:pt idx="473" formatCode="#,##0">
                        <c:v>86376</c:v>
                      </c:pt>
                      <c:pt idx="474" formatCode="#,##0">
                        <c:v>86469</c:v>
                      </c:pt>
                      <c:pt idx="475">
                        <c:v>86564.946768308015</c:v>
                      </c:pt>
                      <c:pt idx="476" formatCode="#,##0">
                        <c:v>86661</c:v>
                      </c:pt>
                      <c:pt idx="477">
                        <c:v>86788.905610106638</c:v>
                      </c:pt>
                      <c:pt idx="478" formatCode="#,##0">
                        <c:v>86917</c:v>
                      </c:pt>
                      <c:pt idx="479" formatCode="#,##0">
                        <c:v>87010</c:v>
                      </c:pt>
                      <c:pt idx="480" formatCode="#,##0">
                        <c:v>87132</c:v>
                      </c:pt>
                      <c:pt idx="481" formatCode="#,##0">
                        <c:v>87163</c:v>
                      </c:pt>
                      <c:pt idx="482">
                        <c:v>87275.926846983406</c:v>
                      </c:pt>
                      <c:pt idx="483" formatCode="#,##0">
                        <c:v>87389</c:v>
                      </c:pt>
                      <c:pt idx="484" formatCode="#,##0">
                        <c:v>87505</c:v>
                      </c:pt>
                      <c:pt idx="485" formatCode="#,##0">
                        <c:v>87609</c:v>
                      </c:pt>
                      <c:pt idx="486" formatCode="#,##0">
                        <c:v>87782</c:v>
                      </c:pt>
                      <c:pt idx="487" formatCode="#,##0">
                        <c:v>87903</c:v>
                      </c:pt>
                      <c:pt idx="488" formatCode="#,##0">
                        <c:v>88000</c:v>
                      </c:pt>
                      <c:pt idx="489">
                        <c:v>88074.468491158099</c:v>
                      </c:pt>
                      <c:pt idx="490" formatCode="#,##0">
                        <c:v>88149</c:v>
                      </c:pt>
                      <c:pt idx="491" formatCode="#,##0">
                        <c:v>88294</c:v>
                      </c:pt>
                      <c:pt idx="492" formatCode="#,##0">
                        <c:v>88449</c:v>
                      </c:pt>
                      <c:pt idx="493" formatCode="#,##0">
                        <c:v>88520</c:v>
                      </c:pt>
                      <c:pt idx="494" formatCode="#,##0">
                        <c:v>88593</c:v>
                      </c:pt>
                      <c:pt idx="495" formatCode="#,##0">
                        <c:v>88653</c:v>
                      </c:pt>
                      <c:pt idx="496">
                        <c:v>88712.979709848543</c:v>
                      </c:pt>
                      <c:pt idx="497" formatCode="#,##0">
                        <c:v>88773</c:v>
                      </c:pt>
                      <c:pt idx="498" formatCode="#,##0">
                        <c:v>88857</c:v>
                      </c:pt>
                      <c:pt idx="499" formatCode="#,##0">
                        <c:v>88972</c:v>
                      </c:pt>
                      <c:pt idx="500" formatCode="#,##0">
                        <c:v>89045</c:v>
                      </c:pt>
                      <c:pt idx="501" formatCode="#,##0">
                        <c:v>89117</c:v>
                      </c:pt>
                      <c:pt idx="502" formatCode="#,##0">
                        <c:v>89260</c:v>
                      </c:pt>
                      <c:pt idx="503">
                        <c:v>89315.482756350815</c:v>
                      </c:pt>
                      <c:pt idx="504" formatCode="#,##0">
                        <c:v>89371</c:v>
                      </c:pt>
                      <c:pt idx="505" formatCode="#,##0">
                        <c:v>89448</c:v>
                      </c:pt>
                      <c:pt idx="506" formatCode="#,##0">
                        <c:v>89537</c:v>
                      </c:pt>
                      <c:pt idx="507" formatCode="#,##0.0000">
                        <c:v>89620.222222222219</c:v>
                      </c:pt>
                      <c:pt idx="508" formatCode="#,##0.0000">
                        <c:v>89703.444444444438</c:v>
                      </c:pt>
                      <c:pt idx="509" formatCode="#,##0.0000">
                        <c:v>89786.666666666657</c:v>
                      </c:pt>
                      <c:pt idx="510" formatCode="#,##0.0000">
                        <c:v>89869.888888888876</c:v>
                      </c:pt>
                      <c:pt idx="511" formatCode="#,##0.0000">
                        <c:v>89953.111111111095</c:v>
                      </c:pt>
                      <c:pt idx="512" formatCode="#,##0.0000">
                        <c:v>90036.333333333314</c:v>
                      </c:pt>
                      <c:pt idx="513" formatCode="#,##0.0000">
                        <c:v>90119.555555555533</c:v>
                      </c:pt>
                      <c:pt idx="514" formatCode="#,##0.0000">
                        <c:v>90202.777777777752</c:v>
                      </c:pt>
                      <c:pt idx="515" formatCode="#,##0">
                        <c:v>90286</c:v>
                      </c:pt>
                      <c:pt idx="516" formatCode="#,##0.0000">
                        <c:v>90327.6</c:v>
                      </c:pt>
                      <c:pt idx="517" formatCode="#,##0.0000">
                        <c:v>90369.200000000012</c:v>
                      </c:pt>
                      <c:pt idx="518" formatCode="#,##0.0000">
                        <c:v>90410.800000000017</c:v>
                      </c:pt>
                      <c:pt idx="519" formatCode="#,##0.0000">
                        <c:v>90452.400000000023</c:v>
                      </c:pt>
                      <c:pt idx="520" formatCode="#,##0">
                        <c:v>90494</c:v>
                      </c:pt>
                      <c:pt idx="521" formatCode="#,##0">
                        <c:v>90524</c:v>
                      </c:pt>
                      <c:pt idx="522" formatCode="#,##0">
                        <c:v>90554</c:v>
                      </c:pt>
                      <c:pt idx="523" formatCode="#,##0">
                        <c:v>90584</c:v>
                      </c:pt>
                      <c:pt idx="524" formatCode="#,##0">
                        <c:v>90614</c:v>
                      </c:pt>
                      <c:pt idx="525" formatCode="#,##0">
                        <c:v>90644</c:v>
                      </c:pt>
                      <c:pt idx="526" formatCode="#,##0">
                        <c:v>90674</c:v>
                      </c:pt>
                      <c:pt idx="527" formatCode="#,##0">
                        <c:v>90676</c:v>
                      </c:pt>
                      <c:pt idx="528" formatCode="#,##0">
                        <c:v>90684</c:v>
                      </c:pt>
                      <c:pt idx="529">
                        <c:v>91002</c:v>
                      </c:pt>
                      <c:pt idx="530">
                        <c:v>91320</c:v>
                      </c:pt>
                      <c:pt idx="531">
                        <c:v>91638</c:v>
                      </c:pt>
                      <c:pt idx="532" formatCode="#,##0">
                        <c:v>91956</c:v>
                      </c:pt>
                      <c:pt idx="533" formatCode="#,##0">
                        <c:v>91974</c:v>
                      </c:pt>
                      <c:pt idx="534">
                        <c:v>92023.428571428565</c:v>
                      </c:pt>
                      <c:pt idx="535">
                        <c:v>92072.85714285713</c:v>
                      </c:pt>
                      <c:pt idx="536">
                        <c:v>92122.285714285696</c:v>
                      </c:pt>
                      <c:pt idx="537">
                        <c:v>92171.714285714261</c:v>
                      </c:pt>
                      <c:pt idx="538">
                        <c:v>92221.142857142826</c:v>
                      </c:pt>
                      <c:pt idx="539">
                        <c:v>92270.571428571391</c:v>
                      </c:pt>
                      <c:pt idx="540">
                        <c:v>92320</c:v>
                      </c:pt>
                      <c:pt idx="541">
                        <c:v>92384.333333333328</c:v>
                      </c:pt>
                      <c:pt idx="542">
                        <c:v>92448.666666666657</c:v>
                      </c:pt>
                      <c:pt idx="543" formatCode="#,##0">
                        <c:v>92513</c:v>
                      </c:pt>
                      <c:pt idx="544">
                        <c:v>92540.666666666672</c:v>
                      </c:pt>
                      <c:pt idx="545">
                        <c:v>92568.333333333343</c:v>
                      </c:pt>
                      <c:pt idx="546" formatCode="#,##0">
                        <c:v>92596</c:v>
                      </c:pt>
                      <c:pt idx="547" formatCode="#,##0">
                        <c:v>92624</c:v>
                      </c:pt>
                      <c:pt idx="548">
                        <c:v>92641.5</c:v>
                      </c:pt>
                      <c:pt idx="549" formatCode="#,##0">
                        <c:v>92659</c:v>
                      </c:pt>
                      <c:pt idx="550">
                        <c:v>92698.28571428571</c:v>
                      </c:pt>
                      <c:pt idx="551">
                        <c:v>92737.57142857142</c:v>
                      </c:pt>
                      <c:pt idx="552">
                        <c:v>92776.85714285713</c:v>
                      </c:pt>
                      <c:pt idx="553">
                        <c:v>92816.142857142841</c:v>
                      </c:pt>
                      <c:pt idx="554">
                        <c:v>92855.428571428551</c:v>
                      </c:pt>
                      <c:pt idx="555">
                        <c:v>92894.714285714261</c:v>
                      </c:pt>
                      <c:pt idx="556" formatCode="#,##0">
                        <c:v>92934</c:v>
                      </c:pt>
                      <c:pt idx="557">
                        <c:v>92969</c:v>
                      </c:pt>
                      <c:pt idx="558">
                        <c:v>93004</c:v>
                      </c:pt>
                      <c:pt idx="559">
                        <c:v>93039</c:v>
                      </c:pt>
                      <c:pt idx="560">
                        <c:v>93074</c:v>
                      </c:pt>
                      <c:pt idx="561">
                        <c:v>93109</c:v>
                      </c:pt>
                      <c:pt idx="562" formatCode="#,##0">
                        <c:v>93136</c:v>
                      </c:pt>
                      <c:pt idx="563" formatCode="#,##0">
                        <c:v>93168</c:v>
                      </c:pt>
                      <c:pt idx="564">
                        <c:v>93195</c:v>
                      </c:pt>
                      <c:pt idx="565">
                        <c:v>93224</c:v>
                      </c:pt>
                      <c:pt idx="566">
                        <c:v>93252.666666666672</c:v>
                      </c:pt>
                      <c:pt idx="567">
                        <c:v>93281.333333333343</c:v>
                      </c:pt>
                      <c:pt idx="568">
                        <c:v>93310</c:v>
                      </c:pt>
                      <c:pt idx="569">
                        <c:v>93342.666666666672</c:v>
                      </c:pt>
                      <c:pt idx="570">
                        <c:v>93375.333333333343</c:v>
                      </c:pt>
                      <c:pt idx="571" formatCode="#,##0">
                        <c:v>93408</c:v>
                      </c:pt>
                      <c:pt idx="572" formatCode="#,##0">
                        <c:v>93457</c:v>
                      </c:pt>
                      <c:pt idx="573">
                        <c:v>93476.5</c:v>
                      </c:pt>
                      <c:pt idx="574">
                        <c:v>93496</c:v>
                      </c:pt>
                      <c:pt idx="575">
                        <c:v>93515.5</c:v>
                      </c:pt>
                      <c:pt idx="576" formatCode="#,##0">
                        <c:v>93535</c:v>
                      </c:pt>
                      <c:pt idx="577" formatCode="#,##0">
                        <c:v>93560</c:v>
                      </c:pt>
                      <c:pt idx="578" formatCode="#,##0">
                        <c:v>93616</c:v>
                      </c:pt>
                      <c:pt idx="579">
                        <c:v>93642.769230769234</c:v>
                      </c:pt>
                      <c:pt idx="580">
                        <c:v>93669.538461538468</c:v>
                      </c:pt>
                      <c:pt idx="581">
                        <c:v>93696.307692307702</c:v>
                      </c:pt>
                      <c:pt idx="582">
                        <c:v>93723.076923076937</c:v>
                      </c:pt>
                      <c:pt idx="583">
                        <c:v>93749.846153846171</c:v>
                      </c:pt>
                      <c:pt idx="584">
                        <c:v>93776.615384615405</c:v>
                      </c:pt>
                      <c:pt idx="585">
                        <c:v>93803.384615384639</c:v>
                      </c:pt>
                      <c:pt idx="586">
                        <c:v>93830.153846153873</c:v>
                      </c:pt>
                      <c:pt idx="587">
                        <c:v>93856.923076923107</c:v>
                      </c:pt>
                      <c:pt idx="588">
                        <c:v>93883.692307692341</c:v>
                      </c:pt>
                      <c:pt idx="589">
                        <c:v>93910.461538461575</c:v>
                      </c:pt>
                      <c:pt idx="590">
                        <c:v>93937.23076923081</c:v>
                      </c:pt>
                      <c:pt idx="591">
                        <c:v>93964.000000000044</c:v>
                      </c:pt>
                      <c:pt idx="592">
                        <c:v>93990.769230769278</c:v>
                      </c:pt>
                      <c:pt idx="593">
                        <c:v>94017.538461538512</c:v>
                      </c:pt>
                      <c:pt idx="594">
                        <c:v>94044.307692307746</c:v>
                      </c:pt>
                      <c:pt idx="595">
                        <c:v>94071.07692307698</c:v>
                      </c:pt>
                      <c:pt idx="596">
                        <c:v>94097.846153846214</c:v>
                      </c:pt>
                      <c:pt idx="597">
                        <c:v>94124.615384615448</c:v>
                      </c:pt>
                      <c:pt idx="598">
                        <c:v>94151.384615384683</c:v>
                      </c:pt>
                      <c:pt idx="599">
                        <c:v>94178.153846153917</c:v>
                      </c:pt>
                      <c:pt idx="600">
                        <c:v>94204.923076923151</c:v>
                      </c:pt>
                      <c:pt idx="601">
                        <c:v>94231.692307692385</c:v>
                      </c:pt>
                      <c:pt idx="602">
                        <c:v>94258.461538461619</c:v>
                      </c:pt>
                      <c:pt idx="603">
                        <c:v>94285.230769230853</c:v>
                      </c:pt>
                      <c:pt idx="604" formatCode="#,##0">
                        <c:v>94312</c:v>
                      </c:pt>
                      <c:pt idx="605" formatCode="#,##0">
                        <c:v>94341</c:v>
                      </c:pt>
                      <c:pt idx="606" formatCode="#,##0">
                        <c:v>94368</c:v>
                      </c:pt>
                      <c:pt idx="607" formatCode="#,##0">
                        <c:v>94371</c:v>
                      </c:pt>
                      <c:pt idx="608">
                        <c:v>94396</c:v>
                      </c:pt>
                      <c:pt idx="609">
                        <c:v>94421</c:v>
                      </c:pt>
                      <c:pt idx="610" formatCode="#,##0">
                        <c:v>94446</c:v>
                      </c:pt>
                      <c:pt idx="611">
                        <c:v>94461</c:v>
                      </c:pt>
                      <c:pt idx="612">
                        <c:v>94476</c:v>
                      </c:pt>
                      <c:pt idx="613" formatCode="#,##0">
                        <c:v>94491</c:v>
                      </c:pt>
                      <c:pt idx="614">
                        <c:v>94548.109339718241</c:v>
                      </c:pt>
                      <c:pt idx="615">
                        <c:v>94605.253195704514</c:v>
                      </c:pt>
                      <c:pt idx="616">
                        <c:v>94662.43158882008</c:v>
                      </c:pt>
                      <c:pt idx="617">
                        <c:v>94719.644539938818</c:v>
                      </c:pt>
                      <c:pt idx="618">
                        <c:v>94776.892069947193</c:v>
                      </c:pt>
                      <c:pt idx="619">
                        <c:v>94834.174199744331</c:v>
                      </c:pt>
                      <c:pt idx="620">
                        <c:v>94891.490950241961</c:v>
                      </c:pt>
                      <c:pt idx="621">
                        <c:v>94948.842342364456</c:v>
                      </c:pt>
                      <c:pt idx="622">
                        <c:v>95006.22839704885</c:v>
                      </c:pt>
                      <c:pt idx="623">
                        <c:v>95063.649135244821</c:v>
                      </c:pt>
                      <c:pt idx="624">
                        <c:v>95121.10457791471</c:v>
                      </c:pt>
                      <c:pt idx="625">
                        <c:v>95178.594746033516</c:v>
                      </c:pt>
                      <c:pt idx="626">
                        <c:v>95236.119660588927</c:v>
                      </c:pt>
                      <c:pt idx="627">
                        <c:v>95293.679342581323</c:v>
                      </c:pt>
                      <c:pt idx="628">
                        <c:v>95351.273813023756</c:v>
                      </c:pt>
                      <c:pt idx="629">
                        <c:v>95408.903092941997</c:v>
                      </c:pt>
                      <c:pt idx="630">
                        <c:v>95466.567203374521</c:v>
                      </c:pt>
                      <c:pt idx="631">
                        <c:v>95524.266165372508</c:v>
                      </c:pt>
                      <c:pt idx="632">
                        <c:v>95582</c:v>
                      </c:pt>
                      <c:pt idx="633">
                        <c:v>95880.16501503317</c:v>
                      </c:pt>
                      <c:pt idx="634">
                        <c:v>96179.260146366374</c:v>
                      </c:pt>
                      <c:pt idx="635">
                        <c:v>96479.288295467879</c:v>
                      </c:pt>
                      <c:pt idx="636">
                        <c:v>96780.252372857009</c:v>
                      </c:pt>
                      <c:pt idx="637">
                        <c:v>97082.155298132333</c:v>
                      </c:pt>
                      <c:pt idx="638" formatCode="#,##0">
                        <c:v>97385</c:v>
                      </c:pt>
                      <c:pt idx="639" formatCode="#,##0">
                        <c:v>97517</c:v>
                      </c:pt>
                      <c:pt idx="640">
                        <c:v>98160.377627635477</c:v>
                      </c:pt>
                      <c:pt idx="641" formatCode="#,##0">
                        <c:v>98808</c:v>
                      </c:pt>
                      <c:pt idx="642">
                        <c:v>99137.235080838756</c:v>
                      </c:pt>
                      <c:pt idx="643">
                        <c:v>99467.567195707699</c:v>
                      </c:pt>
                      <c:pt idx="644" formatCode="#,##0">
                        <c:v>99799</c:v>
                      </c:pt>
                      <c:pt idx="645">
                        <c:v>100912.20332283141</c:v>
                      </c:pt>
                      <c:pt idx="646">
                        <c:v>102037.82382056399</c:v>
                      </c:pt>
                      <c:pt idx="647" formatCode="#,##0">
                        <c:v>103176</c:v>
                      </c:pt>
                      <c:pt idx="648" formatCode="#,##0">
                        <c:v>104109</c:v>
                      </c:pt>
                      <c:pt idx="649">
                        <c:v>104923.08061592375</c:v>
                      </c:pt>
                      <c:pt idx="650">
                        <c:v>105743.52693749469</c:v>
                      </c:pt>
                      <c:pt idx="651">
                        <c:v>106570.3887413659</c:v>
                      </c:pt>
                      <c:pt idx="652">
                        <c:v>107403.71619341908</c:v>
                      </c:pt>
                      <c:pt idx="653">
                        <c:v>108243.55985180826</c:v>
                      </c:pt>
                      <c:pt idx="654">
                        <c:v>109089.97067002705</c:v>
                      </c:pt>
                      <c:pt idx="655" formatCode="#,##0">
                        <c:v>109943</c:v>
                      </c:pt>
                      <c:pt idx="656">
                        <c:v>110720.16016739122</c:v>
                      </c:pt>
                      <c:pt idx="657">
                        <c:v>111502.81388985898</c:v>
                      </c:pt>
                      <c:pt idx="658">
                        <c:v>112291</c:v>
                      </c:pt>
                      <c:pt idx="659">
                        <c:v>113627.05174825227</c:v>
                      </c:pt>
                      <c:pt idx="660">
                        <c:v>114979</c:v>
                      </c:pt>
                      <c:pt idx="661">
                        <c:v>115733.82405562596</c:v>
                      </c:pt>
                      <c:pt idx="662">
                        <c:v>116493.60344531249</c:v>
                      </c:pt>
                      <c:pt idx="663">
                        <c:v>117258.37070026401</c:v>
                      </c:pt>
                      <c:pt idx="664">
                        <c:v>118028.15856524862</c:v>
                      </c:pt>
                      <c:pt idx="665" formatCode="#,##0">
                        <c:v>118803</c:v>
                      </c:pt>
                      <c:pt idx="666" formatCode="#,##0">
                        <c:v>119499</c:v>
                      </c:pt>
                      <c:pt idx="667" formatCode="#,##0">
                        <c:v>120105</c:v>
                      </c:pt>
                      <c:pt idx="668" formatCode="#,##0">
                        <c:v>120605</c:v>
                      </c:pt>
                      <c:pt idx="669" formatCode="#,##0">
                        <c:v>121105</c:v>
                      </c:pt>
                      <c:pt idx="670">
                        <c:v>121425.5</c:v>
                      </c:pt>
                      <c:pt idx="671">
                        <c:v>121746</c:v>
                      </c:pt>
                      <c:pt idx="672">
                        <c:v>122066.5</c:v>
                      </c:pt>
                      <c:pt idx="673">
                        <c:v>122387</c:v>
                      </c:pt>
                      <c:pt idx="674" formatCode="#,##0">
                        <c:v>122730</c:v>
                      </c:pt>
                      <c:pt idx="675" formatCode="#,##0">
                        <c:v>123220</c:v>
                      </c:pt>
                      <c:pt idx="676" formatCode="#,##0">
                        <c:v>123653</c:v>
                      </c:pt>
                      <c:pt idx="677">
                        <c:v>123865.33333333333</c:v>
                      </c:pt>
                      <c:pt idx="678">
                        <c:v>124077.66666666666</c:v>
                      </c:pt>
                      <c:pt idx="679" formatCode="#,##0">
                        <c:v>124290</c:v>
                      </c:pt>
                      <c:pt idx="680" formatCode="#,##0">
                        <c:v>124863</c:v>
                      </c:pt>
                      <c:pt idx="681">
                        <c:v>125221</c:v>
                      </c:pt>
                      <c:pt idx="682">
                        <c:v>125579</c:v>
                      </c:pt>
                      <c:pt idx="683" formatCode="#,##0">
                        <c:v>125937</c:v>
                      </c:pt>
                      <c:pt idx="684">
                        <c:v>126218</c:v>
                      </c:pt>
                      <c:pt idx="685">
                        <c:v>126499</c:v>
                      </c:pt>
                      <c:pt idx="686">
                        <c:v>126780</c:v>
                      </c:pt>
                      <c:pt idx="687">
                        <c:v>127061</c:v>
                      </c:pt>
                      <c:pt idx="688" formatCode="#,##0">
                        <c:v>127342</c:v>
                      </c:pt>
                      <c:pt idx="689" formatCode="#,##0">
                        <c:v>127774</c:v>
                      </c:pt>
                      <c:pt idx="690" formatCode="#,##0">
                        <c:v>128118</c:v>
                      </c:pt>
                      <c:pt idx="691">
                        <c:v>128307.33333333333</c:v>
                      </c:pt>
                      <c:pt idx="692">
                        <c:v>128496.66666666666</c:v>
                      </c:pt>
                      <c:pt idx="693">
                        <c:v>128685.99999999999</c:v>
                      </c:pt>
                      <c:pt idx="694">
                        <c:v>128875.33333333331</c:v>
                      </c:pt>
                      <c:pt idx="695">
                        <c:v>129064.66666666664</c:v>
                      </c:pt>
                      <c:pt idx="696">
                        <c:v>129253.99999999997</c:v>
                      </c:pt>
                      <c:pt idx="697">
                        <c:v>129443.3333333333</c:v>
                      </c:pt>
                      <c:pt idx="698">
                        <c:v>129632.66666666663</c:v>
                      </c:pt>
                      <c:pt idx="699">
                        <c:v>129821.99999999996</c:v>
                      </c:pt>
                      <c:pt idx="700">
                        <c:v>130011.33333333328</c:v>
                      </c:pt>
                      <c:pt idx="701">
                        <c:v>130200.66666666661</c:v>
                      </c:pt>
                      <c:pt idx="702">
                        <c:v>130389.99999999994</c:v>
                      </c:pt>
                      <c:pt idx="703">
                        <c:v>130579.33333333327</c:v>
                      </c:pt>
                      <c:pt idx="704">
                        <c:v>130768.6666666666</c:v>
                      </c:pt>
                      <c:pt idx="705">
                        <c:v>130957.99999999993</c:v>
                      </c:pt>
                      <c:pt idx="706">
                        <c:v>131147.33333333326</c:v>
                      </c:pt>
                      <c:pt idx="707">
                        <c:v>131336.6666666666</c:v>
                      </c:pt>
                      <c:pt idx="708" formatCode="#,##0">
                        <c:v>131526</c:v>
                      </c:pt>
                      <c:pt idx="709" formatCode="#,##0">
                        <c:v>131717</c:v>
                      </c:pt>
                      <c:pt idx="710" formatCode="#,##0">
                        <c:v>131857</c:v>
                      </c:pt>
                      <c:pt idx="711" formatCode="#,##0">
                        <c:v>132013</c:v>
                      </c:pt>
                      <c:pt idx="712">
                        <c:v>132075.33333333334</c:v>
                      </c:pt>
                      <c:pt idx="713">
                        <c:v>132137.66666666669</c:v>
                      </c:pt>
                      <c:pt idx="714" formatCode="#,##0">
                        <c:v>132200</c:v>
                      </c:pt>
                      <c:pt idx="715" formatCode="#,##0">
                        <c:v>132299</c:v>
                      </c:pt>
                      <c:pt idx="716" formatCode="#,##0">
                        <c:v>132360</c:v>
                      </c:pt>
                      <c:pt idx="717" formatCode="#,##0">
                        <c:v>132466</c:v>
                      </c:pt>
                      <c:pt idx="718" formatCode="#,##0">
                        <c:v>132532</c:v>
                      </c:pt>
                      <c:pt idx="719">
                        <c:v>132635.33333333334</c:v>
                      </c:pt>
                      <c:pt idx="720">
                        <c:v>132738.66666666669</c:v>
                      </c:pt>
                      <c:pt idx="721" formatCode="#,##0">
                        <c:v>132842</c:v>
                      </c:pt>
                      <c:pt idx="722" formatCode="#,##0">
                        <c:v>132881</c:v>
                      </c:pt>
                      <c:pt idx="723" formatCode="#,##0">
                        <c:v>132926</c:v>
                      </c:pt>
                      <c:pt idx="724" formatCode="#,##0">
                        <c:v>132955</c:v>
                      </c:pt>
                      <c:pt idx="725" formatCode="#,##0">
                        <c:v>133021</c:v>
                      </c:pt>
                      <c:pt idx="726">
                        <c:v>133056.33333333334</c:v>
                      </c:pt>
                      <c:pt idx="727">
                        <c:v>133091.66666666669</c:v>
                      </c:pt>
                      <c:pt idx="728" formatCode="#,##0">
                        <c:v>133127</c:v>
                      </c:pt>
                      <c:pt idx="729" formatCode="#,##0">
                        <c:v>133209</c:v>
                      </c:pt>
                      <c:pt idx="730">
                        <c:v>133305.33333333334</c:v>
                      </c:pt>
                      <c:pt idx="731">
                        <c:v>133401.66666666669</c:v>
                      </c:pt>
                      <c:pt idx="732" formatCode="#,##0">
                        <c:v>133498</c:v>
                      </c:pt>
                      <c:pt idx="733" formatCode="0.0">
                        <c:v>133577.79999999999</c:v>
                      </c:pt>
                      <c:pt idx="734" formatCode="0.0">
                        <c:v>133657.59999999998</c:v>
                      </c:pt>
                      <c:pt idx="735" formatCode="0.0">
                        <c:v>133737.39999999997</c:v>
                      </c:pt>
                      <c:pt idx="736" formatCode="0.0">
                        <c:v>133817.19999999995</c:v>
                      </c:pt>
                      <c:pt idx="737" formatCode="#,##0">
                        <c:v>133897</c:v>
                      </c:pt>
                      <c:pt idx="738" formatCode="0.0">
                        <c:v>133975</c:v>
                      </c:pt>
                      <c:pt idx="739" formatCode="0.0">
                        <c:v>134053</c:v>
                      </c:pt>
                      <c:pt idx="740" formatCode="0.0">
                        <c:v>134131</c:v>
                      </c:pt>
                      <c:pt idx="741" formatCode="0.0">
                        <c:v>134209</c:v>
                      </c:pt>
                      <c:pt idx="742" formatCode="0.0">
                        <c:v>134287</c:v>
                      </c:pt>
                      <c:pt idx="743" formatCode="0.0">
                        <c:v>134365</c:v>
                      </c:pt>
                      <c:pt idx="744" formatCode="#,##0">
                        <c:v>134443</c:v>
                      </c:pt>
                      <c:pt idx="745" formatCode="0.0">
                        <c:v>134492.66666666666</c:v>
                      </c:pt>
                      <c:pt idx="746" formatCode="0.0">
                        <c:v>134542.33333333331</c:v>
                      </c:pt>
                      <c:pt idx="747" formatCode="0.0">
                        <c:v>134591.99999999997</c:v>
                      </c:pt>
                      <c:pt idx="748" formatCode="0.0">
                        <c:v>134641.66666666663</c:v>
                      </c:pt>
                      <c:pt idx="749" formatCode="0.0">
                        <c:v>134691.33333333328</c:v>
                      </c:pt>
                      <c:pt idx="750" formatCode="0.0">
                        <c:v>134740.99999999994</c:v>
                      </c:pt>
                      <c:pt idx="751" formatCode="0.0">
                        <c:v>134790.6666666666</c:v>
                      </c:pt>
                      <c:pt idx="752" formatCode="0.0">
                        <c:v>134840.33333333326</c:v>
                      </c:pt>
                      <c:pt idx="753" formatCode="#,##0">
                        <c:v>134890</c:v>
                      </c:pt>
                      <c:pt idx="754" formatCode="0.0">
                        <c:v>135073.10975291656</c:v>
                      </c:pt>
                      <c:pt idx="755" formatCode="0.0">
                        <c:v>135256.46807267732</c:v>
                      </c:pt>
                      <c:pt idx="756" formatCode="0.0">
                        <c:v>135440.07529670547</c:v>
                      </c:pt>
                      <c:pt idx="757" formatCode="0.0">
                        <c:v>135623.93176288222</c:v>
                      </c:pt>
                      <c:pt idx="758" formatCode="0.0">
                        <c:v>135808.03780954747</c:v>
                      </c:pt>
                      <c:pt idx="759" formatCode="0.0">
                        <c:v>135992.39377550042</c:v>
                      </c:pt>
                      <c:pt idx="760" formatCode="#,##0">
                        <c:v>136177</c:v>
                      </c:pt>
                      <c:pt idx="761" formatCode="0.0">
                        <c:v>136289.15109841191</c:v>
                      </c:pt>
                      <c:pt idx="762" formatCode="0.0">
                        <c:v>136401.39456094461</c:v>
                      </c:pt>
                      <c:pt idx="763" formatCode="0.0">
                        <c:v>136513.73046366626</c:v>
                      </c:pt>
                      <c:pt idx="764" formatCode="0.0">
                        <c:v>136626.15888270771</c:v>
                      </c:pt>
                      <c:pt idx="765" formatCode="0.0">
                        <c:v>136738.67989426249</c:v>
                      </c:pt>
                      <c:pt idx="766" formatCode="0.0">
                        <c:v>136851.29357458689</c:v>
                      </c:pt>
                      <c:pt idx="767" formatCode="#,##0">
                        <c:v>136964</c:v>
                      </c:pt>
                      <c:pt idx="768" formatCode="0.0">
                        <c:v>137034.42857142858</c:v>
                      </c:pt>
                      <c:pt idx="769" formatCode="0.0">
                        <c:v>137104.85714285716</c:v>
                      </c:pt>
                      <c:pt idx="770" formatCode="0.0">
                        <c:v>137175.28571428574</c:v>
                      </c:pt>
                      <c:pt idx="771" formatCode="0.0">
                        <c:v>137245.71428571432</c:v>
                      </c:pt>
                      <c:pt idx="772" formatCode="0.0">
                        <c:v>137316.1428571429</c:v>
                      </c:pt>
                      <c:pt idx="773" formatCode="0.0">
                        <c:v>137386.57142857148</c:v>
                      </c:pt>
                      <c:pt idx="774" formatCode="#,##0">
                        <c:v>137457</c:v>
                      </c:pt>
                      <c:pt idx="775" formatCode="0.00">
                        <c:v>137687.97523627459</c:v>
                      </c:pt>
                      <c:pt idx="776" formatCode="0.00">
                        <c:v>137919.33859072265</c:v>
                      </c:pt>
                      <c:pt idx="777" formatCode="0.00">
                        <c:v>138151.09071551677</c:v>
                      </c:pt>
                      <c:pt idx="778" formatCode="0.00">
                        <c:v>138383.23226392543</c:v>
                      </c:pt>
                      <c:pt idx="779" formatCode="0.00">
                        <c:v>138615.76389031476</c:v>
                      </c:pt>
                      <c:pt idx="780" formatCode="0.00">
                        <c:v>138848.68625015055</c:v>
                      </c:pt>
                      <c:pt idx="781" formatCode="#,##0">
                        <c:v>139082</c:v>
                      </c:pt>
                      <c:pt idx="782" formatCode="0.00">
                        <c:v>139199.14285714287</c:v>
                      </c:pt>
                      <c:pt idx="783" formatCode="0.00">
                        <c:v>139316.28571428574</c:v>
                      </c:pt>
                      <c:pt idx="784" formatCode="0.00">
                        <c:v>139433.42857142861</c:v>
                      </c:pt>
                      <c:pt idx="785" formatCode="0.00">
                        <c:v>139550.57142857148</c:v>
                      </c:pt>
                      <c:pt idx="786" formatCode="0.00">
                        <c:v>139667.71428571435</c:v>
                      </c:pt>
                      <c:pt idx="787" formatCode="0.00">
                        <c:v>139784.85714285722</c:v>
                      </c:pt>
                      <c:pt idx="788" formatCode="#,##0">
                        <c:v>139902</c:v>
                      </c:pt>
                      <c:pt idx="789" formatCode="0.00">
                        <c:v>140392.52439861279</c:v>
                      </c:pt>
                      <c:pt idx="790" formatCode="0.00">
                        <c:v>140884.76867389379</c:v>
                      </c:pt>
                      <c:pt idx="791" formatCode="0.00">
                        <c:v>141378.73885607463</c:v>
                      </c:pt>
                      <c:pt idx="792" formatCode="0.00">
                        <c:v>141874.44099653017</c:v>
                      </c:pt>
                      <c:pt idx="793" formatCode="0.00">
                        <c:v>142371.88116785258</c:v>
                      </c:pt>
                      <c:pt idx="794" formatCode="0.00">
                        <c:v>142871.06546392577</c:v>
                      </c:pt>
                      <c:pt idx="795" formatCode="#,##0">
                        <c:v>143372</c:v>
                      </c:pt>
                      <c:pt idx="796" formatCode="0.00">
                        <c:v>143683.64224221418</c:v>
                      </c:pt>
                      <c:pt idx="797" formatCode="0.00">
                        <c:v>143995.96188927125</c:v>
                      </c:pt>
                      <c:pt idx="798" formatCode="0.00">
                        <c:v>144308.96041362023</c:v>
                      </c:pt>
                      <c:pt idx="799" formatCode="0.00">
                        <c:v>144622.63929091077</c:v>
                      </c:pt>
                      <c:pt idx="800" formatCode="#,##0">
                        <c:v>144937</c:v>
                      </c:pt>
                      <c:pt idx="801">
                        <c:v>145294.78015696033</c:v>
                      </c:pt>
                      <c:pt idx="802">
                        <c:v>145653.44350206942</c:v>
                      </c:pt>
                      <c:pt idx="803">
                        <c:v>146012.99221549652</c:v>
                      </c:pt>
                      <c:pt idx="804">
                        <c:v>146373.42848279272</c:v>
                      </c:pt>
                      <c:pt idx="805">
                        <c:v>146734.75449490416</c:v>
                      </c:pt>
                      <c:pt idx="806">
                        <c:v>147096.97244818541</c:v>
                      </c:pt>
                      <c:pt idx="807">
                        <c:v>147460.08454441273</c:v>
                      </c:pt>
                      <c:pt idx="808">
                        <c:v>147824.0929907976</c:v>
                      </c:pt>
                      <c:pt idx="809" formatCode="#,##0">
                        <c:v>148189</c:v>
                      </c:pt>
                      <c:pt idx="810">
                        <c:v>148664</c:v>
                      </c:pt>
                      <c:pt idx="811">
                        <c:v>149139</c:v>
                      </c:pt>
                      <c:pt idx="812">
                        <c:v>149614</c:v>
                      </c:pt>
                      <c:pt idx="813">
                        <c:v>150089</c:v>
                      </c:pt>
                      <c:pt idx="814">
                        <c:v>150564</c:v>
                      </c:pt>
                      <c:pt idx="815">
                        <c:v>151039</c:v>
                      </c:pt>
                      <c:pt idx="816" formatCode="#,##0">
                        <c:v>151514</c:v>
                      </c:pt>
                      <c:pt idx="817">
                        <c:v>151860.28571428571</c:v>
                      </c:pt>
                      <c:pt idx="818">
                        <c:v>152206.57142857142</c:v>
                      </c:pt>
                      <c:pt idx="819">
                        <c:v>152552.85714285713</c:v>
                      </c:pt>
                      <c:pt idx="820">
                        <c:v>152899.14285714284</c:v>
                      </c:pt>
                      <c:pt idx="821">
                        <c:v>153245.42857142855</c:v>
                      </c:pt>
                      <c:pt idx="822">
                        <c:v>153591.71428571426</c:v>
                      </c:pt>
                      <c:pt idx="823" formatCode="#,##0">
                        <c:v>153938</c:v>
                      </c:pt>
                      <c:pt idx="824">
                        <c:v>154233.14285714287</c:v>
                      </c:pt>
                      <c:pt idx="825">
                        <c:v>154528.28571428574</c:v>
                      </c:pt>
                      <c:pt idx="826">
                        <c:v>154823.42857142861</c:v>
                      </c:pt>
                      <c:pt idx="827">
                        <c:v>155118.57142857148</c:v>
                      </c:pt>
                      <c:pt idx="828">
                        <c:v>155413.71428571435</c:v>
                      </c:pt>
                      <c:pt idx="829">
                        <c:v>155708.85714285722</c:v>
                      </c:pt>
                      <c:pt idx="830" formatCode="#,##0">
                        <c:v>156004</c:v>
                      </c:pt>
                      <c:pt idx="831">
                        <c:v>156027</c:v>
                      </c:pt>
                      <c:pt idx="832">
                        <c:v>156050</c:v>
                      </c:pt>
                      <c:pt idx="833">
                        <c:v>156073</c:v>
                      </c:pt>
                      <c:pt idx="834">
                        <c:v>156096</c:v>
                      </c:pt>
                      <c:pt idx="835">
                        <c:v>156119</c:v>
                      </c:pt>
                      <c:pt idx="836">
                        <c:v>156142</c:v>
                      </c:pt>
                      <c:pt idx="837" formatCode="#,##0">
                        <c:v>156165</c:v>
                      </c:pt>
                      <c:pt idx="838">
                        <c:v>156174</c:v>
                      </c:pt>
                      <c:pt idx="839">
                        <c:v>156183</c:v>
                      </c:pt>
                      <c:pt idx="840">
                        <c:v>156192</c:v>
                      </c:pt>
                      <c:pt idx="841">
                        <c:v>156201</c:v>
                      </c:pt>
                      <c:pt idx="842">
                        <c:v>156210</c:v>
                      </c:pt>
                      <c:pt idx="843">
                        <c:v>156219</c:v>
                      </c:pt>
                      <c:pt idx="844" formatCode="#,##0">
                        <c:v>156228</c:v>
                      </c:pt>
                      <c:pt idx="845">
                        <c:v>156236.85714285713</c:v>
                      </c:pt>
                      <c:pt idx="846">
                        <c:v>156245.71428571426</c:v>
                      </c:pt>
                      <c:pt idx="847">
                        <c:v>156254.57142857139</c:v>
                      </c:pt>
                      <c:pt idx="848">
                        <c:v>156263.42857142852</c:v>
                      </c:pt>
                      <c:pt idx="849">
                        <c:v>156272.28571428565</c:v>
                      </c:pt>
                      <c:pt idx="850">
                        <c:v>156281.14285714278</c:v>
                      </c:pt>
                      <c:pt idx="851" formatCode="#,##0">
                        <c:v>156290</c:v>
                      </c:pt>
                      <c:pt idx="852">
                        <c:v>156408.38467173316</c:v>
                      </c:pt>
                      <c:pt idx="853">
                        <c:v>156526.85901606534</c:v>
                      </c:pt>
                      <c:pt idx="854">
                        <c:v>156645.42310092069</c:v>
                      </c:pt>
                      <c:pt idx="855">
                        <c:v>156764.07699427474</c:v>
                      </c:pt>
                      <c:pt idx="856">
                        <c:v>156882.82076415457</c:v>
                      </c:pt>
                      <c:pt idx="857">
                        <c:v>157001.65447863878</c:v>
                      </c:pt>
                      <c:pt idx="858">
                        <c:v>157120.57820585751</c:v>
                      </c:pt>
                      <c:pt idx="859">
                        <c:v>157239.59201399254</c:v>
                      </c:pt>
                      <c:pt idx="860">
                        <c:v>157358.69597127728</c:v>
                      </c:pt>
                      <c:pt idx="861">
                        <c:v>157477.89014599682</c:v>
                      </c:pt>
                      <c:pt idx="862">
                        <c:v>157597.174606488</c:v>
                      </c:pt>
                      <c:pt idx="863">
                        <c:v>157716.54942113938</c:v>
                      </c:pt>
                      <c:pt idx="864">
                        <c:v>157836.01465839133</c:v>
                      </c:pt>
                      <c:pt idx="865">
                        <c:v>157955.5703867361</c:v>
                      </c:pt>
                      <c:pt idx="866">
                        <c:v>158075.21667471778</c:v>
                      </c:pt>
                      <c:pt idx="867">
                        <c:v>158194.95359093242</c:v>
                      </c:pt>
                      <c:pt idx="868">
                        <c:v>158314.78120402797</c:v>
                      </c:pt>
                      <c:pt idx="869">
                        <c:v>158434.69958270443</c:v>
                      </c:pt>
                      <c:pt idx="870">
                        <c:v>158554.70879571384</c:v>
                      </c:pt>
                      <c:pt idx="871">
                        <c:v>158674.80891186028</c:v>
                      </c:pt>
                      <c:pt idx="872" formatCode="#,##0">
                        <c:v>158795</c:v>
                      </c:pt>
                      <c:pt idx="873">
                        <c:v>159285.01177141105</c:v>
                      </c:pt>
                      <c:pt idx="874">
                        <c:v>159776.53562781296</c:v>
                      </c:pt>
                      <c:pt idx="875">
                        <c:v>160269.57623521815</c:v>
                      </c:pt>
                      <c:pt idx="876">
                        <c:v>160764.13827403751</c:v>
                      </c:pt>
                      <c:pt idx="877">
                        <c:v>161260.22643912479</c:v>
                      </c:pt>
                      <c:pt idx="878">
                        <c:v>161757.84543982119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7E2-41A6-A2C6-0A6DFDC08E7D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log'!$C$1</c15:sqref>
                        </c15:formulaRef>
                      </c:ext>
                    </c:extLst>
                    <c:strCache>
                      <c:ptCount val="1"/>
                      <c:pt idx="0">
                        <c:v>Novos Casos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log'!$A$2:$A$1500</c15:sqref>
                        </c15:formulaRef>
                      </c:ext>
                    </c:extLst>
                    <c:numCache>
                      <c:formatCode>d\-mmm</c:formatCode>
                      <c:ptCount val="14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  <c:pt idx="788">
                        <c:v>44695</c:v>
                      </c:pt>
                      <c:pt idx="789">
                        <c:v>44696</c:v>
                      </c:pt>
                      <c:pt idx="790">
                        <c:v>44697</c:v>
                      </c:pt>
                      <c:pt idx="791">
                        <c:v>44698</c:v>
                      </c:pt>
                      <c:pt idx="792">
                        <c:v>44699</c:v>
                      </c:pt>
                      <c:pt idx="793">
                        <c:v>44700</c:v>
                      </c:pt>
                      <c:pt idx="794">
                        <c:v>44701</c:v>
                      </c:pt>
                      <c:pt idx="795">
                        <c:v>44702</c:v>
                      </c:pt>
                      <c:pt idx="796">
                        <c:v>44703</c:v>
                      </c:pt>
                      <c:pt idx="797">
                        <c:v>44704</c:v>
                      </c:pt>
                      <c:pt idx="798">
                        <c:v>44705</c:v>
                      </c:pt>
                      <c:pt idx="799">
                        <c:v>44706</c:v>
                      </c:pt>
                      <c:pt idx="800">
                        <c:v>44707</c:v>
                      </c:pt>
                      <c:pt idx="801">
                        <c:v>44708</c:v>
                      </c:pt>
                      <c:pt idx="802">
                        <c:v>44709</c:v>
                      </c:pt>
                      <c:pt idx="803">
                        <c:v>44710</c:v>
                      </c:pt>
                      <c:pt idx="804">
                        <c:v>44711</c:v>
                      </c:pt>
                      <c:pt idx="805">
                        <c:v>44712</c:v>
                      </c:pt>
                      <c:pt idx="806">
                        <c:v>44713</c:v>
                      </c:pt>
                      <c:pt idx="807">
                        <c:v>44714</c:v>
                      </c:pt>
                      <c:pt idx="808">
                        <c:v>44715</c:v>
                      </c:pt>
                      <c:pt idx="809">
                        <c:v>44716</c:v>
                      </c:pt>
                      <c:pt idx="810">
                        <c:v>44717</c:v>
                      </c:pt>
                      <c:pt idx="811">
                        <c:v>44718</c:v>
                      </c:pt>
                      <c:pt idx="812">
                        <c:v>44719</c:v>
                      </c:pt>
                      <c:pt idx="813">
                        <c:v>44720</c:v>
                      </c:pt>
                      <c:pt idx="814">
                        <c:v>44721</c:v>
                      </c:pt>
                      <c:pt idx="815">
                        <c:v>44722</c:v>
                      </c:pt>
                      <c:pt idx="816">
                        <c:v>44723</c:v>
                      </c:pt>
                      <c:pt idx="817">
                        <c:v>44724</c:v>
                      </c:pt>
                      <c:pt idx="818">
                        <c:v>44725</c:v>
                      </c:pt>
                      <c:pt idx="819">
                        <c:v>44726</c:v>
                      </c:pt>
                      <c:pt idx="820">
                        <c:v>44727</c:v>
                      </c:pt>
                      <c:pt idx="821">
                        <c:v>44728</c:v>
                      </c:pt>
                      <c:pt idx="822">
                        <c:v>44729</c:v>
                      </c:pt>
                      <c:pt idx="823">
                        <c:v>44730</c:v>
                      </c:pt>
                      <c:pt idx="824">
                        <c:v>44731</c:v>
                      </c:pt>
                      <c:pt idx="825">
                        <c:v>44732</c:v>
                      </c:pt>
                      <c:pt idx="826">
                        <c:v>44733</c:v>
                      </c:pt>
                      <c:pt idx="827">
                        <c:v>44734</c:v>
                      </c:pt>
                      <c:pt idx="828">
                        <c:v>44735</c:v>
                      </c:pt>
                      <c:pt idx="829">
                        <c:v>44736</c:v>
                      </c:pt>
                      <c:pt idx="830">
                        <c:v>44737</c:v>
                      </c:pt>
                      <c:pt idx="831">
                        <c:v>44738</c:v>
                      </c:pt>
                      <c:pt idx="832">
                        <c:v>44739</c:v>
                      </c:pt>
                      <c:pt idx="833">
                        <c:v>44740</c:v>
                      </c:pt>
                      <c:pt idx="834">
                        <c:v>44741</c:v>
                      </c:pt>
                      <c:pt idx="835">
                        <c:v>44742</c:v>
                      </c:pt>
                      <c:pt idx="836">
                        <c:v>44743</c:v>
                      </c:pt>
                      <c:pt idx="837">
                        <c:v>44744</c:v>
                      </c:pt>
                      <c:pt idx="838">
                        <c:v>44745</c:v>
                      </c:pt>
                      <c:pt idx="839">
                        <c:v>44746</c:v>
                      </c:pt>
                      <c:pt idx="840">
                        <c:v>44747</c:v>
                      </c:pt>
                      <c:pt idx="841">
                        <c:v>44748</c:v>
                      </c:pt>
                      <c:pt idx="842">
                        <c:v>44749</c:v>
                      </c:pt>
                      <c:pt idx="843">
                        <c:v>44750</c:v>
                      </c:pt>
                      <c:pt idx="844">
                        <c:v>44751</c:v>
                      </c:pt>
                      <c:pt idx="845">
                        <c:v>44752</c:v>
                      </c:pt>
                      <c:pt idx="846">
                        <c:v>44753</c:v>
                      </c:pt>
                      <c:pt idx="847">
                        <c:v>44754</c:v>
                      </c:pt>
                      <c:pt idx="848">
                        <c:v>44755</c:v>
                      </c:pt>
                      <c:pt idx="849">
                        <c:v>44756</c:v>
                      </c:pt>
                      <c:pt idx="850">
                        <c:v>44757</c:v>
                      </c:pt>
                      <c:pt idx="851">
                        <c:v>44758</c:v>
                      </c:pt>
                      <c:pt idx="852">
                        <c:v>44759</c:v>
                      </c:pt>
                      <c:pt idx="853">
                        <c:v>44760</c:v>
                      </c:pt>
                      <c:pt idx="854">
                        <c:v>44761</c:v>
                      </c:pt>
                      <c:pt idx="855">
                        <c:v>44762</c:v>
                      </c:pt>
                      <c:pt idx="856">
                        <c:v>44763</c:v>
                      </c:pt>
                      <c:pt idx="857">
                        <c:v>44764</c:v>
                      </c:pt>
                      <c:pt idx="858">
                        <c:v>44765</c:v>
                      </c:pt>
                      <c:pt idx="859">
                        <c:v>44766</c:v>
                      </c:pt>
                      <c:pt idx="860">
                        <c:v>44767</c:v>
                      </c:pt>
                      <c:pt idx="861">
                        <c:v>44768</c:v>
                      </c:pt>
                      <c:pt idx="862">
                        <c:v>44769</c:v>
                      </c:pt>
                      <c:pt idx="863">
                        <c:v>44770</c:v>
                      </c:pt>
                      <c:pt idx="864">
                        <c:v>44771</c:v>
                      </c:pt>
                      <c:pt idx="865">
                        <c:v>44772</c:v>
                      </c:pt>
                      <c:pt idx="866">
                        <c:v>44773</c:v>
                      </c:pt>
                      <c:pt idx="867">
                        <c:v>44774</c:v>
                      </c:pt>
                      <c:pt idx="868">
                        <c:v>44775</c:v>
                      </c:pt>
                      <c:pt idx="869">
                        <c:v>44776</c:v>
                      </c:pt>
                      <c:pt idx="870">
                        <c:v>44777</c:v>
                      </c:pt>
                      <c:pt idx="871">
                        <c:v>44778</c:v>
                      </c:pt>
                      <c:pt idx="872">
                        <c:v>44779</c:v>
                      </c:pt>
                      <c:pt idx="873">
                        <c:v>44780</c:v>
                      </c:pt>
                      <c:pt idx="874">
                        <c:v>44781</c:v>
                      </c:pt>
                      <c:pt idx="875">
                        <c:v>44782</c:v>
                      </c:pt>
                      <c:pt idx="876">
                        <c:v>44783</c:v>
                      </c:pt>
                      <c:pt idx="877">
                        <c:v>44784</c:v>
                      </c:pt>
                      <c:pt idx="878">
                        <c:v>44785</c:v>
                      </c:pt>
                      <c:pt idx="879">
                        <c:v>44786</c:v>
                      </c:pt>
                      <c:pt idx="880">
                        <c:v>44787</c:v>
                      </c:pt>
                      <c:pt idx="881">
                        <c:v>44788</c:v>
                      </c:pt>
                      <c:pt idx="882">
                        <c:v>44789</c:v>
                      </c:pt>
                      <c:pt idx="883">
                        <c:v>44790</c:v>
                      </c:pt>
                      <c:pt idx="884">
                        <c:v>44791</c:v>
                      </c:pt>
                      <c:pt idx="885">
                        <c:v>44792</c:v>
                      </c:pt>
                      <c:pt idx="886">
                        <c:v>44793</c:v>
                      </c:pt>
                      <c:pt idx="887">
                        <c:v>44794</c:v>
                      </c:pt>
                      <c:pt idx="888">
                        <c:v>44795</c:v>
                      </c:pt>
                      <c:pt idx="889">
                        <c:v>44796</c:v>
                      </c:pt>
                      <c:pt idx="890">
                        <c:v>44797</c:v>
                      </c:pt>
                      <c:pt idx="891">
                        <c:v>44798</c:v>
                      </c:pt>
                      <c:pt idx="892">
                        <c:v>44799</c:v>
                      </c:pt>
                      <c:pt idx="893">
                        <c:v>44800</c:v>
                      </c:pt>
                      <c:pt idx="894">
                        <c:v>44801</c:v>
                      </c:pt>
                      <c:pt idx="895">
                        <c:v>44802</c:v>
                      </c:pt>
                      <c:pt idx="896">
                        <c:v>44803</c:v>
                      </c:pt>
                      <c:pt idx="897">
                        <c:v>44804</c:v>
                      </c:pt>
                      <c:pt idx="898">
                        <c:v>44805</c:v>
                      </c:pt>
                      <c:pt idx="899">
                        <c:v>44806</c:v>
                      </c:pt>
                      <c:pt idx="900">
                        <c:v>44807</c:v>
                      </c:pt>
                      <c:pt idx="901">
                        <c:v>44808</c:v>
                      </c:pt>
                      <c:pt idx="902">
                        <c:v>44809</c:v>
                      </c:pt>
                      <c:pt idx="903">
                        <c:v>44810</c:v>
                      </c:pt>
                      <c:pt idx="904">
                        <c:v>44811</c:v>
                      </c:pt>
                      <c:pt idx="905">
                        <c:v>44812</c:v>
                      </c:pt>
                      <c:pt idx="906">
                        <c:v>44813</c:v>
                      </c:pt>
                      <c:pt idx="907">
                        <c:v>44814</c:v>
                      </c:pt>
                      <c:pt idx="908">
                        <c:v>44815</c:v>
                      </c:pt>
                      <c:pt idx="909">
                        <c:v>44816</c:v>
                      </c:pt>
                      <c:pt idx="910">
                        <c:v>44817</c:v>
                      </c:pt>
                      <c:pt idx="911">
                        <c:v>44818</c:v>
                      </c:pt>
                      <c:pt idx="912">
                        <c:v>44819</c:v>
                      </c:pt>
                      <c:pt idx="913">
                        <c:v>44820</c:v>
                      </c:pt>
                      <c:pt idx="914">
                        <c:v>44821</c:v>
                      </c:pt>
                      <c:pt idx="915">
                        <c:v>44822</c:v>
                      </c:pt>
                      <c:pt idx="916">
                        <c:v>44823</c:v>
                      </c:pt>
                      <c:pt idx="917">
                        <c:v>44824</c:v>
                      </c:pt>
                      <c:pt idx="918">
                        <c:v>44825</c:v>
                      </c:pt>
                      <c:pt idx="919">
                        <c:v>44826</c:v>
                      </c:pt>
                      <c:pt idx="920">
                        <c:v>44827</c:v>
                      </c:pt>
                      <c:pt idx="921">
                        <c:v>44828</c:v>
                      </c:pt>
                      <c:pt idx="922">
                        <c:v>44829</c:v>
                      </c:pt>
                      <c:pt idx="923">
                        <c:v>44830</c:v>
                      </c:pt>
                      <c:pt idx="924">
                        <c:v>44831</c:v>
                      </c:pt>
                      <c:pt idx="925">
                        <c:v>44832</c:v>
                      </c:pt>
                      <c:pt idx="926">
                        <c:v>44833</c:v>
                      </c:pt>
                      <c:pt idx="927">
                        <c:v>44834</c:v>
                      </c:pt>
                      <c:pt idx="928">
                        <c:v>44835</c:v>
                      </c:pt>
                      <c:pt idx="929">
                        <c:v>44836</c:v>
                      </c:pt>
                      <c:pt idx="930">
                        <c:v>44837</c:v>
                      </c:pt>
                      <c:pt idx="931">
                        <c:v>44838</c:v>
                      </c:pt>
                      <c:pt idx="932">
                        <c:v>44839</c:v>
                      </c:pt>
                      <c:pt idx="933">
                        <c:v>44840</c:v>
                      </c:pt>
                      <c:pt idx="934">
                        <c:v>44841</c:v>
                      </c:pt>
                      <c:pt idx="935">
                        <c:v>44842</c:v>
                      </c:pt>
                      <c:pt idx="936">
                        <c:v>44843</c:v>
                      </c:pt>
                      <c:pt idx="937">
                        <c:v>44844</c:v>
                      </c:pt>
                      <c:pt idx="938">
                        <c:v>44845</c:v>
                      </c:pt>
                      <c:pt idx="939">
                        <c:v>44846</c:v>
                      </c:pt>
                      <c:pt idx="940">
                        <c:v>44847</c:v>
                      </c:pt>
                      <c:pt idx="941">
                        <c:v>44848</c:v>
                      </c:pt>
                      <c:pt idx="942">
                        <c:v>44849</c:v>
                      </c:pt>
                      <c:pt idx="943">
                        <c:v>44850</c:v>
                      </c:pt>
                      <c:pt idx="944">
                        <c:v>44851</c:v>
                      </c:pt>
                      <c:pt idx="945">
                        <c:v>44852</c:v>
                      </c:pt>
                      <c:pt idx="946">
                        <c:v>44853</c:v>
                      </c:pt>
                      <c:pt idx="947">
                        <c:v>44854</c:v>
                      </c:pt>
                      <c:pt idx="948">
                        <c:v>44855</c:v>
                      </c:pt>
                      <c:pt idx="949">
                        <c:v>44856</c:v>
                      </c:pt>
                      <c:pt idx="950">
                        <c:v>44857</c:v>
                      </c:pt>
                      <c:pt idx="951">
                        <c:v>44858</c:v>
                      </c:pt>
                      <c:pt idx="952">
                        <c:v>44859</c:v>
                      </c:pt>
                      <c:pt idx="953">
                        <c:v>44860</c:v>
                      </c:pt>
                      <c:pt idx="954">
                        <c:v>44861</c:v>
                      </c:pt>
                      <c:pt idx="955">
                        <c:v>44862</c:v>
                      </c:pt>
                      <c:pt idx="956">
                        <c:v>44863</c:v>
                      </c:pt>
                      <c:pt idx="957">
                        <c:v>44864</c:v>
                      </c:pt>
                      <c:pt idx="958">
                        <c:v>44865</c:v>
                      </c:pt>
                      <c:pt idx="959">
                        <c:v>44866</c:v>
                      </c:pt>
                      <c:pt idx="960">
                        <c:v>44867</c:v>
                      </c:pt>
                      <c:pt idx="961">
                        <c:v>44868</c:v>
                      </c:pt>
                      <c:pt idx="962">
                        <c:v>44869</c:v>
                      </c:pt>
                      <c:pt idx="963">
                        <c:v>44870</c:v>
                      </c:pt>
                      <c:pt idx="964">
                        <c:v>44871</c:v>
                      </c:pt>
                      <c:pt idx="965">
                        <c:v>44872</c:v>
                      </c:pt>
                      <c:pt idx="966">
                        <c:v>44873</c:v>
                      </c:pt>
                      <c:pt idx="967">
                        <c:v>44874</c:v>
                      </c:pt>
                      <c:pt idx="968">
                        <c:v>44875</c:v>
                      </c:pt>
                      <c:pt idx="969">
                        <c:v>44876</c:v>
                      </c:pt>
                      <c:pt idx="970">
                        <c:v>44877</c:v>
                      </c:pt>
                      <c:pt idx="971">
                        <c:v>44878</c:v>
                      </c:pt>
                      <c:pt idx="972">
                        <c:v>44879</c:v>
                      </c:pt>
                      <c:pt idx="973">
                        <c:v>44880</c:v>
                      </c:pt>
                      <c:pt idx="974">
                        <c:v>44881</c:v>
                      </c:pt>
                      <c:pt idx="975">
                        <c:v>44882</c:v>
                      </c:pt>
                      <c:pt idx="976">
                        <c:v>44883</c:v>
                      </c:pt>
                      <c:pt idx="977">
                        <c:v>44884</c:v>
                      </c:pt>
                      <c:pt idx="978">
                        <c:v>44885</c:v>
                      </c:pt>
                      <c:pt idx="979">
                        <c:v>44886</c:v>
                      </c:pt>
                      <c:pt idx="980">
                        <c:v>44887</c:v>
                      </c:pt>
                      <c:pt idx="981">
                        <c:v>44888</c:v>
                      </c:pt>
                      <c:pt idx="982">
                        <c:v>44889</c:v>
                      </c:pt>
                      <c:pt idx="983">
                        <c:v>44890</c:v>
                      </c:pt>
                      <c:pt idx="984">
                        <c:v>44891</c:v>
                      </c:pt>
                      <c:pt idx="985">
                        <c:v>44892</c:v>
                      </c:pt>
                      <c:pt idx="986">
                        <c:v>44893</c:v>
                      </c:pt>
                      <c:pt idx="987">
                        <c:v>44894</c:v>
                      </c:pt>
                      <c:pt idx="988">
                        <c:v>44895</c:v>
                      </c:pt>
                      <c:pt idx="989">
                        <c:v>44896</c:v>
                      </c:pt>
                      <c:pt idx="990">
                        <c:v>44897</c:v>
                      </c:pt>
                      <c:pt idx="991">
                        <c:v>44898</c:v>
                      </c:pt>
                      <c:pt idx="992">
                        <c:v>44899</c:v>
                      </c:pt>
                      <c:pt idx="993">
                        <c:v>44900</c:v>
                      </c:pt>
                      <c:pt idx="994">
                        <c:v>44901</c:v>
                      </c:pt>
                      <c:pt idx="995">
                        <c:v>44902</c:v>
                      </c:pt>
                      <c:pt idx="996">
                        <c:v>44903</c:v>
                      </c:pt>
                      <c:pt idx="997">
                        <c:v>44904</c:v>
                      </c:pt>
                      <c:pt idx="998">
                        <c:v>44905</c:v>
                      </c:pt>
                      <c:pt idx="999">
                        <c:v>44906</c:v>
                      </c:pt>
                      <c:pt idx="1000">
                        <c:v>44907</c:v>
                      </c:pt>
                      <c:pt idx="1001">
                        <c:v>44908</c:v>
                      </c:pt>
                      <c:pt idx="1002">
                        <c:v>44909</c:v>
                      </c:pt>
                      <c:pt idx="1003">
                        <c:v>44910</c:v>
                      </c:pt>
                      <c:pt idx="1004">
                        <c:v>44911</c:v>
                      </c:pt>
                      <c:pt idx="1005">
                        <c:v>44912</c:v>
                      </c:pt>
                      <c:pt idx="1006">
                        <c:v>44913</c:v>
                      </c:pt>
                      <c:pt idx="1007">
                        <c:v>44914</c:v>
                      </c:pt>
                      <c:pt idx="1008">
                        <c:v>44915</c:v>
                      </c:pt>
                      <c:pt idx="1009">
                        <c:v>44916</c:v>
                      </c:pt>
                      <c:pt idx="1010">
                        <c:v>44917</c:v>
                      </c:pt>
                      <c:pt idx="1011">
                        <c:v>44918</c:v>
                      </c:pt>
                      <c:pt idx="1012">
                        <c:v>44919</c:v>
                      </c:pt>
                      <c:pt idx="1013">
                        <c:v>44920</c:v>
                      </c:pt>
                      <c:pt idx="1014">
                        <c:v>44921</c:v>
                      </c:pt>
                      <c:pt idx="1015">
                        <c:v>44922</c:v>
                      </c:pt>
                      <c:pt idx="1016">
                        <c:v>44923</c:v>
                      </c:pt>
                      <c:pt idx="1017">
                        <c:v>44924</c:v>
                      </c:pt>
                      <c:pt idx="1018">
                        <c:v>44925</c:v>
                      </c:pt>
                      <c:pt idx="1019">
                        <c:v>44926</c:v>
                      </c:pt>
                      <c:pt idx="1020">
                        <c:v>44927</c:v>
                      </c:pt>
                      <c:pt idx="1021">
                        <c:v>44928</c:v>
                      </c:pt>
                      <c:pt idx="1022">
                        <c:v>44929</c:v>
                      </c:pt>
                      <c:pt idx="1023">
                        <c:v>44930</c:v>
                      </c:pt>
                      <c:pt idx="1024">
                        <c:v>44931</c:v>
                      </c:pt>
                      <c:pt idx="1025">
                        <c:v>44932</c:v>
                      </c:pt>
                      <c:pt idx="1026">
                        <c:v>44933</c:v>
                      </c:pt>
                      <c:pt idx="1027">
                        <c:v>44934</c:v>
                      </c:pt>
                      <c:pt idx="1028">
                        <c:v>44935</c:v>
                      </c:pt>
                      <c:pt idx="1029">
                        <c:v>44936</c:v>
                      </c:pt>
                      <c:pt idx="1030">
                        <c:v>44937</c:v>
                      </c:pt>
                      <c:pt idx="1031">
                        <c:v>44938</c:v>
                      </c:pt>
                      <c:pt idx="1032">
                        <c:v>44939</c:v>
                      </c:pt>
                      <c:pt idx="1033">
                        <c:v>44940</c:v>
                      </c:pt>
                      <c:pt idx="1034">
                        <c:v>44941</c:v>
                      </c:pt>
                      <c:pt idx="1035">
                        <c:v>44942</c:v>
                      </c:pt>
                      <c:pt idx="1036">
                        <c:v>44943</c:v>
                      </c:pt>
                      <c:pt idx="1037">
                        <c:v>44944</c:v>
                      </c:pt>
                      <c:pt idx="1038">
                        <c:v>44945</c:v>
                      </c:pt>
                      <c:pt idx="1039">
                        <c:v>44946</c:v>
                      </c:pt>
                      <c:pt idx="1040">
                        <c:v>44947</c:v>
                      </c:pt>
                      <c:pt idx="1041">
                        <c:v>44948</c:v>
                      </c:pt>
                      <c:pt idx="1042">
                        <c:v>44949</c:v>
                      </c:pt>
                      <c:pt idx="1043">
                        <c:v>44950</c:v>
                      </c:pt>
                      <c:pt idx="1044">
                        <c:v>44951</c:v>
                      </c:pt>
                      <c:pt idx="1045">
                        <c:v>44952</c:v>
                      </c:pt>
                      <c:pt idx="1046">
                        <c:v>44953</c:v>
                      </c:pt>
                      <c:pt idx="1047">
                        <c:v>44954</c:v>
                      </c:pt>
                      <c:pt idx="1048">
                        <c:v>44955</c:v>
                      </c:pt>
                      <c:pt idx="1049">
                        <c:v>44956</c:v>
                      </c:pt>
                      <c:pt idx="1050">
                        <c:v>44957</c:v>
                      </c:pt>
                      <c:pt idx="1051">
                        <c:v>44958</c:v>
                      </c:pt>
                      <c:pt idx="1052">
                        <c:v>44959</c:v>
                      </c:pt>
                      <c:pt idx="1053">
                        <c:v>44960</c:v>
                      </c:pt>
                      <c:pt idx="1054">
                        <c:v>44961</c:v>
                      </c:pt>
                      <c:pt idx="1055">
                        <c:v>44962</c:v>
                      </c:pt>
                      <c:pt idx="1056">
                        <c:v>44963</c:v>
                      </c:pt>
                      <c:pt idx="1057">
                        <c:v>44964</c:v>
                      </c:pt>
                      <c:pt idx="1058">
                        <c:v>44965</c:v>
                      </c:pt>
                      <c:pt idx="1059">
                        <c:v>44966</c:v>
                      </c:pt>
                      <c:pt idx="1060">
                        <c:v>44967</c:v>
                      </c:pt>
                      <c:pt idx="1061">
                        <c:v>44968</c:v>
                      </c:pt>
                      <c:pt idx="1062">
                        <c:v>44969</c:v>
                      </c:pt>
                      <c:pt idx="1063">
                        <c:v>44970</c:v>
                      </c:pt>
                      <c:pt idx="1064">
                        <c:v>44971</c:v>
                      </c:pt>
                      <c:pt idx="1065">
                        <c:v>44972</c:v>
                      </c:pt>
                      <c:pt idx="1066">
                        <c:v>44973</c:v>
                      </c:pt>
                      <c:pt idx="1067">
                        <c:v>44974</c:v>
                      </c:pt>
                      <c:pt idx="1068">
                        <c:v>44975</c:v>
                      </c:pt>
                      <c:pt idx="1069">
                        <c:v>44976</c:v>
                      </c:pt>
                      <c:pt idx="1070">
                        <c:v>44977</c:v>
                      </c:pt>
                      <c:pt idx="1071">
                        <c:v>44978</c:v>
                      </c:pt>
                      <c:pt idx="1072">
                        <c:v>44979</c:v>
                      </c:pt>
                      <c:pt idx="1073">
                        <c:v>44980</c:v>
                      </c:pt>
                      <c:pt idx="1074">
                        <c:v>44981</c:v>
                      </c:pt>
                      <c:pt idx="1075">
                        <c:v>44982</c:v>
                      </c:pt>
                      <c:pt idx="1076">
                        <c:v>44983</c:v>
                      </c:pt>
                      <c:pt idx="1077">
                        <c:v>44984</c:v>
                      </c:pt>
                      <c:pt idx="1078">
                        <c:v>44985</c:v>
                      </c:pt>
                      <c:pt idx="1079">
                        <c:v>44986</c:v>
                      </c:pt>
                      <c:pt idx="1080">
                        <c:v>44987</c:v>
                      </c:pt>
                      <c:pt idx="1081">
                        <c:v>44988</c:v>
                      </c:pt>
                      <c:pt idx="1082">
                        <c:v>44989</c:v>
                      </c:pt>
                      <c:pt idx="1083">
                        <c:v>44990</c:v>
                      </c:pt>
                      <c:pt idx="1084">
                        <c:v>44991</c:v>
                      </c:pt>
                      <c:pt idx="1085">
                        <c:v>44992</c:v>
                      </c:pt>
                      <c:pt idx="1086">
                        <c:v>44993</c:v>
                      </c:pt>
                      <c:pt idx="1087">
                        <c:v>44994</c:v>
                      </c:pt>
                      <c:pt idx="1088">
                        <c:v>44995</c:v>
                      </c:pt>
                      <c:pt idx="1089">
                        <c:v>44996</c:v>
                      </c:pt>
                      <c:pt idx="1090">
                        <c:v>44997</c:v>
                      </c:pt>
                      <c:pt idx="1091">
                        <c:v>44998</c:v>
                      </c:pt>
                      <c:pt idx="1092">
                        <c:v>44999</c:v>
                      </c:pt>
                      <c:pt idx="1093">
                        <c:v>45000</c:v>
                      </c:pt>
                      <c:pt idx="1094">
                        <c:v>45001</c:v>
                      </c:pt>
                      <c:pt idx="1095">
                        <c:v>45002</c:v>
                      </c:pt>
                      <c:pt idx="1096">
                        <c:v>45003</c:v>
                      </c:pt>
                      <c:pt idx="1097">
                        <c:v>45004</c:v>
                      </c:pt>
                      <c:pt idx="1098">
                        <c:v>45005</c:v>
                      </c:pt>
                      <c:pt idx="1099">
                        <c:v>45006</c:v>
                      </c:pt>
                      <c:pt idx="1100">
                        <c:v>45007</c:v>
                      </c:pt>
                      <c:pt idx="1101">
                        <c:v>45008</c:v>
                      </c:pt>
                      <c:pt idx="1102">
                        <c:v>45009</c:v>
                      </c:pt>
                      <c:pt idx="1103">
                        <c:v>45010</c:v>
                      </c:pt>
                      <c:pt idx="1104">
                        <c:v>45011</c:v>
                      </c:pt>
                      <c:pt idx="1105">
                        <c:v>45012</c:v>
                      </c:pt>
                      <c:pt idx="1106">
                        <c:v>45013</c:v>
                      </c:pt>
                      <c:pt idx="1107">
                        <c:v>45014</c:v>
                      </c:pt>
                      <c:pt idx="1108">
                        <c:v>45015</c:v>
                      </c:pt>
                      <c:pt idx="1109">
                        <c:v>45016</c:v>
                      </c:pt>
                      <c:pt idx="1110">
                        <c:v>45017</c:v>
                      </c:pt>
                      <c:pt idx="1111">
                        <c:v>45018</c:v>
                      </c:pt>
                      <c:pt idx="1112">
                        <c:v>45019</c:v>
                      </c:pt>
                      <c:pt idx="1113">
                        <c:v>45020</c:v>
                      </c:pt>
                      <c:pt idx="1114">
                        <c:v>45021</c:v>
                      </c:pt>
                      <c:pt idx="1115">
                        <c:v>45022</c:v>
                      </c:pt>
                      <c:pt idx="1116">
                        <c:v>45023</c:v>
                      </c:pt>
                      <c:pt idx="1117">
                        <c:v>45024</c:v>
                      </c:pt>
                      <c:pt idx="1118">
                        <c:v>45025</c:v>
                      </c:pt>
                      <c:pt idx="1119">
                        <c:v>45026</c:v>
                      </c:pt>
                      <c:pt idx="1120">
                        <c:v>45027</c:v>
                      </c:pt>
                      <c:pt idx="1121">
                        <c:v>45028</c:v>
                      </c:pt>
                      <c:pt idx="1122">
                        <c:v>45029</c:v>
                      </c:pt>
                      <c:pt idx="1123">
                        <c:v>45030</c:v>
                      </c:pt>
                      <c:pt idx="1124">
                        <c:v>45031</c:v>
                      </c:pt>
                      <c:pt idx="1125">
                        <c:v>45032</c:v>
                      </c:pt>
                      <c:pt idx="1126">
                        <c:v>45033</c:v>
                      </c:pt>
                      <c:pt idx="1127">
                        <c:v>45034</c:v>
                      </c:pt>
                      <c:pt idx="1128">
                        <c:v>45035</c:v>
                      </c:pt>
                      <c:pt idx="1129">
                        <c:v>45036</c:v>
                      </c:pt>
                      <c:pt idx="1130">
                        <c:v>45037</c:v>
                      </c:pt>
                      <c:pt idx="1131">
                        <c:v>45038</c:v>
                      </c:pt>
                      <c:pt idx="1132">
                        <c:v>45039</c:v>
                      </c:pt>
                      <c:pt idx="1133">
                        <c:v>45040</c:v>
                      </c:pt>
                      <c:pt idx="1134">
                        <c:v>45041</c:v>
                      </c:pt>
                      <c:pt idx="1135">
                        <c:v>45042</c:v>
                      </c:pt>
                      <c:pt idx="1136">
                        <c:v>45043</c:v>
                      </c:pt>
                      <c:pt idx="1137">
                        <c:v>45044</c:v>
                      </c:pt>
                      <c:pt idx="1138">
                        <c:v>45045</c:v>
                      </c:pt>
                      <c:pt idx="1139">
                        <c:v>45046</c:v>
                      </c:pt>
                      <c:pt idx="1140">
                        <c:v>45047</c:v>
                      </c:pt>
                      <c:pt idx="1141">
                        <c:v>45048</c:v>
                      </c:pt>
                      <c:pt idx="1142">
                        <c:v>45049</c:v>
                      </c:pt>
                      <c:pt idx="1143">
                        <c:v>45050</c:v>
                      </c:pt>
                      <c:pt idx="1144">
                        <c:v>45051</c:v>
                      </c:pt>
                      <c:pt idx="1145">
                        <c:v>45052</c:v>
                      </c:pt>
                      <c:pt idx="1146">
                        <c:v>45053</c:v>
                      </c:pt>
                      <c:pt idx="1147">
                        <c:v>45054</c:v>
                      </c:pt>
                      <c:pt idx="1148">
                        <c:v>45055</c:v>
                      </c:pt>
                      <c:pt idx="1149">
                        <c:v>45056</c:v>
                      </c:pt>
                      <c:pt idx="1150">
                        <c:v>45057</c:v>
                      </c:pt>
                      <c:pt idx="1151">
                        <c:v>45058</c:v>
                      </c:pt>
                      <c:pt idx="1152">
                        <c:v>45059</c:v>
                      </c:pt>
                      <c:pt idx="1153">
                        <c:v>45060</c:v>
                      </c:pt>
                      <c:pt idx="1154">
                        <c:v>45061</c:v>
                      </c:pt>
                      <c:pt idx="1155">
                        <c:v>45062</c:v>
                      </c:pt>
                      <c:pt idx="1156">
                        <c:v>45063</c:v>
                      </c:pt>
                      <c:pt idx="1157">
                        <c:v>45064</c:v>
                      </c:pt>
                      <c:pt idx="1158">
                        <c:v>45065</c:v>
                      </c:pt>
                      <c:pt idx="1159">
                        <c:v>45066</c:v>
                      </c:pt>
                      <c:pt idx="1160">
                        <c:v>45067</c:v>
                      </c:pt>
                      <c:pt idx="1161">
                        <c:v>45068</c:v>
                      </c:pt>
                      <c:pt idx="1162">
                        <c:v>45069</c:v>
                      </c:pt>
                      <c:pt idx="1163">
                        <c:v>45070</c:v>
                      </c:pt>
                      <c:pt idx="1164">
                        <c:v>45071</c:v>
                      </c:pt>
                      <c:pt idx="1165">
                        <c:v>45072</c:v>
                      </c:pt>
                      <c:pt idx="1166">
                        <c:v>45073</c:v>
                      </c:pt>
                      <c:pt idx="1167">
                        <c:v>45074</c:v>
                      </c:pt>
                      <c:pt idx="1168">
                        <c:v>45075</c:v>
                      </c:pt>
                      <c:pt idx="1169">
                        <c:v>45076</c:v>
                      </c:pt>
                      <c:pt idx="1170">
                        <c:v>45077</c:v>
                      </c:pt>
                      <c:pt idx="1171">
                        <c:v>45078</c:v>
                      </c:pt>
                      <c:pt idx="1172">
                        <c:v>45079</c:v>
                      </c:pt>
                      <c:pt idx="1173">
                        <c:v>45080</c:v>
                      </c:pt>
                      <c:pt idx="1174">
                        <c:v>45081</c:v>
                      </c:pt>
                      <c:pt idx="1175">
                        <c:v>45082</c:v>
                      </c:pt>
                      <c:pt idx="1176">
                        <c:v>45083</c:v>
                      </c:pt>
                      <c:pt idx="1177">
                        <c:v>45084</c:v>
                      </c:pt>
                      <c:pt idx="1178">
                        <c:v>45085</c:v>
                      </c:pt>
                      <c:pt idx="1179">
                        <c:v>45086</c:v>
                      </c:pt>
                      <c:pt idx="1180">
                        <c:v>45087</c:v>
                      </c:pt>
                      <c:pt idx="1181">
                        <c:v>45088</c:v>
                      </c:pt>
                      <c:pt idx="1182">
                        <c:v>45089</c:v>
                      </c:pt>
                      <c:pt idx="1183">
                        <c:v>45090</c:v>
                      </c:pt>
                      <c:pt idx="1184">
                        <c:v>45091</c:v>
                      </c:pt>
                      <c:pt idx="1185">
                        <c:v>45092</c:v>
                      </c:pt>
                      <c:pt idx="1186">
                        <c:v>45093</c:v>
                      </c:pt>
                      <c:pt idx="1187">
                        <c:v>45094</c:v>
                      </c:pt>
                      <c:pt idx="1188">
                        <c:v>45095</c:v>
                      </c:pt>
                      <c:pt idx="1189">
                        <c:v>45096</c:v>
                      </c:pt>
                      <c:pt idx="1190">
                        <c:v>45097</c:v>
                      </c:pt>
                      <c:pt idx="1191">
                        <c:v>45098</c:v>
                      </c:pt>
                      <c:pt idx="1192">
                        <c:v>45099</c:v>
                      </c:pt>
                      <c:pt idx="1193">
                        <c:v>45100</c:v>
                      </c:pt>
                      <c:pt idx="1194">
                        <c:v>45101</c:v>
                      </c:pt>
                      <c:pt idx="1195">
                        <c:v>45102</c:v>
                      </c:pt>
                      <c:pt idx="1196">
                        <c:v>45103</c:v>
                      </c:pt>
                      <c:pt idx="1197">
                        <c:v>45104</c:v>
                      </c:pt>
                      <c:pt idx="1198">
                        <c:v>45105</c:v>
                      </c:pt>
                      <c:pt idx="1199">
                        <c:v>45106</c:v>
                      </c:pt>
                      <c:pt idx="1200">
                        <c:v>45107</c:v>
                      </c:pt>
                      <c:pt idx="1201">
                        <c:v>45108</c:v>
                      </c:pt>
                      <c:pt idx="1202">
                        <c:v>45109</c:v>
                      </c:pt>
                      <c:pt idx="1203">
                        <c:v>45110</c:v>
                      </c:pt>
                      <c:pt idx="1204">
                        <c:v>45111</c:v>
                      </c:pt>
                      <c:pt idx="1205">
                        <c:v>45112</c:v>
                      </c:pt>
                      <c:pt idx="1206">
                        <c:v>45113</c:v>
                      </c:pt>
                      <c:pt idx="1207">
                        <c:v>45114</c:v>
                      </c:pt>
                      <c:pt idx="1208">
                        <c:v>45115</c:v>
                      </c:pt>
                      <c:pt idx="1209">
                        <c:v>45116</c:v>
                      </c:pt>
                      <c:pt idx="1210">
                        <c:v>45117</c:v>
                      </c:pt>
                      <c:pt idx="1211">
                        <c:v>45118</c:v>
                      </c:pt>
                      <c:pt idx="1212">
                        <c:v>45119</c:v>
                      </c:pt>
                      <c:pt idx="1213">
                        <c:v>45120</c:v>
                      </c:pt>
                      <c:pt idx="1214">
                        <c:v>45121</c:v>
                      </c:pt>
                      <c:pt idx="1215">
                        <c:v>45122</c:v>
                      </c:pt>
                      <c:pt idx="1216">
                        <c:v>45123</c:v>
                      </c:pt>
                      <c:pt idx="1217">
                        <c:v>45124</c:v>
                      </c:pt>
                      <c:pt idx="1218">
                        <c:v>45125</c:v>
                      </c:pt>
                      <c:pt idx="1219">
                        <c:v>45126</c:v>
                      </c:pt>
                      <c:pt idx="1220">
                        <c:v>45127</c:v>
                      </c:pt>
                      <c:pt idx="1221">
                        <c:v>45128</c:v>
                      </c:pt>
                      <c:pt idx="1222">
                        <c:v>45129</c:v>
                      </c:pt>
                      <c:pt idx="1223">
                        <c:v>45130</c:v>
                      </c:pt>
                      <c:pt idx="1224">
                        <c:v>45131</c:v>
                      </c:pt>
                      <c:pt idx="1225">
                        <c:v>45132</c:v>
                      </c:pt>
                      <c:pt idx="1226">
                        <c:v>45133</c:v>
                      </c:pt>
                      <c:pt idx="1227">
                        <c:v>45134</c:v>
                      </c:pt>
                      <c:pt idx="1228">
                        <c:v>45135</c:v>
                      </c:pt>
                      <c:pt idx="1229">
                        <c:v>45136</c:v>
                      </c:pt>
                      <c:pt idx="1230">
                        <c:v>45137</c:v>
                      </c:pt>
                      <c:pt idx="1231">
                        <c:v>45138</c:v>
                      </c:pt>
                      <c:pt idx="1232">
                        <c:v>45139</c:v>
                      </c:pt>
                      <c:pt idx="1233">
                        <c:v>45140</c:v>
                      </c:pt>
                      <c:pt idx="1234">
                        <c:v>45141</c:v>
                      </c:pt>
                      <c:pt idx="1235">
                        <c:v>45142</c:v>
                      </c:pt>
                      <c:pt idx="1236">
                        <c:v>45143</c:v>
                      </c:pt>
                      <c:pt idx="1237">
                        <c:v>45144</c:v>
                      </c:pt>
                      <c:pt idx="1238">
                        <c:v>45145</c:v>
                      </c:pt>
                      <c:pt idx="1239">
                        <c:v>45146</c:v>
                      </c:pt>
                      <c:pt idx="1240">
                        <c:v>45147</c:v>
                      </c:pt>
                      <c:pt idx="1241">
                        <c:v>45148</c:v>
                      </c:pt>
                      <c:pt idx="1242">
                        <c:v>45149</c:v>
                      </c:pt>
                      <c:pt idx="1243">
                        <c:v>45150</c:v>
                      </c:pt>
                      <c:pt idx="1244">
                        <c:v>45151</c:v>
                      </c:pt>
                      <c:pt idx="1245">
                        <c:v>45152</c:v>
                      </c:pt>
                      <c:pt idx="1246">
                        <c:v>45153</c:v>
                      </c:pt>
                      <c:pt idx="1247">
                        <c:v>45154</c:v>
                      </c:pt>
                      <c:pt idx="1248">
                        <c:v>45155</c:v>
                      </c:pt>
                      <c:pt idx="1249">
                        <c:v>45156</c:v>
                      </c:pt>
                      <c:pt idx="1250">
                        <c:v>45157</c:v>
                      </c:pt>
                      <c:pt idx="1251">
                        <c:v>45158</c:v>
                      </c:pt>
                      <c:pt idx="1252">
                        <c:v>45159</c:v>
                      </c:pt>
                      <c:pt idx="1253">
                        <c:v>45160</c:v>
                      </c:pt>
                      <c:pt idx="1254">
                        <c:v>45161</c:v>
                      </c:pt>
                      <c:pt idx="1255">
                        <c:v>45162</c:v>
                      </c:pt>
                      <c:pt idx="1256">
                        <c:v>45163</c:v>
                      </c:pt>
                      <c:pt idx="1257">
                        <c:v>45164</c:v>
                      </c:pt>
                      <c:pt idx="1258">
                        <c:v>45165</c:v>
                      </c:pt>
                      <c:pt idx="1259">
                        <c:v>45166</c:v>
                      </c:pt>
                      <c:pt idx="1260">
                        <c:v>45167</c:v>
                      </c:pt>
                      <c:pt idx="1261">
                        <c:v>45168</c:v>
                      </c:pt>
                      <c:pt idx="1262">
                        <c:v>45169</c:v>
                      </c:pt>
                      <c:pt idx="1263">
                        <c:v>45170</c:v>
                      </c:pt>
                      <c:pt idx="1264">
                        <c:v>45171</c:v>
                      </c:pt>
                      <c:pt idx="1265">
                        <c:v>45172</c:v>
                      </c:pt>
                      <c:pt idx="1266">
                        <c:v>45173</c:v>
                      </c:pt>
                      <c:pt idx="1267">
                        <c:v>45174</c:v>
                      </c:pt>
                      <c:pt idx="1268">
                        <c:v>45175</c:v>
                      </c:pt>
                      <c:pt idx="1269">
                        <c:v>45176</c:v>
                      </c:pt>
                      <c:pt idx="1270">
                        <c:v>45177</c:v>
                      </c:pt>
                      <c:pt idx="1271">
                        <c:v>45178</c:v>
                      </c:pt>
                      <c:pt idx="1272">
                        <c:v>45179</c:v>
                      </c:pt>
                      <c:pt idx="1273">
                        <c:v>45180</c:v>
                      </c:pt>
                      <c:pt idx="1274">
                        <c:v>45181</c:v>
                      </c:pt>
                      <c:pt idx="1275">
                        <c:v>45182</c:v>
                      </c:pt>
                      <c:pt idx="1276">
                        <c:v>45183</c:v>
                      </c:pt>
                      <c:pt idx="1277">
                        <c:v>45184</c:v>
                      </c:pt>
                      <c:pt idx="1278">
                        <c:v>45185</c:v>
                      </c:pt>
                      <c:pt idx="1279">
                        <c:v>45186</c:v>
                      </c:pt>
                      <c:pt idx="1280">
                        <c:v>45187</c:v>
                      </c:pt>
                      <c:pt idx="1281">
                        <c:v>45188</c:v>
                      </c:pt>
                      <c:pt idx="1282">
                        <c:v>45189</c:v>
                      </c:pt>
                      <c:pt idx="1283">
                        <c:v>45190</c:v>
                      </c:pt>
                      <c:pt idx="1284">
                        <c:v>45191</c:v>
                      </c:pt>
                      <c:pt idx="1285">
                        <c:v>45192</c:v>
                      </c:pt>
                      <c:pt idx="1286">
                        <c:v>45193</c:v>
                      </c:pt>
                      <c:pt idx="1287">
                        <c:v>45194</c:v>
                      </c:pt>
                      <c:pt idx="1288">
                        <c:v>45195</c:v>
                      </c:pt>
                      <c:pt idx="1289">
                        <c:v>45196</c:v>
                      </c:pt>
                      <c:pt idx="1290">
                        <c:v>45197</c:v>
                      </c:pt>
                      <c:pt idx="1291">
                        <c:v>45198</c:v>
                      </c:pt>
                      <c:pt idx="1292">
                        <c:v>45199</c:v>
                      </c:pt>
                      <c:pt idx="1293">
                        <c:v>45200</c:v>
                      </c:pt>
                      <c:pt idx="1294">
                        <c:v>45201</c:v>
                      </c:pt>
                      <c:pt idx="1295">
                        <c:v>45202</c:v>
                      </c:pt>
                      <c:pt idx="1296">
                        <c:v>45203</c:v>
                      </c:pt>
                      <c:pt idx="1297">
                        <c:v>45204</c:v>
                      </c:pt>
                      <c:pt idx="1298">
                        <c:v>45205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log'!$C$22:$C$370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3.624791525729421</c:v>
                      </c:pt>
                      <c:pt idx="1">
                        <c:v>12</c:v>
                      </c:pt>
                      <c:pt idx="2">
                        <c:v>0</c:v>
                      </c:pt>
                      <c:pt idx="3">
                        <c:v>3.9739159548958582</c:v>
                      </c:pt>
                      <c:pt idx="4">
                        <c:v>4.1763775961341594</c:v>
                      </c:pt>
                      <c:pt idx="5">
                        <c:v>4.3891541802743461</c:v>
                      </c:pt>
                      <c:pt idx="6">
                        <c:v>4.6127712293191081</c:v>
                      </c:pt>
                      <c:pt idx="7">
                        <c:v>4.8477810393765282</c:v>
                      </c:pt>
                      <c:pt idx="8">
                        <c:v>5</c:v>
                      </c:pt>
                      <c:pt idx="9">
                        <c:v>3</c:v>
                      </c:pt>
                      <c:pt idx="10">
                        <c:v>23</c:v>
                      </c:pt>
                      <c:pt idx="11">
                        <c:v>5</c:v>
                      </c:pt>
                      <c:pt idx="12">
                        <c:v>7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2.478667388804439</c:v>
                      </c:pt>
                      <c:pt idx="16">
                        <c:v>2.521332611195561</c:v>
                      </c:pt>
                      <c:pt idx="17">
                        <c:v>12</c:v>
                      </c:pt>
                      <c:pt idx="18">
                        <c:v>13</c:v>
                      </c:pt>
                      <c:pt idx="19">
                        <c:v>2</c:v>
                      </c:pt>
                      <c:pt idx="20">
                        <c:v>5.4166475271770764</c:v>
                      </c:pt>
                      <c:pt idx="21">
                        <c:v>5.5833524728229236</c:v>
                      </c:pt>
                      <c:pt idx="22">
                        <c:v>15</c:v>
                      </c:pt>
                      <c:pt idx="23">
                        <c:v>13</c:v>
                      </c:pt>
                      <c:pt idx="24">
                        <c:v>16</c:v>
                      </c:pt>
                      <c:pt idx="25">
                        <c:v>3.9659549807163046</c:v>
                      </c:pt>
                      <c:pt idx="26">
                        <c:v>4.0340450192836954</c:v>
                      </c:pt>
                      <c:pt idx="27">
                        <c:v>18.763457456637923</c:v>
                      </c:pt>
                      <c:pt idx="28">
                        <c:v>20.236542543362077</c:v>
                      </c:pt>
                      <c:pt idx="29">
                        <c:v>22</c:v>
                      </c:pt>
                      <c:pt idx="30">
                        <c:v>10</c:v>
                      </c:pt>
                      <c:pt idx="31">
                        <c:v>21</c:v>
                      </c:pt>
                      <c:pt idx="32">
                        <c:v>20</c:v>
                      </c:pt>
                      <c:pt idx="33">
                        <c:v>12</c:v>
                      </c:pt>
                      <c:pt idx="34">
                        <c:v>1.9945205068152632</c:v>
                      </c:pt>
                      <c:pt idx="35">
                        <c:v>2.0054794931847368</c:v>
                      </c:pt>
                      <c:pt idx="36">
                        <c:v>24</c:v>
                      </c:pt>
                      <c:pt idx="37">
                        <c:v>8.8987371823021704</c:v>
                      </c:pt>
                      <c:pt idx="38">
                        <c:v>9.1012628176978296</c:v>
                      </c:pt>
                      <c:pt idx="39">
                        <c:v>12</c:v>
                      </c:pt>
                      <c:pt idx="40">
                        <c:v>2</c:v>
                      </c:pt>
                      <c:pt idx="41">
                        <c:v>21.931455395097885</c:v>
                      </c:pt>
                      <c:pt idx="42">
                        <c:v>23.068544604902115</c:v>
                      </c:pt>
                      <c:pt idx="43">
                        <c:v>41</c:v>
                      </c:pt>
                      <c:pt idx="44">
                        <c:v>44</c:v>
                      </c:pt>
                      <c:pt idx="45">
                        <c:v>25</c:v>
                      </c:pt>
                      <c:pt idx="46">
                        <c:v>34</c:v>
                      </c:pt>
                      <c:pt idx="47">
                        <c:v>4</c:v>
                      </c:pt>
                      <c:pt idx="48">
                        <c:v>22.81149217218649</c:v>
                      </c:pt>
                      <c:pt idx="49">
                        <c:v>23.656239209721775</c:v>
                      </c:pt>
                      <c:pt idx="50">
                        <c:v>24.532268618091734</c:v>
                      </c:pt>
                      <c:pt idx="51">
                        <c:v>40</c:v>
                      </c:pt>
                      <c:pt idx="52">
                        <c:v>67</c:v>
                      </c:pt>
                      <c:pt idx="53">
                        <c:v>48</c:v>
                      </c:pt>
                      <c:pt idx="54">
                        <c:v>24</c:v>
                      </c:pt>
                      <c:pt idx="55">
                        <c:v>11.917991614250923</c:v>
                      </c:pt>
                      <c:pt idx="56">
                        <c:v>12.082008385749077</c:v>
                      </c:pt>
                      <c:pt idx="57">
                        <c:v>67</c:v>
                      </c:pt>
                      <c:pt idx="58">
                        <c:v>45</c:v>
                      </c:pt>
                      <c:pt idx="59">
                        <c:v>64</c:v>
                      </c:pt>
                      <c:pt idx="60">
                        <c:v>50</c:v>
                      </c:pt>
                      <c:pt idx="61">
                        <c:v>22</c:v>
                      </c:pt>
                      <c:pt idx="62">
                        <c:v>32.534920453038012</c:v>
                      </c:pt>
                      <c:pt idx="63">
                        <c:v>33.465079546961988</c:v>
                      </c:pt>
                      <c:pt idx="64">
                        <c:v>67</c:v>
                      </c:pt>
                      <c:pt idx="65">
                        <c:v>126</c:v>
                      </c:pt>
                      <c:pt idx="66">
                        <c:v>31.641662559229644</c:v>
                      </c:pt>
                      <c:pt idx="67">
                        <c:v>32.358337440770356</c:v>
                      </c:pt>
                      <c:pt idx="68">
                        <c:v>32</c:v>
                      </c:pt>
                      <c:pt idx="69">
                        <c:v>20.854352307381077</c:v>
                      </c:pt>
                      <c:pt idx="70">
                        <c:v>21.145647692618923</c:v>
                      </c:pt>
                      <c:pt idx="71">
                        <c:v>193</c:v>
                      </c:pt>
                      <c:pt idx="72">
                        <c:v>107</c:v>
                      </c:pt>
                      <c:pt idx="73">
                        <c:v>12</c:v>
                      </c:pt>
                      <c:pt idx="74">
                        <c:v>198</c:v>
                      </c:pt>
                      <c:pt idx="75">
                        <c:v>58</c:v>
                      </c:pt>
                      <c:pt idx="76">
                        <c:v>44.038891124238489</c:v>
                      </c:pt>
                      <c:pt idx="77">
                        <c:v>44.961108875761511</c:v>
                      </c:pt>
                      <c:pt idx="78">
                        <c:v>173</c:v>
                      </c:pt>
                      <c:pt idx="79">
                        <c:v>97</c:v>
                      </c:pt>
                      <c:pt idx="80">
                        <c:v>99</c:v>
                      </c:pt>
                      <c:pt idx="81">
                        <c:v>189</c:v>
                      </c:pt>
                      <c:pt idx="82">
                        <c:v>13</c:v>
                      </c:pt>
                      <c:pt idx="83">
                        <c:v>107.89341494942983</c:v>
                      </c:pt>
                      <c:pt idx="84">
                        <c:v>112.10658505057017</c:v>
                      </c:pt>
                      <c:pt idx="85">
                        <c:v>90</c:v>
                      </c:pt>
                      <c:pt idx="86">
                        <c:v>122</c:v>
                      </c:pt>
                      <c:pt idx="87">
                        <c:v>58</c:v>
                      </c:pt>
                      <c:pt idx="88">
                        <c:v>107</c:v>
                      </c:pt>
                      <c:pt idx="89">
                        <c:v>217</c:v>
                      </c:pt>
                      <c:pt idx="90">
                        <c:v>56.060693134646954</c:v>
                      </c:pt>
                      <c:pt idx="91">
                        <c:v>56.939306865353046</c:v>
                      </c:pt>
                      <c:pt idx="92">
                        <c:v>86</c:v>
                      </c:pt>
                      <c:pt idx="93">
                        <c:v>92.705345750345714</c:v>
                      </c:pt>
                      <c:pt idx="94">
                        <c:v>94.981373592160253</c:v>
                      </c:pt>
                      <c:pt idx="95">
                        <c:v>97.313280657494033</c:v>
                      </c:pt>
                      <c:pt idx="96">
                        <c:v>3</c:v>
                      </c:pt>
                      <c:pt idx="97">
                        <c:v>121.67843963197902</c:v>
                      </c:pt>
                      <c:pt idx="98">
                        <c:v>125.32156036802098</c:v>
                      </c:pt>
                      <c:pt idx="99">
                        <c:v>111</c:v>
                      </c:pt>
                      <c:pt idx="100">
                        <c:v>22</c:v>
                      </c:pt>
                      <c:pt idx="101">
                        <c:v>13</c:v>
                      </c:pt>
                      <c:pt idx="102">
                        <c:v>284</c:v>
                      </c:pt>
                      <c:pt idx="103">
                        <c:v>75</c:v>
                      </c:pt>
                      <c:pt idx="104">
                        <c:v>15.973509861162711</c:v>
                      </c:pt>
                      <c:pt idx="105">
                        <c:v>16.026490138837289</c:v>
                      </c:pt>
                      <c:pt idx="106">
                        <c:v>74</c:v>
                      </c:pt>
                      <c:pt idx="107">
                        <c:v>423</c:v>
                      </c:pt>
                      <c:pt idx="108">
                        <c:v>313</c:v>
                      </c:pt>
                      <c:pt idx="109">
                        <c:v>317</c:v>
                      </c:pt>
                      <c:pt idx="110">
                        <c:v>8</c:v>
                      </c:pt>
                      <c:pt idx="111">
                        <c:v>143.52926888893944</c:v>
                      </c:pt>
                      <c:pt idx="112">
                        <c:v>146.97246645333689</c:v>
                      </c:pt>
                      <c:pt idx="113">
                        <c:v>150.49826465772367</c:v>
                      </c:pt>
                      <c:pt idx="114">
                        <c:v>223</c:v>
                      </c:pt>
                      <c:pt idx="115">
                        <c:v>116</c:v>
                      </c:pt>
                      <c:pt idx="116">
                        <c:v>379</c:v>
                      </c:pt>
                      <c:pt idx="117">
                        <c:v>32</c:v>
                      </c:pt>
                      <c:pt idx="118">
                        <c:v>123.43804358762645</c:v>
                      </c:pt>
                      <c:pt idx="119">
                        <c:v>125.56195641237355</c:v>
                      </c:pt>
                      <c:pt idx="120">
                        <c:v>261</c:v>
                      </c:pt>
                      <c:pt idx="121">
                        <c:v>316</c:v>
                      </c:pt>
                      <c:pt idx="122">
                        <c:v>224</c:v>
                      </c:pt>
                      <c:pt idx="123">
                        <c:v>363</c:v>
                      </c:pt>
                      <c:pt idx="124">
                        <c:v>212</c:v>
                      </c:pt>
                      <c:pt idx="125">
                        <c:v>67.243060056496688</c:v>
                      </c:pt>
                      <c:pt idx="126">
                        <c:v>67.756939943503312</c:v>
                      </c:pt>
                      <c:pt idx="127">
                        <c:v>252</c:v>
                      </c:pt>
                      <c:pt idx="128">
                        <c:v>483</c:v>
                      </c:pt>
                      <c:pt idx="129">
                        <c:v>208</c:v>
                      </c:pt>
                      <c:pt idx="130">
                        <c:v>230</c:v>
                      </c:pt>
                      <c:pt idx="131">
                        <c:v>28</c:v>
                      </c:pt>
                      <c:pt idx="132">
                        <c:v>156.29486507893307</c:v>
                      </c:pt>
                      <c:pt idx="133">
                        <c:v>158.70513492106693</c:v>
                      </c:pt>
                      <c:pt idx="134">
                        <c:v>244</c:v>
                      </c:pt>
                      <c:pt idx="135">
                        <c:v>345</c:v>
                      </c:pt>
                      <c:pt idx="136">
                        <c:v>250</c:v>
                      </c:pt>
                      <c:pt idx="137">
                        <c:v>216</c:v>
                      </c:pt>
                      <c:pt idx="138">
                        <c:v>72</c:v>
                      </c:pt>
                      <c:pt idx="139">
                        <c:v>202.23363381506169</c:v>
                      </c:pt>
                      <c:pt idx="140">
                        <c:v>205.76636618493831</c:v>
                      </c:pt>
                      <c:pt idx="141">
                        <c:v>241</c:v>
                      </c:pt>
                      <c:pt idx="142">
                        <c:v>246</c:v>
                      </c:pt>
                      <c:pt idx="143">
                        <c:v>299</c:v>
                      </c:pt>
                      <c:pt idx="144">
                        <c:v>204</c:v>
                      </c:pt>
                      <c:pt idx="145">
                        <c:v>84</c:v>
                      </c:pt>
                      <c:pt idx="146">
                        <c:v>95.649710273550227</c:v>
                      </c:pt>
                      <c:pt idx="147">
                        <c:v>96.350289726449773</c:v>
                      </c:pt>
                      <c:pt idx="148">
                        <c:v>253</c:v>
                      </c:pt>
                      <c:pt idx="149">
                        <c:v>215</c:v>
                      </c:pt>
                      <c:pt idx="150">
                        <c:v>210</c:v>
                      </c:pt>
                      <c:pt idx="151">
                        <c:v>210</c:v>
                      </c:pt>
                      <c:pt idx="152">
                        <c:v>86</c:v>
                      </c:pt>
                      <c:pt idx="153">
                        <c:v>102.5916566745891</c:v>
                      </c:pt>
                      <c:pt idx="154">
                        <c:v>103.33155460212765</c:v>
                      </c:pt>
                      <c:pt idx="155">
                        <c:v>104.07678872328324</c:v>
                      </c:pt>
                      <c:pt idx="156">
                        <c:v>146</c:v>
                      </c:pt>
                      <c:pt idx="157">
                        <c:v>140</c:v>
                      </c:pt>
                      <c:pt idx="158">
                        <c:v>260</c:v>
                      </c:pt>
                      <c:pt idx="159">
                        <c:v>55</c:v>
                      </c:pt>
                      <c:pt idx="160">
                        <c:v>117.04743321805836</c:v>
                      </c:pt>
                      <c:pt idx="161">
                        <c:v>117.95256678194164</c:v>
                      </c:pt>
                      <c:pt idx="162">
                        <c:v>312</c:v>
                      </c:pt>
                      <c:pt idx="163">
                        <c:v>281</c:v>
                      </c:pt>
                      <c:pt idx="164">
                        <c:v>406</c:v>
                      </c:pt>
                      <c:pt idx="165">
                        <c:v>177</c:v>
                      </c:pt>
                      <c:pt idx="166">
                        <c:v>22</c:v>
                      </c:pt>
                      <c:pt idx="167">
                        <c:v>79.807795154581981</c:v>
                      </c:pt>
                      <c:pt idx="168">
                        <c:v>80.192204845418019</c:v>
                      </c:pt>
                      <c:pt idx="169">
                        <c:v>144</c:v>
                      </c:pt>
                      <c:pt idx="170">
                        <c:v>111</c:v>
                      </c:pt>
                      <c:pt idx="171">
                        <c:v>142</c:v>
                      </c:pt>
                      <c:pt idx="172">
                        <c:v>208</c:v>
                      </c:pt>
                      <c:pt idx="173">
                        <c:v>14</c:v>
                      </c:pt>
                      <c:pt idx="174">
                        <c:v>61.391373623606341</c:v>
                      </c:pt>
                      <c:pt idx="175">
                        <c:v>61.608626376393659</c:v>
                      </c:pt>
                      <c:pt idx="176">
                        <c:v>97</c:v>
                      </c:pt>
                      <c:pt idx="177">
                        <c:v>74</c:v>
                      </c:pt>
                      <c:pt idx="178">
                        <c:v>75</c:v>
                      </c:pt>
                      <c:pt idx="179">
                        <c:v>103</c:v>
                      </c:pt>
                      <c:pt idx="180">
                        <c:v>102</c:v>
                      </c:pt>
                      <c:pt idx="181">
                        <c:v>33.46874910259794</c:v>
                      </c:pt>
                      <c:pt idx="182">
                        <c:v>33.53125089740206</c:v>
                      </c:pt>
                      <c:pt idx="183">
                        <c:v>108</c:v>
                      </c:pt>
                      <c:pt idx="184">
                        <c:v>81</c:v>
                      </c:pt>
                      <c:pt idx="185">
                        <c:v>58</c:v>
                      </c:pt>
                      <c:pt idx="186">
                        <c:v>135</c:v>
                      </c:pt>
                      <c:pt idx="187">
                        <c:v>13</c:v>
                      </c:pt>
                      <c:pt idx="188">
                        <c:v>29.618921255845635</c:v>
                      </c:pt>
                      <c:pt idx="189">
                        <c:v>29.666641039155365</c:v>
                      </c:pt>
                      <c:pt idx="190">
                        <c:v>29.714437704999</c:v>
                      </c:pt>
                      <c:pt idx="191">
                        <c:v>91</c:v>
                      </c:pt>
                      <c:pt idx="192">
                        <c:v>43</c:v>
                      </c:pt>
                      <c:pt idx="193">
                        <c:v>43</c:v>
                      </c:pt>
                      <c:pt idx="194">
                        <c:v>38</c:v>
                      </c:pt>
                      <c:pt idx="195">
                        <c:v>38.460423689255549</c:v>
                      </c:pt>
                      <c:pt idx="196">
                        <c:v>38.539576310744451</c:v>
                      </c:pt>
                      <c:pt idx="197">
                        <c:v>58</c:v>
                      </c:pt>
                      <c:pt idx="198">
                        <c:v>61</c:v>
                      </c:pt>
                      <c:pt idx="199">
                        <c:v>40</c:v>
                      </c:pt>
                      <c:pt idx="200">
                        <c:v>56</c:v>
                      </c:pt>
                      <c:pt idx="201">
                        <c:v>28.291142268470139</c:v>
                      </c:pt>
                      <c:pt idx="202">
                        <c:v>28.333312380738789</c:v>
                      </c:pt>
                      <c:pt idx="203">
                        <c:v>28.375545350791072</c:v>
                      </c:pt>
                      <c:pt idx="204">
                        <c:v>49</c:v>
                      </c:pt>
                      <c:pt idx="205">
                        <c:v>51</c:v>
                      </c:pt>
                      <c:pt idx="206">
                        <c:v>47</c:v>
                      </c:pt>
                      <c:pt idx="207">
                        <c:v>70</c:v>
                      </c:pt>
                      <c:pt idx="208">
                        <c:v>8</c:v>
                      </c:pt>
                      <c:pt idx="209">
                        <c:v>20.311937810871314</c:v>
                      </c:pt>
                      <c:pt idx="210">
                        <c:v>20.333325826301007</c:v>
                      </c:pt>
                      <c:pt idx="211">
                        <c:v>20.35473636282768</c:v>
                      </c:pt>
                      <c:pt idx="212">
                        <c:v>18</c:v>
                      </c:pt>
                      <c:pt idx="213">
                        <c:v>70</c:v>
                      </c:pt>
                      <c:pt idx="214">
                        <c:v>59</c:v>
                      </c:pt>
                      <c:pt idx="215">
                        <c:v>5</c:v>
                      </c:pt>
                      <c:pt idx="216">
                        <c:v>36.5</c:v>
                      </c:pt>
                      <c:pt idx="217">
                        <c:v>36.5</c:v>
                      </c:pt>
                      <c:pt idx="218">
                        <c:v>60</c:v>
                      </c:pt>
                      <c:pt idx="219">
                        <c:v>45</c:v>
                      </c:pt>
                      <c:pt idx="220">
                        <c:v>113</c:v>
                      </c:pt>
                      <c:pt idx="221">
                        <c:v>78</c:v>
                      </c:pt>
                      <c:pt idx="222">
                        <c:v>17</c:v>
                      </c:pt>
                      <c:pt idx="223">
                        <c:v>36.965647867607913</c:v>
                      </c:pt>
                      <c:pt idx="224">
                        <c:v>37.034352132392087</c:v>
                      </c:pt>
                      <c:pt idx="225">
                        <c:v>113</c:v>
                      </c:pt>
                      <c:pt idx="226">
                        <c:v>92</c:v>
                      </c:pt>
                      <c:pt idx="227">
                        <c:v>173</c:v>
                      </c:pt>
                      <c:pt idx="228">
                        <c:v>116</c:v>
                      </c:pt>
                      <c:pt idx="229">
                        <c:v>26</c:v>
                      </c:pt>
                      <c:pt idx="230">
                        <c:v>70.877371435297391</c:v>
                      </c:pt>
                      <c:pt idx="231">
                        <c:v>71.122628564702609</c:v>
                      </c:pt>
                      <c:pt idx="232">
                        <c:v>114</c:v>
                      </c:pt>
                      <c:pt idx="233">
                        <c:v>98</c:v>
                      </c:pt>
                      <c:pt idx="234">
                        <c:v>78</c:v>
                      </c:pt>
                      <c:pt idx="235">
                        <c:v>103</c:v>
                      </c:pt>
                      <c:pt idx="236">
                        <c:v>31</c:v>
                      </c:pt>
                      <c:pt idx="237">
                        <c:v>46.947644038180442</c:v>
                      </c:pt>
                      <c:pt idx="238">
                        <c:v>47.052355961819558</c:v>
                      </c:pt>
                      <c:pt idx="239">
                        <c:v>144</c:v>
                      </c:pt>
                      <c:pt idx="240">
                        <c:v>96</c:v>
                      </c:pt>
                      <c:pt idx="241">
                        <c:v>158</c:v>
                      </c:pt>
                      <c:pt idx="242">
                        <c:v>99</c:v>
                      </c:pt>
                      <c:pt idx="243">
                        <c:v>26</c:v>
                      </c:pt>
                      <c:pt idx="244">
                        <c:v>83.837792498590716</c:v>
                      </c:pt>
                      <c:pt idx="245">
                        <c:v>84.162207501409284</c:v>
                      </c:pt>
                      <c:pt idx="246">
                        <c:v>224</c:v>
                      </c:pt>
                      <c:pt idx="247">
                        <c:v>155</c:v>
                      </c:pt>
                      <c:pt idx="248">
                        <c:v>135</c:v>
                      </c:pt>
                      <c:pt idx="249">
                        <c:v>87</c:v>
                      </c:pt>
                      <c:pt idx="250">
                        <c:v>21</c:v>
                      </c:pt>
                      <c:pt idx="251">
                        <c:v>106.24864679936945</c:v>
                      </c:pt>
                      <c:pt idx="252">
                        <c:v>106.75135320063055</c:v>
                      </c:pt>
                      <c:pt idx="253">
                        <c:v>112</c:v>
                      </c:pt>
                      <c:pt idx="254">
                        <c:v>255</c:v>
                      </c:pt>
                      <c:pt idx="255">
                        <c:v>376</c:v>
                      </c:pt>
                      <c:pt idx="256">
                        <c:v>264</c:v>
                      </c:pt>
                      <c:pt idx="257">
                        <c:v>14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358</c:v>
                      </c:pt>
                      <c:pt idx="261">
                        <c:v>587</c:v>
                      </c:pt>
                      <c:pt idx="262">
                        <c:v>140</c:v>
                      </c:pt>
                      <c:pt idx="263">
                        <c:v>76.880713539569115</c:v>
                      </c:pt>
                      <c:pt idx="264">
                        <c:v>77.119286460430885</c:v>
                      </c:pt>
                      <c:pt idx="265">
                        <c:v>72.893428298586514</c:v>
                      </c:pt>
                      <c:pt idx="266">
                        <c:v>73.106571701413486</c:v>
                      </c:pt>
                      <c:pt idx="267">
                        <c:v>338</c:v>
                      </c:pt>
                      <c:pt idx="268">
                        <c:v>244</c:v>
                      </c:pt>
                      <c:pt idx="269">
                        <c:v>387</c:v>
                      </c:pt>
                      <c:pt idx="270">
                        <c:v>144.10134393098633</c:v>
                      </c:pt>
                      <c:pt idx="271">
                        <c:v>144.89865606901367</c:v>
                      </c:pt>
                      <c:pt idx="272">
                        <c:v>76.887750613404933</c:v>
                      </c:pt>
                      <c:pt idx="273">
                        <c:v>77.112249386595067</c:v>
                      </c:pt>
                      <c:pt idx="274">
                        <c:v>463</c:v>
                      </c:pt>
                      <c:pt idx="275">
                        <c:v>450</c:v>
                      </c:pt>
                      <c:pt idx="276">
                        <c:v>744</c:v>
                      </c:pt>
                      <c:pt idx="277">
                        <c:v>577</c:v>
                      </c:pt>
                      <c:pt idx="278">
                        <c:v>147</c:v>
                      </c:pt>
                      <c:pt idx="279">
                        <c:v>433.24891536195355</c:v>
                      </c:pt>
                      <c:pt idx="280">
                        <c:v>439.75108463804645</c:v>
                      </c:pt>
                      <c:pt idx="281">
                        <c:v>665</c:v>
                      </c:pt>
                      <c:pt idx="282">
                        <c:v>592</c:v>
                      </c:pt>
                      <c:pt idx="283">
                        <c:v>372</c:v>
                      </c:pt>
                      <c:pt idx="284">
                        <c:v>580</c:v>
                      </c:pt>
                      <c:pt idx="285">
                        <c:v>35</c:v>
                      </c:pt>
                      <c:pt idx="286">
                        <c:v>433.06818735502748</c:v>
                      </c:pt>
                      <c:pt idx="287">
                        <c:v>438.93181264497252</c:v>
                      </c:pt>
                      <c:pt idx="288">
                        <c:v>542</c:v>
                      </c:pt>
                      <c:pt idx="289">
                        <c:v>493</c:v>
                      </c:pt>
                      <c:pt idx="290">
                        <c:v>473</c:v>
                      </c:pt>
                      <c:pt idx="291">
                        <c:v>669</c:v>
                      </c:pt>
                      <c:pt idx="292">
                        <c:v>93</c:v>
                      </c:pt>
                      <c:pt idx="293">
                        <c:v>283.8531244306505</c:v>
                      </c:pt>
                      <c:pt idx="294">
                        <c:v>286.1468755693495</c:v>
                      </c:pt>
                      <c:pt idx="295">
                        <c:v>822</c:v>
                      </c:pt>
                      <c:pt idx="296">
                        <c:v>652</c:v>
                      </c:pt>
                      <c:pt idx="297">
                        <c:v>312</c:v>
                      </c:pt>
                      <c:pt idx="298">
                        <c:v>583</c:v>
                      </c:pt>
                      <c:pt idx="299">
                        <c:v>355</c:v>
                      </c:pt>
                      <c:pt idx="300">
                        <c:v>95.38160575315851</c:v>
                      </c:pt>
                      <c:pt idx="301">
                        <c:v>95.61839424684149</c:v>
                      </c:pt>
                      <c:pt idx="302">
                        <c:v>579</c:v>
                      </c:pt>
                      <c:pt idx="303">
                        <c:v>878</c:v>
                      </c:pt>
                      <c:pt idx="304">
                        <c:v>1138</c:v>
                      </c:pt>
                      <c:pt idx="305">
                        <c:v>926</c:v>
                      </c:pt>
                      <c:pt idx="306">
                        <c:v>335</c:v>
                      </c:pt>
                      <c:pt idx="307">
                        <c:v>211.97099342969159</c:v>
                      </c:pt>
                      <c:pt idx="308">
                        <c:v>213.02900657030841</c:v>
                      </c:pt>
                      <c:pt idx="309">
                        <c:v>417</c:v>
                      </c:pt>
                      <c:pt idx="310">
                        <c:v>244</c:v>
                      </c:pt>
                      <c:pt idx="311">
                        <c:v>247</c:v>
                      </c:pt>
                      <c:pt idx="312">
                        <c:v>257</c:v>
                      </c:pt>
                      <c:pt idx="313">
                        <c:v>122</c:v>
                      </c:pt>
                      <c:pt idx="314">
                        <c:v>106.87074066082278</c:v>
                      </c:pt>
                      <c:pt idx="315">
                        <c:v>107.12925933917722</c:v>
                      </c:pt>
                      <c:pt idx="316">
                        <c:v>247</c:v>
                      </c:pt>
                      <c:pt idx="317">
                        <c:v>159</c:v>
                      </c:pt>
                      <c:pt idx="318">
                        <c:v>195</c:v>
                      </c:pt>
                      <c:pt idx="319">
                        <c:v>152</c:v>
                      </c:pt>
                      <c:pt idx="320">
                        <c:v>141</c:v>
                      </c:pt>
                      <c:pt idx="321">
                        <c:v>130.31251819027966</c:v>
                      </c:pt>
                      <c:pt idx="322">
                        <c:v>130.68748180972034</c:v>
                      </c:pt>
                      <c:pt idx="323">
                        <c:v>266</c:v>
                      </c:pt>
                      <c:pt idx="324">
                        <c:v>249</c:v>
                      </c:pt>
                      <c:pt idx="325">
                        <c:v>177</c:v>
                      </c:pt>
                      <c:pt idx="326">
                        <c:v>183</c:v>
                      </c:pt>
                      <c:pt idx="327">
                        <c:v>122</c:v>
                      </c:pt>
                      <c:pt idx="328">
                        <c:v>110.3691472021892</c:v>
                      </c:pt>
                      <c:pt idx="329">
                        <c:v>110.6308527978108</c:v>
                      </c:pt>
                      <c:pt idx="330">
                        <c:v>232</c:v>
                      </c:pt>
                      <c:pt idx="331">
                        <c:v>141</c:v>
                      </c:pt>
                      <c:pt idx="332">
                        <c:v>26</c:v>
                      </c:pt>
                      <c:pt idx="333">
                        <c:v>420</c:v>
                      </c:pt>
                      <c:pt idx="334">
                        <c:v>131</c:v>
                      </c:pt>
                      <c:pt idx="335">
                        <c:v>133.81237554906693</c:v>
                      </c:pt>
                      <c:pt idx="336">
                        <c:v>134.18762445093307</c:v>
                      </c:pt>
                      <c:pt idx="337">
                        <c:v>254</c:v>
                      </c:pt>
                      <c:pt idx="338">
                        <c:v>189</c:v>
                      </c:pt>
                      <c:pt idx="339">
                        <c:v>268</c:v>
                      </c:pt>
                      <c:pt idx="340">
                        <c:v>315</c:v>
                      </c:pt>
                      <c:pt idx="341">
                        <c:v>290</c:v>
                      </c:pt>
                      <c:pt idx="342">
                        <c:v>214.03539330251078</c:v>
                      </c:pt>
                      <c:pt idx="343">
                        <c:v>214.96460669748922</c:v>
                      </c:pt>
                      <c:pt idx="344">
                        <c:v>295</c:v>
                      </c:pt>
                      <c:pt idx="345">
                        <c:v>91</c:v>
                      </c:pt>
                      <c:pt idx="346">
                        <c:v>311.53172623066348</c:v>
                      </c:pt>
                      <c:pt idx="347">
                        <c:v>313.46827376933652</c:v>
                      </c:pt>
                      <c:pt idx="348">
                        <c:v>266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A7E2-41A6-A2C6-0A6DFDC08E7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log'!$D$1</c15:sqref>
                        </c15:formulaRef>
                      </c:ext>
                    </c:extLst>
                    <c:strCache>
                      <c:ptCount val="1"/>
                      <c:pt idx="0">
                        <c:v>Média Móvel Novos casos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log'!$A$2:$A$1500</c15:sqref>
                        </c15:formulaRef>
                      </c:ext>
                    </c:extLst>
                    <c:numCache>
                      <c:formatCode>d\-mmm</c:formatCode>
                      <c:ptCount val="14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  <c:pt idx="788">
                        <c:v>44695</c:v>
                      </c:pt>
                      <c:pt idx="789">
                        <c:v>44696</c:v>
                      </c:pt>
                      <c:pt idx="790">
                        <c:v>44697</c:v>
                      </c:pt>
                      <c:pt idx="791">
                        <c:v>44698</c:v>
                      </c:pt>
                      <c:pt idx="792">
                        <c:v>44699</c:v>
                      </c:pt>
                      <c:pt idx="793">
                        <c:v>44700</c:v>
                      </c:pt>
                      <c:pt idx="794">
                        <c:v>44701</c:v>
                      </c:pt>
                      <c:pt idx="795">
                        <c:v>44702</c:v>
                      </c:pt>
                      <c:pt idx="796">
                        <c:v>44703</c:v>
                      </c:pt>
                      <c:pt idx="797">
                        <c:v>44704</c:v>
                      </c:pt>
                      <c:pt idx="798">
                        <c:v>44705</c:v>
                      </c:pt>
                      <c:pt idx="799">
                        <c:v>44706</c:v>
                      </c:pt>
                      <c:pt idx="800">
                        <c:v>44707</c:v>
                      </c:pt>
                      <c:pt idx="801">
                        <c:v>44708</c:v>
                      </c:pt>
                      <c:pt idx="802">
                        <c:v>44709</c:v>
                      </c:pt>
                      <c:pt idx="803">
                        <c:v>44710</c:v>
                      </c:pt>
                      <c:pt idx="804">
                        <c:v>44711</c:v>
                      </c:pt>
                      <c:pt idx="805">
                        <c:v>44712</c:v>
                      </c:pt>
                      <c:pt idx="806">
                        <c:v>44713</c:v>
                      </c:pt>
                      <c:pt idx="807">
                        <c:v>44714</c:v>
                      </c:pt>
                      <c:pt idx="808">
                        <c:v>44715</c:v>
                      </c:pt>
                      <c:pt idx="809">
                        <c:v>44716</c:v>
                      </c:pt>
                      <c:pt idx="810">
                        <c:v>44717</c:v>
                      </c:pt>
                      <c:pt idx="811">
                        <c:v>44718</c:v>
                      </c:pt>
                      <c:pt idx="812">
                        <c:v>44719</c:v>
                      </c:pt>
                      <c:pt idx="813">
                        <c:v>44720</c:v>
                      </c:pt>
                      <c:pt idx="814">
                        <c:v>44721</c:v>
                      </c:pt>
                      <c:pt idx="815">
                        <c:v>44722</c:v>
                      </c:pt>
                      <c:pt idx="816">
                        <c:v>44723</c:v>
                      </c:pt>
                      <c:pt idx="817">
                        <c:v>44724</c:v>
                      </c:pt>
                      <c:pt idx="818">
                        <c:v>44725</c:v>
                      </c:pt>
                      <c:pt idx="819">
                        <c:v>44726</c:v>
                      </c:pt>
                      <c:pt idx="820">
                        <c:v>44727</c:v>
                      </c:pt>
                      <c:pt idx="821">
                        <c:v>44728</c:v>
                      </c:pt>
                      <c:pt idx="822">
                        <c:v>44729</c:v>
                      </c:pt>
                      <c:pt idx="823">
                        <c:v>44730</c:v>
                      </c:pt>
                      <c:pt idx="824">
                        <c:v>44731</c:v>
                      </c:pt>
                      <c:pt idx="825">
                        <c:v>44732</c:v>
                      </c:pt>
                      <c:pt idx="826">
                        <c:v>44733</c:v>
                      </c:pt>
                      <c:pt idx="827">
                        <c:v>44734</c:v>
                      </c:pt>
                      <c:pt idx="828">
                        <c:v>44735</c:v>
                      </c:pt>
                      <c:pt idx="829">
                        <c:v>44736</c:v>
                      </c:pt>
                      <c:pt idx="830">
                        <c:v>44737</c:v>
                      </c:pt>
                      <c:pt idx="831">
                        <c:v>44738</c:v>
                      </c:pt>
                      <c:pt idx="832">
                        <c:v>44739</c:v>
                      </c:pt>
                      <c:pt idx="833">
                        <c:v>44740</c:v>
                      </c:pt>
                      <c:pt idx="834">
                        <c:v>44741</c:v>
                      </c:pt>
                      <c:pt idx="835">
                        <c:v>44742</c:v>
                      </c:pt>
                      <c:pt idx="836">
                        <c:v>44743</c:v>
                      </c:pt>
                      <c:pt idx="837">
                        <c:v>44744</c:v>
                      </c:pt>
                      <c:pt idx="838">
                        <c:v>44745</c:v>
                      </c:pt>
                      <c:pt idx="839">
                        <c:v>44746</c:v>
                      </c:pt>
                      <c:pt idx="840">
                        <c:v>44747</c:v>
                      </c:pt>
                      <c:pt idx="841">
                        <c:v>44748</c:v>
                      </c:pt>
                      <c:pt idx="842">
                        <c:v>44749</c:v>
                      </c:pt>
                      <c:pt idx="843">
                        <c:v>44750</c:v>
                      </c:pt>
                      <c:pt idx="844">
                        <c:v>44751</c:v>
                      </c:pt>
                      <c:pt idx="845">
                        <c:v>44752</c:v>
                      </c:pt>
                      <c:pt idx="846">
                        <c:v>44753</c:v>
                      </c:pt>
                      <c:pt idx="847">
                        <c:v>44754</c:v>
                      </c:pt>
                      <c:pt idx="848">
                        <c:v>44755</c:v>
                      </c:pt>
                      <c:pt idx="849">
                        <c:v>44756</c:v>
                      </c:pt>
                      <c:pt idx="850">
                        <c:v>44757</c:v>
                      </c:pt>
                      <c:pt idx="851">
                        <c:v>44758</c:v>
                      </c:pt>
                      <c:pt idx="852">
                        <c:v>44759</c:v>
                      </c:pt>
                      <c:pt idx="853">
                        <c:v>44760</c:v>
                      </c:pt>
                      <c:pt idx="854">
                        <c:v>44761</c:v>
                      </c:pt>
                      <c:pt idx="855">
                        <c:v>44762</c:v>
                      </c:pt>
                      <c:pt idx="856">
                        <c:v>44763</c:v>
                      </c:pt>
                      <c:pt idx="857">
                        <c:v>44764</c:v>
                      </c:pt>
                      <c:pt idx="858">
                        <c:v>44765</c:v>
                      </c:pt>
                      <c:pt idx="859">
                        <c:v>44766</c:v>
                      </c:pt>
                      <c:pt idx="860">
                        <c:v>44767</c:v>
                      </c:pt>
                      <c:pt idx="861">
                        <c:v>44768</c:v>
                      </c:pt>
                      <c:pt idx="862">
                        <c:v>44769</c:v>
                      </c:pt>
                      <c:pt idx="863">
                        <c:v>44770</c:v>
                      </c:pt>
                      <c:pt idx="864">
                        <c:v>44771</c:v>
                      </c:pt>
                      <c:pt idx="865">
                        <c:v>44772</c:v>
                      </c:pt>
                      <c:pt idx="866">
                        <c:v>44773</c:v>
                      </c:pt>
                      <c:pt idx="867">
                        <c:v>44774</c:v>
                      </c:pt>
                      <c:pt idx="868">
                        <c:v>44775</c:v>
                      </c:pt>
                      <c:pt idx="869">
                        <c:v>44776</c:v>
                      </c:pt>
                      <c:pt idx="870">
                        <c:v>44777</c:v>
                      </c:pt>
                      <c:pt idx="871">
                        <c:v>44778</c:v>
                      </c:pt>
                      <c:pt idx="872">
                        <c:v>44779</c:v>
                      </c:pt>
                      <c:pt idx="873">
                        <c:v>44780</c:v>
                      </c:pt>
                      <c:pt idx="874">
                        <c:v>44781</c:v>
                      </c:pt>
                      <c:pt idx="875">
                        <c:v>44782</c:v>
                      </c:pt>
                      <c:pt idx="876">
                        <c:v>44783</c:v>
                      </c:pt>
                      <c:pt idx="877">
                        <c:v>44784</c:v>
                      </c:pt>
                      <c:pt idx="878">
                        <c:v>44785</c:v>
                      </c:pt>
                      <c:pt idx="879">
                        <c:v>44786</c:v>
                      </c:pt>
                      <c:pt idx="880">
                        <c:v>44787</c:v>
                      </c:pt>
                      <c:pt idx="881">
                        <c:v>44788</c:v>
                      </c:pt>
                      <c:pt idx="882">
                        <c:v>44789</c:v>
                      </c:pt>
                      <c:pt idx="883">
                        <c:v>44790</c:v>
                      </c:pt>
                      <c:pt idx="884">
                        <c:v>44791</c:v>
                      </c:pt>
                      <c:pt idx="885">
                        <c:v>44792</c:v>
                      </c:pt>
                      <c:pt idx="886">
                        <c:v>44793</c:v>
                      </c:pt>
                      <c:pt idx="887">
                        <c:v>44794</c:v>
                      </c:pt>
                      <c:pt idx="888">
                        <c:v>44795</c:v>
                      </c:pt>
                      <c:pt idx="889">
                        <c:v>44796</c:v>
                      </c:pt>
                      <c:pt idx="890">
                        <c:v>44797</c:v>
                      </c:pt>
                      <c:pt idx="891">
                        <c:v>44798</c:v>
                      </c:pt>
                      <c:pt idx="892">
                        <c:v>44799</c:v>
                      </c:pt>
                      <c:pt idx="893">
                        <c:v>44800</c:v>
                      </c:pt>
                      <c:pt idx="894">
                        <c:v>44801</c:v>
                      </c:pt>
                      <c:pt idx="895">
                        <c:v>44802</c:v>
                      </c:pt>
                      <c:pt idx="896">
                        <c:v>44803</c:v>
                      </c:pt>
                      <c:pt idx="897">
                        <c:v>44804</c:v>
                      </c:pt>
                      <c:pt idx="898">
                        <c:v>44805</c:v>
                      </c:pt>
                      <c:pt idx="899">
                        <c:v>44806</c:v>
                      </c:pt>
                      <c:pt idx="900">
                        <c:v>44807</c:v>
                      </c:pt>
                      <c:pt idx="901">
                        <c:v>44808</c:v>
                      </c:pt>
                      <c:pt idx="902">
                        <c:v>44809</c:v>
                      </c:pt>
                      <c:pt idx="903">
                        <c:v>44810</c:v>
                      </c:pt>
                      <c:pt idx="904">
                        <c:v>44811</c:v>
                      </c:pt>
                      <c:pt idx="905">
                        <c:v>44812</c:v>
                      </c:pt>
                      <c:pt idx="906">
                        <c:v>44813</c:v>
                      </c:pt>
                      <c:pt idx="907">
                        <c:v>44814</c:v>
                      </c:pt>
                      <c:pt idx="908">
                        <c:v>44815</c:v>
                      </c:pt>
                      <c:pt idx="909">
                        <c:v>44816</c:v>
                      </c:pt>
                      <c:pt idx="910">
                        <c:v>44817</c:v>
                      </c:pt>
                      <c:pt idx="911">
                        <c:v>44818</c:v>
                      </c:pt>
                      <c:pt idx="912">
                        <c:v>44819</c:v>
                      </c:pt>
                      <c:pt idx="913">
                        <c:v>44820</c:v>
                      </c:pt>
                      <c:pt idx="914">
                        <c:v>44821</c:v>
                      </c:pt>
                      <c:pt idx="915">
                        <c:v>44822</c:v>
                      </c:pt>
                      <c:pt idx="916">
                        <c:v>44823</c:v>
                      </c:pt>
                      <c:pt idx="917">
                        <c:v>44824</c:v>
                      </c:pt>
                      <c:pt idx="918">
                        <c:v>44825</c:v>
                      </c:pt>
                      <c:pt idx="919">
                        <c:v>44826</c:v>
                      </c:pt>
                      <c:pt idx="920">
                        <c:v>44827</c:v>
                      </c:pt>
                      <c:pt idx="921">
                        <c:v>44828</c:v>
                      </c:pt>
                      <c:pt idx="922">
                        <c:v>44829</c:v>
                      </c:pt>
                      <c:pt idx="923">
                        <c:v>44830</c:v>
                      </c:pt>
                      <c:pt idx="924">
                        <c:v>44831</c:v>
                      </c:pt>
                      <c:pt idx="925">
                        <c:v>44832</c:v>
                      </c:pt>
                      <c:pt idx="926">
                        <c:v>44833</c:v>
                      </c:pt>
                      <c:pt idx="927">
                        <c:v>44834</c:v>
                      </c:pt>
                      <c:pt idx="928">
                        <c:v>44835</c:v>
                      </c:pt>
                      <c:pt idx="929">
                        <c:v>44836</c:v>
                      </c:pt>
                      <c:pt idx="930">
                        <c:v>44837</c:v>
                      </c:pt>
                      <c:pt idx="931">
                        <c:v>44838</c:v>
                      </c:pt>
                      <c:pt idx="932">
                        <c:v>44839</c:v>
                      </c:pt>
                      <c:pt idx="933">
                        <c:v>44840</c:v>
                      </c:pt>
                      <c:pt idx="934">
                        <c:v>44841</c:v>
                      </c:pt>
                      <c:pt idx="935">
                        <c:v>44842</c:v>
                      </c:pt>
                      <c:pt idx="936">
                        <c:v>44843</c:v>
                      </c:pt>
                      <c:pt idx="937">
                        <c:v>44844</c:v>
                      </c:pt>
                      <c:pt idx="938">
                        <c:v>44845</c:v>
                      </c:pt>
                      <c:pt idx="939">
                        <c:v>44846</c:v>
                      </c:pt>
                      <c:pt idx="940">
                        <c:v>44847</c:v>
                      </c:pt>
                      <c:pt idx="941">
                        <c:v>44848</c:v>
                      </c:pt>
                      <c:pt idx="942">
                        <c:v>44849</c:v>
                      </c:pt>
                      <c:pt idx="943">
                        <c:v>44850</c:v>
                      </c:pt>
                      <c:pt idx="944">
                        <c:v>44851</c:v>
                      </c:pt>
                      <c:pt idx="945">
                        <c:v>44852</c:v>
                      </c:pt>
                      <c:pt idx="946">
                        <c:v>44853</c:v>
                      </c:pt>
                      <c:pt idx="947">
                        <c:v>44854</c:v>
                      </c:pt>
                      <c:pt idx="948">
                        <c:v>44855</c:v>
                      </c:pt>
                      <c:pt idx="949">
                        <c:v>44856</c:v>
                      </c:pt>
                      <c:pt idx="950">
                        <c:v>44857</c:v>
                      </c:pt>
                      <c:pt idx="951">
                        <c:v>44858</c:v>
                      </c:pt>
                      <c:pt idx="952">
                        <c:v>44859</c:v>
                      </c:pt>
                      <c:pt idx="953">
                        <c:v>44860</c:v>
                      </c:pt>
                      <c:pt idx="954">
                        <c:v>44861</c:v>
                      </c:pt>
                      <c:pt idx="955">
                        <c:v>44862</c:v>
                      </c:pt>
                      <c:pt idx="956">
                        <c:v>44863</c:v>
                      </c:pt>
                      <c:pt idx="957">
                        <c:v>44864</c:v>
                      </c:pt>
                      <c:pt idx="958">
                        <c:v>44865</c:v>
                      </c:pt>
                      <c:pt idx="959">
                        <c:v>44866</c:v>
                      </c:pt>
                      <c:pt idx="960">
                        <c:v>44867</c:v>
                      </c:pt>
                      <c:pt idx="961">
                        <c:v>44868</c:v>
                      </c:pt>
                      <c:pt idx="962">
                        <c:v>44869</c:v>
                      </c:pt>
                      <c:pt idx="963">
                        <c:v>44870</c:v>
                      </c:pt>
                      <c:pt idx="964">
                        <c:v>44871</c:v>
                      </c:pt>
                      <c:pt idx="965">
                        <c:v>44872</c:v>
                      </c:pt>
                      <c:pt idx="966">
                        <c:v>44873</c:v>
                      </c:pt>
                      <c:pt idx="967">
                        <c:v>44874</c:v>
                      </c:pt>
                      <c:pt idx="968">
                        <c:v>44875</c:v>
                      </c:pt>
                      <c:pt idx="969">
                        <c:v>44876</c:v>
                      </c:pt>
                      <c:pt idx="970">
                        <c:v>44877</c:v>
                      </c:pt>
                      <c:pt idx="971">
                        <c:v>44878</c:v>
                      </c:pt>
                      <c:pt idx="972">
                        <c:v>44879</c:v>
                      </c:pt>
                      <c:pt idx="973">
                        <c:v>44880</c:v>
                      </c:pt>
                      <c:pt idx="974">
                        <c:v>44881</c:v>
                      </c:pt>
                      <c:pt idx="975">
                        <c:v>44882</c:v>
                      </c:pt>
                      <c:pt idx="976">
                        <c:v>44883</c:v>
                      </c:pt>
                      <c:pt idx="977">
                        <c:v>44884</c:v>
                      </c:pt>
                      <c:pt idx="978">
                        <c:v>44885</c:v>
                      </c:pt>
                      <c:pt idx="979">
                        <c:v>44886</c:v>
                      </c:pt>
                      <c:pt idx="980">
                        <c:v>44887</c:v>
                      </c:pt>
                      <c:pt idx="981">
                        <c:v>44888</c:v>
                      </c:pt>
                      <c:pt idx="982">
                        <c:v>44889</c:v>
                      </c:pt>
                      <c:pt idx="983">
                        <c:v>44890</c:v>
                      </c:pt>
                      <c:pt idx="984">
                        <c:v>44891</c:v>
                      </c:pt>
                      <c:pt idx="985">
                        <c:v>44892</c:v>
                      </c:pt>
                      <c:pt idx="986">
                        <c:v>44893</c:v>
                      </c:pt>
                      <c:pt idx="987">
                        <c:v>44894</c:v>
                      </c:pt>
                      <c:pt idx="988">
                        <c:v>44895</c:v>
                      </c:pt>
                      <c:pt idx="989">
                        <c:v>44896</c:v>
                      </c:pt>
                      <c:pt idx="990">
                        <c:v>44897</c:v>
                      </c:pt>
                      <c:pt idx="991">
                        <c:v>44898</c:v>
                      </c:pt>
                      <c:pt idx="992">
                        <c:v>44899</c:v>
                      </c:pt>
                      <c:pt idx="993">
                        <c:v>44900</c:v>
                      </c:pt>
                      <c:pt idx="994">
                        <c:v>44901</c:v>
                      </c:pt>
                      <c:pt idx="995">
                        <c:v>44902</c:v>
                      </c:pt>
                      <c:pt idx="996">
                        <c:v>44903</c:v>
                      </c:pt>
                      <c:pt idx="997">
                        <c:v>44904</c:v>
                      </c:pt>
                      <c:pt idx="998">
                        <c:v>44905</c:v>
                      </c:pt>
                      <c:pt idx="999">
                        <c:v>44906</c:v>
                      </c:pt>
                      <c:pt idx="1000">
                        <c:v>44907</c:v>
                      </c:pt>
                      <c:pt idx="1001">
                        <c:v>44908</c:v>
                      </c:pt>
                      <c:pt idx="1002">
                        <c:v>44909</c:v>
                      </c:pt>
                      <c:pt idx="1003">
                        <c:v>44910</c:v>
                      </c:pt>
                      <c:pt idx="1004">
                        <c:v>44911</c:v>
                      </c:pt>
                      <c:pt idx="1005">
                        <c:v>44912</c:v>
                      </c:pt>
                      <c:pt idx="1006">
                        <c:v>44913</c:v>
                      </c:pt>
                      <c:pt idx="1007">
                        <c:v>44914</c:v>
                      </c:pt>
                      <c:pt idx="1008">
                        <c:v>44915</c:v>
                      </c:pt>
                      <c:pt idx="1009">
                        <c:v>44916</c:v>
                      </c:pt>
                      <c:pt idx="1010">
                        <c:v>44917</c:v>
                      </c:pt>
                      <c:pt idx="1011">
                        <c:v>44918</c:v>
                      </c:pt>
                      <c:pt idx="1012">
                        <c:v>44919</c:v>
                      </c:pt>
                      <c:pt idx="1013">
                        <c:v>44920</c:v>
                      </c:pt>
                      <c:pt idx="1014">
                        <c:v>44921</c:v>
                      </c:pt>
                      <c:pt idx="1015">
                        <c:v>44922</c:v>
                      </c:pt>
                      <c:pt idx="1016">
                        <c:v>44923</c:v>
                      </c:pt>
                      <c:pt idx="1017">
                        <c:v>44924</c:v>
                      </c:pt>
                      <c:pt idx="1018">
                        <c:v>44925</c:v>
                      </c:pt>
                      <c:pt idx="1019">
                        <c:v>44926</c:v>
                      </c:pt>
                      <c:pt idx="1020">
                        <c:v>44927</c:v>
                      </c:pt>
                      <c:pt idx="1021">
                        <c:v>44928</c:v>
                      </c:pt>
                      <c:pt idx="1022">
                        <c:v>44929</c:v>
                      </c:pt>
                      <c:pt idx="1023">
                        <c:v>44930</c:v>
                      </c:pt>
                      <c:pt idx="1024">
                        <c:v>44931</c:v>
                      </c:pt>
                      <c:pt idx="1025">
                        <c:v>44932</c:v>
                      </c:pt>
                      <c:pt idx="1026">
                        <c:v>44933</c:v>
                      </c:pt>
                      <c:pt idx="1027">
                        <c:v>44934</c:v>
                      </c:pt>
                      <c:pt idx="1028">
                        <c:v>44935</c:v>
                      </c:pt>
                      <c:pt idx="1029">
                        <c:v>44936</c:v>
                      </c:pt>
                      <c:pt idx="1030">
                        <c:v>44937</c:v>
                      </c:pt>
                      <c:pt idx="1031">
                        <c:v>44938</c:v>
                      </c:pt>
                      <c:pt idx="1032">
                        <c:v>44939</c:v>
                      </c:pt>
                      <c:pt idx="1033">
                        <c:v>44940</c:v>
                      </c:pt>
                      <c:pt idx="1034">
                        <c:v>44941</c:v>
                      </c:pt>
                      <c:pt idx="1035">
                        <c:v>44942</c:v>
                      </c:pt>
                      <c:pt idx="1036">
                        <c:v>44943</c:v>
                      </c:pt>
                      <c:pt idx="1037">
                        <c:v>44944</c:v>
                      </c:pt>
                      <c:pt idx="1038">
                        <c:v>44945</c:v>
                      </c:pt>
                      <c:pt idx="1039">
                        <c:v>44946</c:v>
                      </c:pt>
                      <c:pt idx="1040">
                        <c:v>44947</c:v>
                      </c:pt>
                      <c:pt idx="1041">
                        <c:v>44948</c:v>
                      </c:pt>
                      <c:pt idx="1042">
                        <c:v>44949</c:v>
                      </c:pt>
                      <c:pt idx="1043">
                        <c:v>44950</c:v>
                      </c:pt>
                      <c:pt idx="1044">
                        <c:v>44951</c:v>
                      </c:pt>
                      <c:pt idx="1045">
                        <c:v>44952</c:v>
                      </c:pt>
                      <c:pt idx="1046">
                        <c:v>44953</c:v>
                      </c:pt>
                      <c:pt idx="1047">
                        <c:v>44954</c:v>
                      </c:pt>
                      <c:pt idx="1048">
                        <c:v>44955</c:v>
                      </c:pt>
                      <c:pt idx="1049">
                        <c:v>44956</c:v>
                      </c:pt>
                      <c:pt idx="1050">
                        <c:v>44957</c:v>
                      </c:pt>
                      <c:pt idx="1051">
                        <c:v>44958</c:v>
                      </c:pt>
                      <c:pt idx="1052">
                        <c:v>44959</c:v>
                      </c:pt>
                      <c:pt idx="1053">
                        <c:v>44960</c:v>
                      </c:pt>
                      <c:pt idx="1054">
                        <c:v>44961</c:v>
                      </c:pt>
                      <c:pt idx="1055">
                        <c:v>44962</c:v>
                      </c:pt>
                      <c:pt idx="1056">
                        <c:v>44963</c:v>
                      </c:pt>
                      <c:pt idx="1057">
                        <c:v>44964</c:v>
                      </c:pt>
                      <c:pt idx="1058">
                        <c:v>44965</c:v>
                      </c:pt>
                      <c:pt idx="1059">
                        <c:v>44966</c:v>
                      </c:pt>
                      <c:pt idx="1060">
                        <c:v>44967</c:v>
                      </c:pt>
                      <c:pt idx="1061">
                        <c:v>44968</c:v>
                      </c:pt>
                      <c:pt idx="1062">
                        <c:v>44969</c:v>
                      </c:pt>
                      <c:pt idx="1063">
                        <c:v>44970</c:v>
                      </c:pt>
                      <c:pt idx="1064">
                        <c:v>44971</c:v>
                      </c:pt>
                      <c:pt idx="1065">
                        <c:v>44972</c:v>
                      </c:pt>
                      <c:pt idx="1066">
                        <c:v>44973</c:v>
                      </c:pt>
                      <c:pt idx="1067">
                        <c:v>44974</c:v>
                      </c:pt>
                      <c:pt idx="1068">
                        <c:v>44975</c:v>
                      </c:pt>
                      <c:pt idx="1069">
                        <c:v>44976</c:v>
                      </c:pt>
                      <c:pt idx="1070">
                        <c:v>44977</c:v>
                      </c:pt>
                      <c:pt idx="1071">
                        <c:v>44978</c:v>
                      </c:pt>
                      <c:pt idx="1072">
                        <c:v>44979</c:v>
                      </c:pt>
                      <c:pt idx="1073">
                        <c:v>44980</c:v>
                      </c:pt>
                      <c:pt idx="1074">
                        <c:v>44981</c:v>
                      </c:pt>
                      <c:pt idx="1075">
                        <c:v>44982</c:v>
                      </c:pt>
                      <c:pt idx="1076">
                        <c:v>44983</c:v>
                      </c:pt>
                      <c:pt idx="1077">
                        <c:v>44984</c:v>
                      </c:pt>
                      <c:pt idx="1078">
                        <c:v>44985</c:v>
                      </c:pt>
                      <c:pt idx="1079">
                        <c:v>44986</c:v>
                      </c:pt>
                      <c:pt idx="1080">
                        <c:v>44987</c:v>
                      </c:pt>
                      <c:pt idx="1081">
                        <c:v>44988</c:v>
                      </c:pt>
                      <c:pt idx="1082">
                        <c:v>44989</c:v>
                      </c:pt>
                      <c:pt idx="1083">
                        <c:v>44990</c:v>
                      </c:pt>
                      <c:pt idx="1084">
                        <c:v>44991</c:v>
                      </c:pt>
                      <c:pt idx="1085">
                        <c:v>44992</c:v>
                      </c:pt>
                      <c:pt idx="1086">
                        <c:v>44993</c:v>
                      </c:pt>
                      <c:pt idx="1087">
                        <c:v>44994</c:v>
                      </c:pt>
                      <c:pt idx="1088">
                        <c:v>44995</c:v>
                      </c:pt>
                      <c:pt idx="1089">
                        <c:v>44996</c:v>
                      </c:pt>
                      <c:pt idx="1090">
                        <c:v>44997</c:v>
                      </c:pt>
                      <c:pt idx="1091">
                        <c:v>44998</c:v>
                      </c:pt>
                      <c:pt idx="1092">
                        <c:v>44999</c:v>
                      </c:pt>
                      <c:pt idx="1093">
                        <c:v>45000</c:v>
                      </c:pt>
                      <c:pt idx="1094">
                        <c:v>45001</c:v>
                      </c:pt>
                      <c:pt idx="1095">
                        <c:v>45002</c:v>
                      </c:pt>
                      <c:pt idx="1096">
                        <c:v>45003</c:v>
                      </c:pt>
                      <c:pt idx="1097">
                        <c:v>45004</c:v>
                      </c:pt>
                      <c:pt idx="1098">
                        <c:v>45005</c:v>
                      </c:pt>
                      <c:pt idx="1099">
                        <c:v>45006</c:v>
                      </c:pt>
                      <c:pt idx="1100">
                        <c:v>45007</c:v>
                      </c:pt>
                      <c:pt idx="1101">
                        <c:v>45008</c:v>
                      </c:pt>
                      <c:pt idx="1102">
                        <c:v>45009</c:v>
                      </c:pt>
                      <c:pt idx="1103">
                        <c:v>45010</c:v>
                      </c:pt>
                      <c:pt idx="1104">
                        <c:v>45011</c:v>
                      </c:pt>
                      <c:pt idx="1105">
                        <c:v>45012</c:v>
                      </c:pt>
                      <c:pt idx="1106">
                        <c:v>45013</c:v>
                      </c:pt>
                      <c:pt idx="1107">
                        <c:v>45014</c:v>
                      </c:pt>
                      <c:pt idx="1108">
                        <c:v>45015</c:v>
                      </c:pt>
                      <c:pt idx="1109">
                        <c:v>45016</c:v>
                      </c:pt>
                      <c:pt idx="1110">
                        <c:v>45017</c:v>
                      </c:pt>
                      <c:pt idx="1111">
                        <c:v>45018</c:v>
                      </c:pt>
                      <c:pt idx="1112">
                        <c:v>45019</c:v>
                      </c:pt>
                      <c:pt idx="1113">
                        <c:v>45020</c:v>
                      </c:pt>
                      <c:pt idx="1114">
                        <c:v>45021</c:v>
                      </c:pt>
                      <c:pt idx="1115">
                        <c:v>45022</c:v>
                      </c:pt>
                      <c:pt idx="1116">
                        <c:v>45023</c:v>
                      </c:pt>
                      <c:pt idx="1117">
                        <c:v>45024</c:v>
                      </c:pt>
                      <c:pt idx="1118">
                        <c:v>45025</c:v>
                      </c:pt>
                      <c:pt idx="1119">
                        <c:v>45026</c:v>
                      </c:pt>
                      <c:pt idx="1120">
                        <c:v>45027</c:v>
                      </c:pt>
                      <c:pt idx="1121">
                        <c:v>45028</c:v>
                      </c:pt>
                      <c:pt idx="1122">
                        <c:v>45029</c:v>
                      </c:pt>
                      <c:pt idx="1123">
                        <c:v>45030</c:v>
                      </c:pt>
                      <c:pt idx="1124">
                        <c:v>45031</c:v>
                      </c:pt>
                      <c:pt idx="1125">
                        <c:v>45032</c:v>
                      </c:pt>
                      <c:pt idx="1126">
                        <c:v>45033</c:v>
                      </c:pt>
                      <c:pt idx="1127">
                        <c:v>45034</c:v>
                      </c:pt>
                      <c:pt idx="1128">
                        <c:v>45035</c:v>
                      </c:pt>
                      <c:pt idx="1129">
                        <c:v>45036</c:v>
                      </c:pt>
                      <c:pt idx="1130">
                        <c:v>45037</c:v>
                      </c:pt>
                      <c:pt idx="1131">
                        <c:v>45038</c:v>
                      </c:pt>
                      <c:pt idx="1132">
                        <c:v>45039</c:v>
                      </c:pt>
                      <c:pt idx="1133">
                        <c:v>45040</c:v>
                      </c:pt>
                      <c:pt idx="1134">
                        <c:v>45041</c:v>
                      </c:pt>
                      <c:pt idx="1135">
                        <c:v>45042</c:v>
                      </c:pt>
                      <c:pt idx="1136">
                        <c:v>45043</c:v>
                      </c:pt>
                      <c:pt idx="1137">
                        <c:v>45044</c:v>
                      </c:pt>
                      <c:pt idx="1138">
                        <c:v>45045</c:v>
                      </c:pt>
                      <c:pt idx="1139">
                        <c:v>45046</c:v>
                      </c:pt>
                      <c:pt idx="1140">
                        <c:v>45047</c:v>
                      </c:pt>
                      <c:pt idx="1141">
                        <c:v>45048</c:v>
                      </c:pt>
                      <c:pt idx="1142">
                        <c:v>45049</c:v>
                      </c:pt>
                      <c:pt idx="1143">
                        <c:v>45050</c:v>
                      </c:pt>
                      <c:pt idx="1144">
                        <c:v>45051</c:v>
                      </c:pt>
                      <c:pt idx="1145">
                        <c:v>45052</c:v>
                      </c:pt>
                      <c:pt idx="1146">
                        <c:v>45053</c:v>
                      </c:pt>
                      <c:pt idx="1147">
                        <c:v>45054</c:v>
                      </c:pt>
                      <c:pt idx="1148">
                        <c:v>45055</c:v>
                      </c:pt>
                      <c:pt idx="1149">
                        <c:v>45056</c:v>
                      </c:pt>
                      <c:pt idx="1150">
                        <c:v>45057</c:v>
                      </c:pt>
                      <c:pt idx="1151">
                        <c:v>45058</c:v>
                      </c:pt>
                      <c:pt idx="1152">
                        <c:v>45059</c:v>
                      </c:pt>
                      <c:pt idx="1153">
                        <c:v>45060</c:v>
                      </c:pt>
                      <c:pt idx="1154">
                        <c:v>45061</c:v>
                      </c:pt>
                      <c:pt idx="1155">
                        <c:v>45062</c:v>
                      </c:pt>
                      <c:pt idx="1156">
                        <c:v>45063</c:v>
                      </c:pt>
                      <c:pt idx="1157">
                        <c:v>45064</c:v>
                      </c:pt>
                      <c:pt idx="1158">
                        <c:v>45065</c:v>
                      </c:pt>
                      <c:pt idx="1159">
                        <c:v>45066</c:v>
                      </c:pt>
                      <c:pt idx="1160">
                        <c:v>45067</c:v>
                      </c:pt>
                      <c:pt idx="1161">
                        <c:v>45068</c:v>
                      </c:pt>
                      <c:pt idx="1162">
                        <c:v>45069</c:v>
                      </c:pt>
                      <c:pt idx="1163">
                        <c:v>45070</c:v>
                      </c:pt>
                      <c:pt idx="1164">
                        <c:v>45071</c:v>
                      </c:pt>
                      <c:pt idx="1165">
                        <c:v>45072</c:v>
                      </c:pt>
                      <c:pt idx="1166">
                        <c:v>45073</c:v>
                      </c:pt>
                      <c:pt idx="1167">
                        <c:v>45074</c:v>
                      </c:pt>
                      <c:pt idx="1168">
                        <c:v>45075</c:v>
                      </c:pt>
                      <c:pt idx="1169">
                        <c:v>45076</c:v>
                      </c:pt>
                      <c:pt idx="1170">
                        <c:v>45077</c:v>
                      </c:pt>
                      <c:pt idx="1171">
                        <c:v>45078</c:v>
                      </c:pt>
                      <c:pt idx="1172">
                        <c:v>45079</c:v>
                      </c:pt>
                      <c:pt idx="1173">
                        <c:v>45080</c:v>
                      </c:pt>
                      <c:pt idx="1174">
                        <c:v>45081</c:v>
                      </c:pt>
                      <c:pt idx="1175">
                        <c:v>45082</c:v>
                      </c:pt>
                      <c:pt idx="1176">
                        <c:v>45083</c:v>
                      </c:pt>
                      <c:pt idx="1177">
                        <c:v>45084</c:v>
                      </c:pt>
                      <c:pt idx="1178">
                        <c:v>45085</c:v>
                      </c:pt>
                      <c:pt idx="1179">
                        <c:v>45086</c:v>
                      </c:pt>
                      <c:pt idx="1180">
                        <c:v>45087</c:v>
                      </c:pt>
                      <c:pt idx="1181">
                        <c:v>45088</c:v>
                      </c:pt>
                      <c:pt idx="1182">
                        <c:v>45089</c:v>
                      </c:pt>
                      <c:pt idx="1183">
                        <c:v>45090</c:v>
                      </c:pt>
                      <c:pt idx="1184">
                        <c:v>45091</c:v>
                      </c:pt>
                      <c:pt idx="1185">
                        <c:v>45092</c:v>
                      </c:pt>
                      <c:pt idx="1186">
                        <c:v>45093</c:v>
                      </c:pt>
                      <c:pt idx="1187">
                        <c:v>45094</c:v>
                      </c:pt>
                      <c:pt idx="1188">
                        <c:v>45095</c:v>
                      </c:pt>
                      <c:pt idx="1189">
                        <c:v>45096</c:v>
                      </c:pt>
                      <c:pt idx="1190">
                        <c:v>45097</c:v>
                      </c:pt>
                      <c:pt idx="1191">
                        <c:v>45098</c:v>
                      </c:pt>
                      <c:pt idx="1192">
                        <c:v>45099</c:v>
                      </c:pt>
                      <c:pt idx="1193">
                        <c:v>45100</c:v>
                      </c:pt>
                      <c:pt idx="1194">
                        <c:v>45101</c:v>
                      </c:pt>
                      <c:pt idx="1195">
                        <c:v>45102</c:v>
                      </c:pt>
                      <c:pt idx="1196">
                        <c:v>45103</c:v>
                      </c:pt>
                      <c:pt idx="1197">
                        <c:v>45104</c:v>
                      </c:pt>
                      <c:pt idx="1198">
                        <c:v>45105</c:v>
                      </c:pt>
                      <c:pt idx="1199">
                        <c:v>45106</c:v>
                      </c:pt>
                      <c:pt idx="1200">
                        <c:v>45107</c:v>
                      </c:pt>
                      <c:pt idx="1201">
                        <c:v>45108</c:v>
                      </c:pt>
                      <c:pt idx="1202">
                        <c:v>45109</c:v>
                      </c:pt>
                      <c:pt idx="1203">
                        <c:v>45110</c:v>
                      </c:pt>
                      <c:pt idx="1204">
                        <c:v>45111</c:v>
                      </c:pt>
                      <c:pt idx="1205">
                        <c:v>45112</c:v>
                      </c:pt>
                      <c:pt idx="1206">
                        <c:v>45113</c:v>
                      </c:pt>
                      <c:pt idx="1207">
                        <c:v>45114</c:v>
                      </c:pt>
                      <c:pt idx="1208">
                        <c:v>45115</c:v>
                      </c:pt>
                      <c:pt idx="1209">
                        <c:v>45116</c:v>
                      </c:pt>
                      <c:pt idx="1210">
                        <c:v>45117</c:v>
                      </c:pt>
                      <c:pt idx="1211">
                        <c:v>45118</c:v>
                      </c:pt>
                      <c:pt idx="1212">
                        <c:v>45119</c:v>
                      </c:pt>
                      <c:pt idx="1213">
                        <c:v>45120</c:v>
                      </c:pt>
                      <c:pt idx="1214">
                        <c:v>45121</c:v>
                      </c:pt>
                      <c:pt idx="1215">
                        <c:v>45122</c:v>
                      </c:pt>
                      <c:pt idx="1216">
                        <c:v>45123</c:v>
                      </c:pt>
                      <c:pt idx="1217">
                        <c:v>45124</c:v>
                      </c:pt>
                      <c:pt idx="1218">
                        <c:v>45125</c:v>
                      </c:pt>
                      <c:pt idx="1219">
                        <c:v>45126</c:v>
                      </c:pt>
                      <c:pt idx="1220">
                        <c:v>45127</c:v>
                      </c:pt>
                      <c:pt idx="1221">
                        <c:v>45128</c:v>
                      </c:pt>
                      <c:pt idx="1222">
                        <c:v>45129</c:v>
                      </c:pt>
                      <c:pt idx="1223">
                        <c:v>45130</c:v>
                      </c:pt>
                      <c:pt idx="1224">
                        <c:v>45131</c:v>
                      </c:pt>
                      <c:pt idx="1225">
                        <c:v>45132</c:v>
                      </c:pt>
                      <c:pt idx="1226">
                        <c:v>45133</c:v>
                      </c:pt>
                      <c:pt idx="1227">
                        <c:v>45134</c:v>
                      </c:pt>
                      <c:pt idx="1228">
                        <c:v>45135</c:v>
                      </c:pt>
                      <c:pt idx="1229">
                        <c:v>45136</c:v>
                      </c:pt>
                      <c:pt idx="1230">
                        <c:v>45137</c:v>
                      </c:pt>
                      <c:pt idx="1231">
                        <c:v>45138</c:v>
                      </c:pt>
                      <c:pt idx="1232">
                        <c:v>45139</c:v>
                      </c:pt>
                      <c:pt idx="1233">
                        <c:v>45140</c:v>
                      </c:pt>
                      <c:pt idx="1234">
                        <c:v>45141</c:v>
                      </c:pt>
                      <c:pt idx="1235">
                        <c:v>45142</c:v>
                      </c:pt>
                      <c:pt idx="1236">
                        <c:v>45143</c:v>
                      </c:pt>
                      <c:pt idx="1237">
                        <c:v>45144</c:v>
                      </c:pt>
                      <c:pt idx="1238">
                        <c:v>45145</c:v>
                      </c:pt>
                      <c:pt idx="1239">
                        <c:v>45146</c:v>
                      </c:pt>
                      <c:pt idx="1240">
                        <c:v>45147</c:v>
                      </c:pt>
                      <c:pt idx="1241">
                        <c:v>45148</c:v>
                      </c:pt>
                      <c:pt idx="1242">
                        <c:v>45149</c:v>
                      </c:pt>
                      <c:pt idx="1243">
                        <c:v>45150</c:v>
                      </c:pt>
                      <c:pt idx="1244">
                        <c:v>45151</c:v>
                      </c:pt>
                      <c:pt idx="1245">
                        <c:v>45152</c:v>
                      </c:pt>
                      <c:pt idx="1246">
                        <c:v>45153</c:v>
                      </c:pt>
                      <c:pt idx="1247">
                        <c:v>45154</c:v>
                      </c:pt>
                      <c:pt idx="1248">
                        <c:v>45155</c:v>
                      </c:pt>
                      <c:pt idx="1249">
                        <c:v>45156</c:v>
                      </c:pt>
                      <c:pt idx="1250">
                        <c:v>45157</c:v>
                      </c:pt>
                      <c:pt idx="1251">
                        <c:v>45158</c:v>
                      </c:pt>
                      <c:pt idx="1252">
                        <c:v>45159</c:v>
                      </c:pt>
                      <c:pt idx="1253">
                        <c:v>45160</c:v>
                      </c:pt>
                      <c:pt idx="1254">
                        <c:v>45161</c:v>
                      </c:pt>
                      <c:pt idx="1255">
                        <c:v>45162</c:v>
                      </c:pt>
                      <c:pt idx="1256">
                        <c:v>45163</c:v>
                      </c:pt>
                      <c:pt idx="1257">
                        <c:v>45164</c:v>
                      </c:pt>
                      <c:pt idx="1258">
                        <c:v>45165</c:v>
                      </c:pt>
                      <c:pt idx="1259">
                        <c:v>45166</c:v>
                      </c:pt>
                      <c:pt idx="1260">
                        <c:v>45167</c:v>
                      </c:pt>
                      <c:pt idx="1261">
                        <c:v>45168</c:v>
                      </c:pt>
                      <c:pt idx="1262">
                        <c:v>45169</c:v>
                      </c:pt>
                      <c:pt idx="1263">
                        <c:v>45170</c:v>
                      </c:pt>
                      <c:pt idx="1264">
                        <c:v>45171</c:v>
                      </c:pt>
                      <c:pt idx="1265">
                        <c:v>45172</c:v>
                      </c:pt>
                      <c:pt idx="1266">
                        <c:v>45173</c:v>
                      </c:pt>
                      <c:pt idx="1267">
                        <c:v>45174</c:v>
                      </c:pt>
                      <c:pt idx="1268">
                        <c:v>45175</c:v>
                      </c:pt>
                      <c:pt idx="1269">
                        <c:v>45176</c:v>
                      </c:pt>
                      <c:pt idx="1270">
                        <c:v>45177</c:v>
                      </c:pt>
                      <c:pt idx="1271">
                        <c:v>45178</c:v>
                      </c:pt>
                      <c:pt idx="1272">
                        <c:v>45179</c:v>
                      </c:pt>
                      <c:pt idx="1273">
                        <c:v>45180</c:v>
                      </c:pt>
                      <c:pt idx="1274">
                        <c:v>45181</c:v>
                      </c:pt>
                      <c:pt idx="1275">
                        <c:v>45182</c:v>
                      </c:pt>
                      <c:pt idx="1276">
                        <c:v>45183</c:v>
                      </c:pt>
                      <c:pt idx="1277">
                        <c:v>45184</c:v>
                      </c:pt>
                      <c:pt idx="1278">
                        <c:v>45185</c:v>
                      </c:pt>
                      <c:pt idx="1279">
                        <c:v>45186</c:v>
                      </c:pt>
                      <c:pt idx="1280">
                        <c:v>45187</c:v>
                      </c:pt>
                      <c:pt idx="1281">
                        <c:v>45188</c:v>
                      </c:pt>
                      <c:pt idx="1282">
                        <c:v>45189</c:v>
                      </c:pt>
                      <c:pt idx="1283">
                        <c:v>45190</c:v>
                      </c:pt>
                      <c:pt idx="1284">
                        <c:v>45191</c:v>
                      </c:pt>
                      <c:pt idx="1285">
                        <c:v>45192</c:v>
                      </c:pt>
                      <c:pt idx="1286">
                        <c:v>45193</c:v>
                      </c:pt>
                      <c:pt idx="1287">
                        <c:v>45194</c:v>
                      </c:pt>
                      <c:pt idx="1288">
                        <c:v>45195</c:v>
                      </c:pt>
                      <c:pt idx="1289">
                        <c:v>45196</c:v>
                      </c:pt>
                      <c:pt idx="1290">
                        <c:v>45197</c:v>
                      </c:pt>
                      <c:pt idx="1291">
                        <c:v>45198</c:v>
                      </c:pt>
                      <c:pt idx="1292">
                        <c:v>45199</c:v>
                      </c:pt>
                      <c:pt idx="1293">
                        <c:v>45200</c:v>
                      </c:pt>
                      <c:pt idx="1294">
                        <c:v>45201</c:v>
                      </c:pt>
                      <c:pt idx="1295">
                        <c:v>45202</c:v>
                      </c:pt>
                      <c:pt idx="1296">
                        <c:v>45203</c:v>
                      </c:pt>
                      <c:pt idx="1297">
                        <c:v>45204</c:v>
                      </c:pt>
                      <c:pt idx="1298">
                        <c:v>45205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log'!$D$22:$D$370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4.5677022792708373</c:v>
                      </c:pt>
                      <c:pt idx="1">
                        <c:v>4.0214705072900028</c:v>
                      </c:pt>
                      <c:pt idx="2">
                        <c:v>4.3416589184825307</c:v>
                      </c:pt>
                      <c:pt idx="3">
                        <c:v>4.6824300694789844</c:v>
                      </c:pt>
                      <c:pt idx="4">
                        <c:v>4.8571428571428568</c:v>
                      </c:pt>
                      <c:pt idx="5">
                        <c:v>3.8571428571428572</c:v>
                      </c:pt>
                      <c:pt idx="6">
                        <c:v>4.2857142857142856</c:v>
                      </c:pt>
                      <c:pt idx="7">
                        <c:v>7.0037262921577348</c:v>
                      </c:pt>
                      <c:pt idx="8">
                        <c:v>7.1213866355671405</c:v>
                      </c:pt>
                      <c:pt idx="9">
                        <c:v>7.4943646098136627</c:v>
                      </c:pt>
                      <c:pt idx="10">
                        <c:v>6.835397291339504</c:v>
                      </c:pt>
                      <c:pt idx="11">
                        <c:v>6.2857142857142856</c:v>
                      </c:pt>
                      <c:pt idx="12">
                        <c:v>5.9255239126863488</c:v>
                      </c:pt>
                      <c:pt idx="13">
                        <c:v>5.8571428571428568</c:v>
                      </c:pt>
                      <c:pt idx="14">
                        <c:v>4.2857142857142856</c:v>
                      </c:pt>
                      <c:pt idx="15">
                        <c:v>5.4285714285714288</c:v>
                      </c:pt>
                      <c:pt idx="16">
                        <c:v>4.7142857142857144</c:v>
                      </c:pt>
                      <c:pt idx="17">
                        <c:v>5.4880925038824397</c:v>
                      </c:pt>
                      <c:pt idx="18">
                        <c:v>6.1428571428571432</c:v>
                      </c:pt>
                      <c:pt idx="19">
                        <c:v>7.9316189444565088</c:v>
                      </c:pt>
                      <c:pt idx="20">
                        <c:v>9.4285714285714288</c:v>
                      </c:pt>
                      <c:pt idx="21">
                        <c:v>10</c:v>
                      </c:pt>
                      <c:pt idx="22">
                        <c:v>8.7094221401023297</c:v>
                      </c:pt>
                      <c:pt idx="23">
                        <c:v>9</c:v>
                      </c:pt>
                      <c:pt idx="24">
                        <c:v>10.906687132780121</c:v>
                      </c:pt>
                      <c:pt idx="25">
                        <c:v>13</c:v>
                      </c:pt>
                      <c:pt idx="26">
                        <c:v>14</c:v>
                      </c:pt>
                      <c:pt idx="27">
                        <c:v>13.571428571428571</c:v>
                      </c:pt>
                      <c:pt idx="28">
                        <c:v>14.285714285714286</c:v>
                      </c:pt>
                      <c:pt idx="29">
                        <c:v>16.576292145611955</c:v>
                      </c:pt>
                      <c:pt idx="30">
                        <c:v>17.714285714285715</c:v>
                      </c:pt>
                      <c:pt idx="31">
                        <c:v>15.318723292882478</c:v>
                      </c:pt>
                      <c:pt idx="32">
                        <c:v>12.714285714285714</c:v>
                      </c:pt>
                      <c:pt idx="33">
                        <c:v>13</c:v>
                      </c:pt>
                      <c:pt idx="34">
                        <c:v>12.842676740328882</c:v>
                      </c:pt>
                      <c:pt idx="35">
                        <c:v>11.142857142857142</c:v>
                      </c:pt>
                      <c:pt idx="36">
                        <c:v>10</c:v>
                      </c:pt>
                      <c:pt idx="37">
                        <c:v>8.5714285714285712</c:v>
                      </c:pt>
                      <c:pt idx="38">
                        <c:v>11.419562126897517</c:v>
                      </c:pt>
                      <c:pt idx="39">
                        <c:v>14.428571428571429</c:v>
                      </c:pt>
                      <c:pt idx="40">
                        <c:v>16.857142857142858</c:v>
                      </c:pt>
                      <c:pt idx="41">
                        <c:v>21.871608973956832</c:v>
                      </c:pt>
                      <c:pt idx="42">
                        <c:v>24.142857142857142</c:v>
                      </c:pt>
                      <c:pt idx="43">
                        <c:v>27.285714285714285</c:v>
                      </c:pt>
                      <c:pt idx="44">
                        <c:v>27.571428571428573</c:v>
                      </c:pt>
                      <c:pt idx="45">
                        <c:v>27.697148111012659</c:v>
                      </c:pt>
                      <c:pt idx="46">
                        <c:v>27.781104483129752</c:v>
                      </c:pt>
                      <c:pt idx="47">
                        <c:v>25.428571428571427</c:v>
                      </c:pt>
                      <c:pt idx="48">
                        <c:v>24.857142857142858</c:v>
                      </c:pt>
                      <c:pt idx="49">
                        <c:v>30.857142857142858</c:v>
                      </c:pt>
                      <c:pt idx="50">
                        <c:v>32.857142857142854</c:v>
                      </c:pt>
                      <c:pt idx="51">
                        <c:v>35.714285714285715</c:v>
                      </c:pt>
                      <c:pt idx="52">
                        <c:v>34.158071348866351</c:v>
                      </c:pt>
                      <c:pt idx="53">
                        <c:v>32.504609802584532</c:v>
                      </c:pt>
                      <c:pt idx="54">
                        <c:v>38.571428571428569</c:v>
                      </c:pt>
                      <c:pt idx="55">
                        <c:v>39.285714285714285</c:v>
                      </c:pt>
                      <c:pt idx="56">
                        <c:v>38.857142857142854</c:v>
                      </c:pt>
                      <c:pt idx="57">
                        <c:v>39.142857142857146</c:v>
                      </c:pt>
                      <c:pt idx="58">
                        <c:v>38.857142857142854</c:v>
                      </c:pt>
                      <c:pt idx="59">
                        <c:v>41.802418405541012</c:v>
                      </c:pt>
                      <c:pt idx="60">
                        <c:v>44.857142857142854</c:v>
                      </c:pt>
                      <c:pt idx="61">
                        <c:v>44.857142857142854</c:v>
                      </c:pt>
                      <c:pt idx="62">
                        <c:v>56.428571428571431</c:v>
                      </c:pt>
                      <c:pt idx="63">
                        <c:v>51.805951794175662</c:v>
                      </c:pt>
                      <c:pt idx="64">
                        <c:v>49.285714285714285</c:v>
                      </c:pt>
                      <c:pt idx="65">
                        <c:v>50.714285714285715</c:v>
                      </c:pt>
                      <c:pt idx="66">
                        <c:v>49.045633122049011</c:v>
                      </c:pt>
                      <c:pt idx="67">
                        <c:v>47.285714285714285</c:v>
                      </c:pt>
                      <c:pt idx="68">
                        <c:v>65.285714285714292</c:v>
                      </c:pt>
                      <c:pt idx="69">
                        <c:v>62.571428571428569</c:v>
                      </c:pt>
                      <c:pt idx="70">
                        <c:v>59.765476777252907</c:v>
                      </c:pt>
                      <c:pt idx="71">
                        <c:v>83.428571428571431</c:v>
                      </c:pt>
                      <c:pt idx="72">
                        <c:v>87.142857142857139</c:v>
                      </c:pt>
                      <c:pt idx="73">
                        <c:v>90.45493411669392</c:v>
                      </c:pt>
                      <c:pt idx="74">
                        <c:v>93.857142857142861</c:v>
                      </c:pt>
                      <c:pt idx="75">
                        <c:v>91</c:v>
                      </c:pt>
                      <c:pt idx="76">
                        <c:v>89.571428571428569</c:v>
                      </c:pt>
                      <c:pt idx="77">
                        <c:v>102</c:v>
                      </c:pt>
                      <c:pt idx="78">
                        <c:v>100.71428571428571</c:v>
                      </c:pt>
                      <c:pt idx="79">
                        <c:v>94.285714285714292</c:v>
                      </c:pt>
                      <c:pt idx="80">
                        <c:v>103.40778911788448</c:v>
                      </c:pt>
                      <c:pt idx="81">
                        <c:v>113</c:v>
                      </c:pt>
                      <c:pt idx="82">
                        <c:v>101.14285714285714</c:v>
                      </c:pt>
                      <c:pt idx="83">
                        <c:v>104.71428571428571</c:v>
                      </c:pt>
                      <c:pt idx="84">
                        <c:v>98.857142857142861</c:v>
                      </c:pt>
                      <c:pt idx="85">
                        <c:v>87.142857142857139</c:v>
                      </c:pt>
                      <c:pt idx="86">
                        <c:v>116.28571428571429</c:v>
                      </c:pt>
                      <c:pt idx="87">
                        <c:v>108.88103974074531</c:v>
                      </c:pt>
                      <c:pt idx="88">
                        <c:v>101</c:v>
                      </c:pt>
                      <c:pt idx="89">
                        <c:v>100.42857142857143</c:v>
                      </c:pt>
                      <c:pt idx="90">
                        <c:v>96.243620821477961</c:v>
                      </c:pt>
                      <c:pt idx="91">
                        <c:v>101.52667419178657</c:v>
                      </c:pt>
                      <c:pt idx="92">
                        <c:v>100.14285714285714</c:v>
                      </c:pt>
                      <c:pt idx="93">
                        <c:v>69.571428571428569</c:v>
                      </c:pt>
                      <c:pt idx="94">
                        <c:v>78.94539235676173</c:v>
                      </c:pt>
                      <c:pt idx="95">
                        <c:v>88.714285714285708</c:v>
                      </c:pt>
                      <c:pt idx="96">
                        <c:v>92.285714285714292</c:v>
                      </c:pt>
                      <c:pt idx="97">
                        <c:v>82.184950607093469</c:v>
                      </c:pt>
                      <c:pt idx="98">
                        <c:v>70.473325808213431</c:v>
                      </c:pt>
                      <c:pt idx="99">
                        <c:v>97.142857142857139</c:v>
                      </c:pt>
                      <c:pt idx="100">
                        <c:v>107.42857142857143</c:v>
                      </c:pt>
                      <c:pt idx="101">
                        <c:v>92.327867175597675</c:v>
                      </c:pt>
                      <c:pt idx="102">
                        <c:v>76.714285714285708</c:v>
                      </c:pt>
                      <c:pt idx="103">
                        <c:v>71.428571428571431</c:v>
                      </c:pt>
                      <c:pt idx="104">
                        <c:v>128.71428571428572</c:v>
                      </c:pt>
                      <c:pt idx="105">
                        <c:v>171.57142857142858</c:v>
                      </c:pt>
                      <c:pt idx="106">
                        <c:v>176.28571428571428</c:v>
                      </c:pt>
                      <c:pt idx="107">
                        <c:v>166.71428571428572</c:v>
                      </c:pt>
                      <c:pt idx="108">
                        <c:v>184.93653700396811</c:v>
                      </c:pt>
                      <c:pt idx="109">
                        <c:v>203.64310504889662</c:v>
                      </c:pt>
                      <c:pt idx="110">
                        <c:v>214.57142857142858</c:v>
                      </c:pt>
                      <c:pt idx="111">
                        <c:v>186</c:v>
                      </c:pt>
                      <c:pt idx="112">
                        <c:v>157.85714285714286</c:v>
                      </c:pt>
                      <c:pt idx="113">
                        <c:v>166.71428571428572</c:v>
                      </c:pt>
                      <c:pt idx="114">
                        <c:v>170.14285714285714</c:v>
                      </c:pt>
                      <c:pt idx="115">
                        <c:v>167.27268209981244</c:v>
                      </c:pt>
                      <c:pt idx="116">
                        <c:v>164.21403780824625</c:v>
                      </c:pt>
                      <c:pt idx="117">
                        <c:v>180</c:v>
                      </c:pt>
                      <c:pt idx="118">
                        <c:v>193.28571428571428</c:v>
                      </c:pt>
                      <c:pt idx="119">
                        <c:v>208.71428571428572</c:v>
                      </c:pt>
                      <c:pt idx="120">
                        <c:v>206.42857142857142</c:v>
                      </c:pt>
                      <c:pt idx="121">
                        <c:v>232.14285714285714</c:v>
                      </c:pt>
                      <c:pt idx="122">
                        <c:v>224.11500235269574</c:v>
                      </c:pt>
                      <c:pt idx="123">
                        <c:v>215.85714285714286</c:v>
                      </c:pt>
                      <c:pt idx="124">
                        <c:v>214.57142857142858</c:v>
                      </c:pt>
                      <c:pt idx="125">
                        <c:v>238.42857142857142</c:v>
                      </c:pt>
                      <c:pt idx="126">
                        <c:v>236.14285714285714</c:v>
                      </c:pt>
                      <c:pt idx="127">
                        <c:v>217.14285714285714</c:v>
                      </c:pt>
                      <c:pt idx="128">
                        <c:v>190.85714285714286</c:v>
                      </c:pt>
                      <c:pt idx="129">
                        <c:v>203.57882928891948</c:v>
                      </c:pt>
                      <c:pt idx="130">
                        <c:v>216.57142857142858</c:v>
                      </c:pt>
                      <c:pt idx="131">
                        <c:v>215.42857142857142</c:v>
                      </c:pt>
                      <c:pt idx="132">
                        <c:v>195.71428571428572</c:v>
                      </c:pt>
                      <c:pt idx="133">
                        <c:v>201.71428571428572</c:v>
                      </c:pt>
                      <c:pt idx="134">
                        <c:v>199.71428571428572</c:v>
                      </c:pt>
                      <c:pt idx="135">
                        <c:v>206</c:v>
                      </c:pt>
                      <c:pt idx="136">
                        <c:v>212.56268124801838</c:v>
                      </c:pt>
                      <c:pt idx="137">
                        <c:v>219.28571428571428</c:v>
                      </c:pt>
                      <c:pt idx="138">
                        <c:v>218.85714285714286</c:v>
                      </c:pt>
                      <c:pt idx="139">
                        <c:v>204.71428571428572</c:v>
                      </c:pt>
                      <c:pt idx="140">
                        <c:v>211.71428571428572</c:v>
                      </c:pt>
                      <c:pt idx="141">
                        <c:v>210</c:v>
                      </c:pt>
                      <c:pt idx="142">
                        <c:v>211.71428571428572</c:v>
                      </c:pt>
                      <c:pt idx="143">
                        <c:v>196.48801092264122</c:v>
                      </c:pt>
                      <c:pt idx="144">
                        <c:v>180.85714285714286</c:v>
                      </c:pt>
                      <c:pt idx="145">
                        <c:v>182.57142857142858</c:v>
                      </c:pt>
                      <c:pt idx="146">
                        <c:v>178.14285714285714</c:v>
                      </c:pt>
                      <c:pt idx="147">
                        <c:v>165.42857142857142</c:v>
                      </c:pt>
                      <c:pt idx="148">
                        <c:v>166.28571428571428</c:v>
                      </c:pt>
                      <c:pt idx="149">
                        <c:v>166.57142857142858</c:v>
                      </c:pt>
                      <c:pt idx="150">
                        <c:v>167.56313520014842</c:v>
                      </c:pt>
                      <c:pt idx="151">
                        <c:v>168.56045875381668</c:v>
                      </c:pt>
                      <c:pt idx="152">
                        <c:v>147.28571428571428</c:v>
                      </c:pt>
                      <c:pt idx="153">
                        <c:v>137.42857142857142</c:v>
                      </c:pt>
                      <c:pt idx="154">
                        <c:v>127.42857142857143</c:v>
                      </c:pt>
                      <c:pt idx="155">
                        <c:v>134.57142857142858</c:v>
                      </c:pt>
                      <c:pt idx="156">
                        <c:v>130.14285714285714</c:v>
                      </c:pt>
                      <c:pt idx="157">
                        <c:v>132.20796807763847</c:v>
                      </c:pt>
                      <c:pt idx="158">
                        <c:v>134.29668410332619</c:v>
                      </c:pt>
                      <c:pt idx="159">
                        <c:v>164</c:v>
                      </c:pt>
                      <c:pt idx="160">
                        <c:v>183.28571428571428</c:v>
                      </c:pt>
                      <c:pt idx="161">
                        <c:v>221.28571428571428</c:v>
                      </c:pt>
                      <c:pt idx="162">
                        <c:v>209.42857142857142</c:v>
                      </c:pt>
                      <c:pt idx="163">
                        <c:v>204.71428571428572</c:v>
                      </c:pt>
                      <c:pt idx="164">
                        <c:v>199.39433741950339</c:v>
                      </c:pt>
                      <c:pt idx="165">
                        <c:v>194</c:v>
                      </c:pt>
                      <c:pt idx="166">
                        <c:v>170</c:v>
                      </c:pt>
                      <c:pt idx="167">
                        <c:v>145.71428571428572</c:v>
                      </c:pt>
                      <c:pt idx="168">
                        <c:v>108</c:v>
                      </c:pt>
                      <c:pt idx="169">
                        <c:v>112.42857142857143</c:v>
                      </c:pt>
                      <c:pt idx="170">
                        <c:v>111.28571428571429</c:v>
                      </c:pt>
                      <c:pt idx="171">
                        <c:v>108.65479692414634</c:v>
                      </c:pt>
                      <c:pt idx="172">
                        <c:v>106</c:v>
                      </c:pt>
                      <c:pt idx="173">
                        <c:v>99.285714285714292</c:v>
                      </c:pt>
                      <c:pt idx="174">
                        <c:v>94</c:v>
                      </c:pt>
                      <c:pt idx="175">
                        <c:v>84.428571428571431</c:v>
                      </c:pt>
                      <c:pt idx="176">
                        <c:v>69.428571428571431</c:v>
                      </c:pt>
                      <c:pt idx="177">
                        <c:v>82</c:v>
                      </c:pt>
                      <c:pt idx="178">
                        <c:v>78.011053639855945</c:v>
                      </c:pt>
                      <c:pt idx="179">
                        <c:v>74</c:v>
                      </c:pt>
                      <c:pt idx="180">
                        <c:v>75.571428571428569</c:v>
                      </c:pt>
                      <c:pt idx="181">
                        <c:v>76.571428571428569</c:v>
                      </c:pt>
                      <c:pt idx="182">
                        <c:v>74.142857142857139</c:v>
                      </c:pt>
                      <c:pt idx="183">
                        <c:v>78.714285714285708</c:v>
                      </c:pt>
                      <c:pt idx="184">
                        <c:v>66</c:v>
                      </c:pt>
                      <c:pt idx="185">
                        <c:v>65.450024593321103</c:v>
                      </c:pt>
                      <c:pt idx="186">
                        <c:v>64.897937470714425</c:v>
                      </c:pt>
                      <c:pt idx="187">
                        <c:v>53.714285714285715</c:v>
                      </c:pt>
                      <c:pt idx="188">
                        <c:v>55.142857142857146</c:v>
                      </c:pt>
                      <c:pt idx="189">
                        <c:v>53</c:v>
                      </c:pt>
                      <c:pt idx="190">
                        <c:v>39.857142857142854</c:v>
                      </c:pt>
                      <c:pt idx="191">
                        <c:v>43.428571428571431</c:v>
                      </c:pt>
                      <c:pt idx="192">
                        <c:v>44.691643204772845</c:v>
                      </c:pt>
                      <c:pt idx="193">
                        <c:v>45.95920538642843</c:v>
                      </c:pt>
                      <c:pt idx="194">
                        <c:v>50</c:v>
                      </c:pt>
                      <c:pt idx="195">
                        <c:v>45.714285714285715</c:v>
                      </c:pt>
                      <c:pt idx="196">
                        <c:v>45.285714285714285</c:v>
                      </c:pt>
                      <c:pt idx="197">
                        <c:v>47.142857142857146</c:v>
                      </c:pt>
                      <c:pt idx="198">
                        <c:v>45.755877466924304</c:v>
                      </c:pt>
                      <c:pt idx="199">
                        <c:v>44.30914727999334</c:v>
                      </c:pt>
                      <c:pt idx="200">
                        <c:v>42.857142857142854</c:v>
                      </c:pt>
                      <c:pt idx="201">
                        <c:v>41.571428571428569</c:v>
                      </c:pt>
                      <c:pt idx="202">
                        <c:v>40.142857142857146</c:v>
                      </c:pt>
                      <c:pt idx="203">
                        <c:v>41.142857142857146</c:v>
                      </c:pt>
                      <c:pt idx="204">
                        <c:v>43.142857142857146</c:v>
                      </c:pt>
                      <c:pt idx="205">
                        <c:v>40.244122533075696</c:v>
                      </c:pt>
                      <c:pt idx="206">
                        <c:v>39.098211880237486</c:v>
                      </c:pt>
                      <c:pt idx="207">
                        <c:v>37.949323376738903</c:v>
                      </c:pt>
                      <c:pt idx="208">
                        <c:v>33.857142857142854</c:v>
                      </c:pt>
                      <c:pt idx="209">
                        <c:v>29.142857142857142</c:v>
                      </c:pt>
                      <c:pt idx="210">
                        <c:v>32.428571428571431</c:v>
                      </c:pt>
                      <c:pt idx="211">
                        <c:v>30.857142857142858</c:v>
                      </c:pt>
                      <c:pt idx="212">
                        <c:v>30.428571428571427</c:v>
                      </c:pt>
                      <c:pt idx="213">
                        <c:v>32.741151741304101</c:v>
                      </c:pt>
                      <c:pt idx="214">
                        <c:v>35.050676623261097</c:v>
                      </c:pt>
                      <c:pt idx="215">
                        <c:v>40.714285714285715</c:v>
                      </c:pt>
                      <c:pt idx="216">
                        <c:v>44.571428571428569</c:v>
                      </c:pt>
                      <c:pt idx="217">
                        <c:v>50.714285714285715</c:v>
                      </c:pt>
                      <c:pt idx="218">
                        <c:v>53.428571428571431</c:v>
                      </c:pt>
                      <c:pt idx="219">
                        <c:v>55.142857142857146</c:v>
                      </c:pt>
                      <c:pt idx="220">
                        <c:v>55.209378266801131</c:v>
                      </c:pt>
                      <c:pt idx="221">
                        <c:v>55.285714285714285</c:v>
                      </c:pt>
                      <c:pt idx="222">
                        <c:v>62.857142857142854</c:v>
                      </c:pt>
                      <c:pt idx="223">
                        <c:v>69.571428571428569</c:v>
                      </c:pt>
                      <c:pt idx="224">
                        <c:v>78.142857142857139</c:v>
                      </c:pt>
                      <c:pt idx="225">
                        <c:v>83.571428571428569</c:v>
                      </c:pt>
                      <c:pt idx="226">
                        <c:v>84.857142857142861</c:v>
                      </c:pt>
                      <c:pt idx="227">
                        <c:v>89.701674795384207</c:v>
                      </c:pt>
                      <c:pt idx="228">
                        <c:v>94.571428571428569</c:v>
                      </c:pt>
                      <c:pt idx="229">
                        <c:v>94.714285714285708</c:v>
                      </c:pt>
                      <c:pt idx="230">
                        <c:v>95.571428571428569</c:v>
                      </c:pt>
                      <c:pt idx="231">
                        <c:v>82</c:v>
                      </c:pt>
                      <c:pt idx="232">
                        <c:v>80.142857142857139</c:v>
                      </c:pt>
                      <c:pt idx="233">
                        <c:v>80.857142857142861</c:v>
                      </c:pt>
                      <c:pt idx="234">
                        <c:v>77.43861037184044</c:v>
                      </c:pt>
                      <c:pt idx="235">
                        <c:v>74</c:v>
                      </c:pt>
                      <c:pt idx="236">
                        <c:v>78.285714285714292</c:v>
                      </c:pt>
                      <c:pt idx="237">
                        <c:v>78</c:v>
                      </c:pt>
                      <c:pt idx="238">
                        <c:v>89.428571428571431</c:v>
                      </c:pt>
                      <c:pt idx="239">
                        <c:v>88.857142857142861</c:v>
                      </c:pt>
                      <c:pt idx="240">
                        <c:v>88.142857142857139</c:v>
                      </c:pt>
                      <c:pt idx="241">
                        <c:v>93.41287835148718</c:v>
                      </c:pt>
                      <c:pt idx="242">
                        <c:v>98.714285714285708</c:v>
                      </c:pt>
                      <c:pt idx="243">
                        <c:v>110.14285714285714</c:v>
                      </c:pt>
                      <c:pt idx="244">
                        <c:v>118.57142857142857</c:v>
                      </c:pt>
                      <c:pt idx="245">
                        <c:v>115.28571428571429</c:v>
                      </c:pt>
                      <c:pt idx="246">
                        <c:v>113.57142857142857</c:v>
                      </c:pt>
                      <c:pt idx="247">
                        <c:v>112.85714285714286</c:v>
                      </c:pt>
                      <c:pt idx="248">
                        <c:v>116.05869347153983</c:v>
                      </c:pt>
                      <c:pt idx="249">
                        <c:v>119.28571428571429</c:v>
                      </c:pt>
                      <c:pt idx="250">
                        <c:v>103.28571428571429</c:v>
                      </c:pt>
                      <c:pt idx="251">
                        <c:v>117.57142857142857</c:v>
                      </c:pt>
                      <c:pt idx="252">
                        <c:v>152</c:v>
                      </c:pt>
                      <c:pt idx="253">
                        <c:v>177.28571428571428</c:v>
                      </c:pt>
                      <c:pt idx="254">
                        <c:v>176.28571428571428</c:v>
                      </c:pt>
                      <c:pt idx="255">
                        <c:v>161.10733617151865</c:v>
                      </c:pt>
                      <c:pt idx="256">
                        <c:v>145.85714285714286</c:v>
                      </c:pt>
                      <c:pt idx="257">
                        <c:v>181</c:v>
                      </c:pt>
                      <c:pt idx="258">
                        <c:v>228.42857142857142</c:v>
                      </c:pt>
                      <c:pt idx="259">
                        <c:v>194.71428571428572</c:v>
                      </c:pt>
                      <c:pt idx="260">
                        <c:v>167.98295907708129</c:v>
                      </c:pt>
                      <c:pt idx="261">
                        <c:v>177</c:v>
                      </c:pt>
                      <c:pt idx="262">
                        <c:v>187.41334689979809</c:v>
                      </c:pt>
                      <c:pt idx="263">
                        <c:v>197.85714285714286</c:v>
                      </c:pt>
                      <c:pt idx="264">
                        <c:v>195</c:v>
                      </c:pt>
                      <c:pt idx="265">
                        <c:v>146</c:v>
                      </c:pt>
                      <c:pt idx="266">
                        <c:v>181.28571428571428</c:v>
                      </c:pt>
                      <c:pt idx="267">
                        <c:v>190.88866148448818</c:v>
                      </c:pt>
                      <c:pt idx="268">
                        <c:v>200.57142857142858</c:v>
                      </c:pt>
                      <c:pt idx="269">
                        <c:v>201.14204604497405</c:v>
                      </c:pt>
                      <c:pt idx="270">
                        <c:v>201.71428571428572</c:v>
                      </c:pt>
                      <c:pt idx="271">
                        <c:v>219.57142857142858</c:v>
                      </c:pt>
                      <c:pt idx="272">
                        <c:v>249</c:v>
                      </c:pt>
                      <c:pt idx="273">
                        <c:v>300</c:v>
                      </c:pt>
                      <c:pt idx="274">
                        <c:v>361.84266515271622</c:v>
                      </c:pt>
                      <c:pt idx="275">
                        <c:v>362.14285714285717</c:v>
                      </c:pt>
                      <c:pt idx="276">
                        <c:v>413.05159496407839</c:v>
                      </c:pt>
                      <c:pt idx="277">
                        <c:v>464.85714285714283</c:v>
                      </c:pt>
                      <c:pt idx="278">
                        <c:v>493.71428571428572</c:v>
                      </c:pt>
                      <c:pt idx="279">
                        <c:v>514</c:v>
                      </c:pt>
                      <c:pt idx="280">
                        <c:v>460.85714285714283</c:v>
                      </c:pt>
                      <c:pt idx="281">
                        <c:v>461.28571428571428</c:v>
                      </c:pt>
                      <c:pt idx="282">
                        <c:v>445.28571428571428</c:v>
                      </c:pt>
                      <c:pt idx="283">
                        <c:v>445.25989599901055</c:v>
                      </c:pt>
                      <c:pt idx="284">
                        <c:v>445.14285714285717</c:v>
                      </c:pt>
                      <c:pt idx="285">
                        <c:v>427.57142857142856</c:v>
                      </c:pt>
                      <c:pt idx="286">
                        <c:v>413.42857142857144</c:v>
                      </c:pt>
                      <c:pt idx="287">
                        <c:v>427.85714285714283</c:v>
                      </c:pt>
                      <c:pt idx="288">
                        <c:v>440.57142857142856</c:v>
                      </c:pt>
                      <c:pt idx="289">
                        <c:v>448.85714285714283</c:v>
                      </c:pt>
                      <c:pt idx="290">
                        <c:v>427.54070529651756</c:v>
                      </c:pt>
                      <c:pt idx="291">
                        <c:v>405.71428571428572</c:v>
                      </c:pt>
                      <c:pt idx="292">
                        <c:v>445.71428571428572</c:v>
                      </c:pt>
                      <c:pt idx="293">
                        <c:v>468.42857142857144</c:v>
                      </c:pt>
                      <c:pt idx="294">
                        <c:v>445.42857142857144</c:v>
                      </c:pt>
                      <c:pt idx="295">
                        <c:v>433.14285714285717</c:v>
                      </c:pt>
                      <c:pt idx="296">
                        <c:v>470.57142857142856</c:v>
                      </c:pt>
                      <c:pt idx="297">
                        <c:v>443.64692590321545</c:v>
                      </c:pt>
                      <c:pt idx="298">
                        <c:v>416.42857142857144</c:v>
                      </c:pt>
                      <c:pt idx="299">
                        <c:v>381.71428571428572</c:v>
                      </c:pt>
                      <c:pt idx="300">
                        <c:v>414</c:v>
                      </c:pt>
                      <c:pt idx="301">
                        <c:v>532</c:v>
                      </c:pt>
                      <c:pt idx="302">
                        <c:v>581</c:v>
                      </c:pt>
                      <c:pt idx="303">
                        <c:v>578.14285714285711</c:v>
                      </c:pt>
                      <c:pt idx="304">
                        <c:v>594.79848395379042</c:v>
                      </c:pt>
                      <c:pt idx="305">
                        <c:v>611.57142857142856</c:v>
                      </c:pt>
                      <c:pt idx="306">
                        <c:v>588.42857142857144</c:v>
                      </c:pt>
                      <c:pt idx="307">
                        <c:v>497.85714285714283</c:v>
                      </c:pt>
                      <c:pt idx="308">
                        <c:v>370.57142857142856</c:v>
                      </c:pt>
                      <c:pt idx="309">
                        <c:v>275</c:v>
                      </c:pt>
                      <c:pt idx="310">
                        <c:v>244.57142857142858</c:v>
                      </c:pt>
                      <c:pt idx="311">
                        <c:v>229.55710674730446</c:v>
                      </c:pt>
                      <c:pt idx="312">
                        <c:v>214.42857142857142</c:v>
                      </c:pt>
                      <c:pt idx="313">
                        <c:v>190.14285714285714</c:v>
                      </c:pt>
                      <c:pt idx="314">
                        <c:v>178</c:v>
                      </c:pt>
                      <c:pt idx="315">
                        <c:v>170.57142857142858</c:v>
                      </c:pt>
                      <c:pt idx="316">
                        <c:v>155.57142857142858</c:v>
                      </c:pt>
                      <c:pt idx="317">
                        <c:v>158.28571428571428</c:v>
                      </c:pt>
                      <c:pt idx="318">
                        <c:v>161.63453964706528</c:v>
                      </c:pt>
                      <c:pt idx="319">
                        <c:v>165</c:v>
                      </c:pt>
                      <c:pt idx="320">
                        <c:v>167.71428571428572</c:v>
                      </c:pt>
                      <c:pt idx="321">
                        <c:v>180.57142857142858</c:v>
                      </c:pt>
                      <c:pt idx="322">
                        <c:v>178</c:v>
                      </c:pt>
                      <c:pt idx="323">
                        <c:v>182.42857142857142</c:v>
                      </c:pt>
                      <c:pt idx="324">
                        <c:v>179.71428571428572</c:v>
                      </c:pt>
                      <c:pt idx="325">
                        <c:v>176.86523271598708</c:v>
                      </c:pt>
                      <c:pt idx="326">
                        <c:v>174</c:v>
                      </c:pt>
                      <c:pt idx="327">
                        <c:v>169.14285714285714</c:v>
                      </c:pt>
                      <c:pt idx="328">
                        <c:v>153.71428571428572</c:v>
                      </c:pt>
                      <c:pt idx="329">
                        <c:v>132.14285714285714</c:v>
                      </c:pt>
                      <c:pt idx="330">
                        <c:v>166</c:v>
                      </c:pt>
                      <c:pt idx="331">
                        <c:v>167.28571428571428</c:v>
                      </c:pt>
                      <c:pt idx="332">
                        <c:v>170.63474690669682</c:v>
                      </c:pt>
                      <c:pt idx="333">
                        <c:v>174</c:v>
                      </c:pt>
                      <c:pt idx="334">
                        <c:v>177.14285714285714</c:v>
                      </c:pt>
                      <c:pt idx="335">
                        <c:v>184</c:v>
                      </c:pt>
                      <c:pt idx="336">
                        <c:v>218.57142857142858</c:v>
                      </c:pt>
                      <c:pt idx="337">
                        <c:v>203.57142857142858</c:v>
                      </c:pt>
                      <c:pt idx="338">
                        <c:v>226.28571428571428</c:v>
                      </c:pt>
                      <c:pt idx="339">
                        <c:v>237.74614539334911</c:v>
                      </c:pt>
                      <c:pt idx="340">
                        <c:v>249.28571428571428</c:v>
                      </c:pt>
                      <c:pt idx="341">
                        <c:v>255.14285714285714</c:v>
                      </c:pt>
                      <c:pt idx="342">
                        <c:v>241.14285714285714</c:v>
                      </c:pt>
                      <c:pt idx="343">
                        <c:v>247.36167517580907</c:v>
                      </c:pt>
                      <c:pt idx="344">
                        <c:v>247.14285714285714</c:v>
                      </c:pt>
                      <c:pt idx="345">
                        <c:v>243.71428571428572</c:v>
                      </c:pt>
                      <c:pt idx="346">
                        <c:v>245.28119069085992</c:v>
                      </c:pt>
                      <c:pt idx="347">
                        <c:v>246.85714285714286</c:v>
                      </c:pt>
                      <c:pt idx="348">
                        <c:v>258.42857142857144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7E2-41A6-A2C6-0A6DFDC08E7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log'!$F$1</c15:sqref>
                        </c15:formulaRef>
                      </c:ext>
                    </c:extLst>
                    <c:strCache>
                      <c:ptCount val="1"/>
                      <c:pt idx="0">
                        <c:v>Óbitos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log'!$A$2:$A$1500</c15:sqref>
                        </c15:formulaRef>
                      </c:ext>
                    </c:extLst>
                    <c:numCache>
                      <c:formatCode>d\-mmm</c:formatCode>
                      <c:ptCount val="14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  <c:pt idx="788">
                        <c:v>44695</c:v>
                      </c:pt>
                      <c:pt idx="789">
                        <c:v>44696</c:v>
                      </c:pt>
                      <c:pt idx="790">
                        <c:v>44697</c:v>
                      </c:pt>
                      <c:pt idx="791">
                        <c:v>44698</c:v>
                      </c:pt>
                      <c:pt idx="792">
                        <c:v>44699</c:v>
                      </c:pt>
                      <c:pt idx="793">
                        <c:v>44700</c:v>
                      </c:pt>
                      <c:pt idx="794">
                        <c:v>44701</c:v>
                      </c:pt>
                      <c:pt idx="795">
                        <c:v>44702</c:v>
                      </c:pt>
                      <c:pt idx="796">
                        <c:v>44703</c:v>
                      </c:pt>
                      <c:pt idx="797">
                        <c:v>44704</c:v>
                      </c:pt>
                      <c:pt idx="798">
                        <c:v>44705</c:v>
                      </c:pt>
                      <c:pt idx="799">
                        <c:v>44706</c:v>
                      </c:pt>
                      <c:pt idx="800">
                        <c:v>44707</c:v>
                      </c:pt>
                      <c:pt idx="801">
                        <c:v>44708</c:v>
                      </c:pt>
                      <c:pt idx="802">
                        <c:v>44709</c:v>
                      </c:pt>
                      <c:pt idx="803">
                        <c:v>44710</c:v>
                      </c:pt>
                      <c:pt idx="804">
                        <c:v>44711</c:v>
                      </c:pt>
                      <c:pt idx="805">
                        <c:v>44712</c:v>
                      </c:pt>
                      <c:pt idx="806">
                        <c:v>44713</c:v>
                      </c:pt>
                      <c:pt idx="807">
                        <c:v>44714</c:v>
                      </c:pt>
                      <c:pt idx="808">
                        <c:v>44715</c:v>
                      </c:pt>
                      <c:pt idx="809">
                        <c:v>44716</c:v>
                      </c:pt>
                      <c:pt idx="810">
                        <c:v>44717</c:v>
                      </c:pt>
                      <c:pt idx="811">
                        <c:v>44718</c:v>
                      </c:pt>
                      <c:pt idx="812">
                        <c:v>44719</c:v>
                      </c:pt>
                      <c:pt idx="813">
                        <c:v>44720</c:v>
                      </c:pt>
                      <c:pt idx="814">
                        <c:v>44721</c:v>
                      </c:pt>
                      <c:pt idx="815">
                        <c:v>44722</c:v>
                      </c:pt>
                      <c:pt idx="816">
                        <c:v>44723</c:v>
                      </c:pt>
                      <c:pt idx="817">
                        <c:v>44724</c:v>
                      </c:pt>
                      <c:pt idx="818">
                        <c:v>44725</c:v>
                      </c:pt>
                      <c:pt idx="819">
                        <c:v>44726</c:v>
                      </c:pt>
                      <c:pt idx="820">
                        <c:v>44727</c:v>
                      </c:pt>
                      <c:pt idx="821">
                        <c:v>44728</c:v>
                      </c:pt>
                      <c:pt idx="822">
                        <c:v>44729</c:v>
                      </c:pt>
                      <c:pt idx="823">
                        <c:v>44730</c:v>
                      </c:pt>
                      <c:pt idx="824">
                        <c:v>44731</c:v>
                      </c:pt>
                      <c:pt idx="825">
                        <c:v>44732</c:v>
                      </c:pt>
                      <c:pt idx="826">
                        <c:v>44733</c:v>
                      </c:pt>
                      <c:pt idx="827">
                        <c:v>44734</c:v>
                      </c:pt>
                      <c:pt idx="828">
                        <c:v>44735</c:v>
                      </c:pt>
                      <c:pt idx="829">
                        <c:v>44736</c:v>
                      </c:pt>
                      <c:pt idx="830">
                        <c:v>44737</c:v>
                      </c:pt>
                      <c:pt idx="831">
                        <c:v>44738</c:v>
                      </c:pt>
                      <c:pt idx="832">
                        <c:v>44739</c:v>
                      </c:pt>
                      <c:pt idx="833">
                        <c:v>44740</c:v>
                      </c:pt>
                      <c:pt idx="834">
                        <c:v>44741</c:v>
                      </c:pt>
                      <c:pt idx="835">
                        <c:v>44742</c:v>
                      </c:pt>
                      <c:pt idx="836">
                        <c:v>44743</c:v>
                      </c:pt>
                      <c:pt idx="837">
                        <c:v>44744</c:v>
                      </c:pt>
                      <c:pt idx="838">
                        <c:v>44745</c:v>
                      </c:pt>
                      <c:pt idx="839">
                        <c:v>44746</c:v>
                      </c:pt>
                      <c:pt idx="840">
                        <c:v>44747</c:v>
                      </c:pt>
                      <c:pt idx="841">
                        <c:v>44748</c:v>
                      </c:pt>
                      <c:pt idx="842">
                        <c:v>44749</c:v>
                      </c:pt>
                      <c:pt idx="843">
                        <c:v>44750</c:v>
                      </c:pt>
                      <c:pt idx="844">
                        <c:v>44751</c:v>
                      </c:pt>
                      <c:pt idx="845">
                        <c:v>44752</c:v>
                      </c:pt>
                      <c:pt idx="846">
                        <c:v>44753</c:v>
                      </c:pt>
                      <c:pt idx="847">
                        <c:v>44754</c:v>
                      </c:pt>
                      <c:pt idx="848">
                        <c:v>44755</c:v>
                      </c:pt>
                      <c:pt idx="849">
                        <c:v>44756</c:v>
                      </c:pt>
                      <c:pt idx="850">
                        <c:v>44757</c:v>
                      </c:pt>
                      <c:pt idx="851">
                        <c:v>44758</c:v>
                      </c:pt>
                      <c:pt idx="852">
                        <c:v>44759</c:v>
                      </c:pt>
                      <c:pt idx="853">
                        <c:v>44760</c:v>
                      </c:pt>
                      <c:pt idx="854">
                        <c:v>44761</c:v>
                      </c:pt>
                      <c:pt idx="855">
                        <c:v>44762</c:v>
                      </c:pt>
                      <c:pt idx="856">
                        <c:v>44763</c:v>
                      </c:pt>
                      <c:pt idx="857">
                        <c:v>44764</c:v>
                      </c:pt>
                      <c:pt idx="858">
                        <c:v>44765</c:v>
                      </c:pt>
                      <c:pt idx="859">
                        <c:v>44766</c:v>
                      </c:pt>
                      <c:pt idx="860">
                        <c:v>44767</c:v>
                      </c:pt>
                      <c:pt idx="861">
                        <c:v>44768</c:v>
                      </c:pt>
                      <c:pt idx="862">
                        <c:v>44769</c:v>
                      </c:pt>
                      <c:pt idx="863">
                        <c:v>44770</c:v>
                      </c:pt>
                      <c:pt idx="864">
                        <c:v>44771</c:v>
                      </c:pt>
                      <c:pt idx="865">
                        <c:v>44772</c:v>
                      </c:pt>
                      <c:pt idx="866">
                        <c:v>44773</c:v>
                      </c:pt>
                      <c:pt idx="867">
                        <c:v>44774</c:v>
                      </c:pt>
                      <c:pt idx="868">
                        <c:v>44775</c:v>
                      </c:pt>
                      <c:pt idx="869">
                        <c:v>44776</c:v>
                      </c:pt>
                      <c:pt idx="870">
                        <c:v>44777</c:v>
                      </c:pt>
                      <c:pt idx="871">
                        <c:v>44778</c:v>
                      </c:pt>
                      <c:pt idx="872">
                        <c:v>44779</c:v>
                      </c:pt>
                      <c:pt idx="873">
                        <c:v>44780</c:v>
                      </c:pt>
                      <c:pt idx="874">
                        <c:v>44781</c:v>
                      </c:pt>
                      <c:pt idx="875">
                        <c:v>44782</c:v>
                      </c:pt>
                      <c:pt idx="876">
                        <c:v>44783</c:v>
                      </c:pt>
                      <c:pt idx="877">
                        <c:v>44784</c:v>
                      </c:pt>
                      <c:pt idx="878">
                        <c:v>44785</c:v>
                      </c:pt>
                      <c:pt idx="879">
                        <c:v>44786</c:v>
                      </c:pt>
                      <c:pt idx="880">
                        <c:v>44787</c:v>
                      </c:pt>
                      <c:pt idx="881">
                        <c:v>44788</c:v>
                      </c:pt>
                      <c:pt idx="882">
                        <c:v>44789</c:v>
                      </c:pt>
                      <c:pt idx="883">
                        <c:v>44790</c:v>
                      </c:pt>
                      <c:pt idx="884">
                        <c:v>44791</c:v>
                      </c:pt>
                      <c:pt idx="885">
                        <c:v>44792</c:v>
                      </c:pt>
                      <c:pt idx="886">
                        <c:v>44793</c:v>
                      </c:pt>
                      <c:pt idx="887">
                        <c:v>44794</c:v>
                      </c:pt>
                      <c:pt idx="888">
                        <c:v>44795</c:v>
                      </c:pt>
                      <c:pt idx="889">
                        <c:v>44796</c:v>
                      </c:pt>
                      <c:pt idx="890">
                        <c:v>44797</c:v>
                      </c:pt>
                      <c:pt idx="891">
                        <c:v>44798</c:v>
                      </c:pt>
                      <c:pt idx="892">
                        <c:v>44799</c:v>
                      </c:pt>
                      <c:pt idx="893">
                        <c:v>44800</c:v>
                      </c:pt>
                      <c:pt idx="894">
                        <c:v>44801</c:v>
                      </c:pt>
                      <c:pt idx="895">
                        <c:v>44802</c:v>
                      </c:pt>
                      <c:pt idx="896">
                        <c:v>44803</c:v>
                      </c:pt>
                      <c:pt idx="897">
                        <c:v>44804</c:v>
                      </c:pt>
                      <c:pt idx="898">
                        <c:v>44805</c:v>
                      </c:pt>
                      <c:pt idx="899">
                        <c:v>44806</c:v>
                      </c:pt>
                      <c:pt idx="900">
                        <c:v>44807</c:v>
                      </c:pt>
                      <c:pt idx="901">
                        <c:v>44808</c:v>
                      </c:pt>
                      <c:pt idx="902">
                        <c:v>44809</c:v>
                      </c:pt>
                      <c:pt idx="903">
                        <c:v>44810</c:v>
                      </c:pt>
                      <c:pt idx="904">
                        <c:v>44811</c:v>
                      </c:pt>
                      <c:pt idx="905">
                        <c:v>44812</c:v>
                      </c:pt>
                      <c:pt idx="906">
                        <c:v>44813</c:v>
                      </c:pt>
                      <c:pt idx="907">
                        <c:v>44814</c:v>
                      </c:pt>
                      <c:pt idx="908">
                        <c:v>44815</c:v>
                      </c:pt>
                      <c:pt idx="909">
                        <c:v>44816</c:v>
                      </c:pt>
                      <c:pt idx="910">
                        <c:v>44817</c:v>
                      </c:pt>
                      <c:pt idx="911">
                        <c:v>44818</c:v>
                      </c:pt>
                      <c:pt idx="912">
                        <c:v>44819</c:v>
                      </c:pt>
                      <c:pt idx="913">
                        <c:v>44820</c:v>
                      </c:pt>
                      <c:pt idx="914">
                        <c:v>44821</c:v>
                      </c:pt>
                      <c:pt idx="915">
                        <c:v>44822</c:v>
                      </c:pt>
                      <c:pt idx="916">
                        <c:v>44823</c:v>
                      </c:pt>
                      <c:pt idx="917">
                        <c:v>44824</c:v>
                      </c:pt>
                      <c:pt idx="918">
                        <c:v>44825</c:v>
                      </c:pt>
                      <c:pt idx="919">
                        <c:v>44826</c:v>
                      </c:pt>
                      <c:pt idx="920">
                        <c:v>44827</c:v>
                      </c:pt>
                      <c:pt idx="921">
                        <c:v>44828</c:v>
                      </c:pt>
                      <c:pt idx="922">
                        <c:v>44829</c:v>
                      </c:pt>
                      <c:pt idx="923">
                        <c:v>44830</c:v>
                      </c:pt>
                      <c:pt idx="924">
                        <c:v>44831</c:v>
                      </c:pt>
                      <c:pt idx="925">
                        <c:v>44832</c:v>
                      </c:pt>
                      <c:pt idx="926">
                        <c:v>44833</c:v>
                      </c:pt>
                      <c:pt idx="927">
                        <c:v>44834</c:v>
                      </c:pt>
                      <c:pt idx="928">
                        <c:v>44835</c:v>
                      </c:pt>
                      <c:pt idx="929">
                        <c:v>44836</c:v>
                      </c:pt>
                      <c:pt idx="930">
                        <c:v>44837</c:v>
                      </c:pt>
                      <c:pt idx="931">
                        <c:v>44838</c:v>
                      </c:pt>
                      <c:pt idx="932">
                        <c:v>44839</c:v>
                      </c:pt>
                      <c:pt idx="933">
                        <c:v>44840</c:v>
                      </c:pt>
                      <c:pt idx="934">
                        <c:v>44841</c:v>
                      </c:pt>
                      <c:pt idx="935">
                        <c:v>44842</c:v>
                      </c:pt>
                      <c:pt idx="936">
                        <c:v>44843</c:v>
                      </c:pt>
                      <c:pt idx="937">
                        <c:v>44844</c:v>
                      </c:pt>
                      <c:pt idx="938">
                        <c:v>44845</c:v>
                      </c:pt>
                      <c:pt idx="939">
                        <c:v>44846</c:v>
                      </c:pt>
                      <c:pt idx="940">
                        <c:v>44847</c:v>
                      </c:pt>
                      <c:pt idx="941">
                        <c:v>44848</c:v>
                      </c:pt>
                      <c:pt idx="942">
                        <c:v>44849</c:v>
                      </c:pt>
                      <c:pt idx="943">
                        <c:v>44850</c:v>
                      </c:pt>
                      <c:pt idx="944">
                        <c:v>44851</c:v>
                      </c:pt>
                      <c:pt idx="945">
                        <c:v>44852</c:v>
                      </c:pt>
                      <c:pt idx="946">
                        <c:v>44853</c:v>
                      </c:pt>
                      <c:pt idx="947">
                        <c:v>44854</c:v>
                      </c:pt>
                      <c:pt idx="948">
                        <c:v>44855</c:v>
                      </c:pt>
                      <c:pt idx="949">
                        <c:v>44856</c:v>
                      </c:pt>
                      <c:pt idx="950">
                        <c:v>44857</c:v>
                      </c:pt>
                      <c:pt idx="951">
                        <c:v>44858</c:v>
                      </c:pt>
                      <c:pt idx="952">
                        <c:v>44859</c:v>
                      </c:pt>
                      <c:pt idx="953">
                        <c:v>44860</c:v>
                      </c:pt>
                      <c:pt idx="954">
                        <c:v>44861</c:v>
                      </c:pt>
                      <c:pt idx="955">
                        <c:v>44862</c:v>
                      </c:pt>
                      <c:pt idx="956">
                        <c:v>44863</c:v>
                      </c:pt>
                      <c:pt idx="957">
                        <c:v>44864</c:v>
                      </c:pt>
                      <c:pt idx="958">
                        <c:v>44865</c:v>
                      </c:pt>
                      <c:pt idx="959">
                        <c:v>44866</c:v>
                      </c:pt>
                      <c:pt idx="960">
                        <c:v>44867</c:v>
                      </c:pt>
                      <c:pt idx="961">
                        <c:v>44868</c:v>
                      </c:pt>
                      <c:pt idx="962">
                        <c:v>44869</c:v>
                      </c:pt>
                      <c:pt idx="963">
                        <c:v>44870</c:v>
                      </c:pt>
                      <c:pt idx="964">
                        <c:v>44871</c:v>
                      </c:pt>
                      <c:pt idx="965">
                        <c:v>44872</c:v>
                      </c:pt>
                      <c:pt idx="966">
                        <c:v>44873</c:v>
                      </c:pt>
                      <c:pt idx="967">
                        <c:v>44874</c:v>
                      </c:pt>
                      <c:pt idx="968">
                        <c:v>44875</c:v>
                      </c:pt>
                      <c:pt idx="969">
                        <c:v>44876</c:v>
                      </c:pt>
                      <c:pt idx="970">
                        <c:v>44877</c:v>
                      </c:pt>
                      <c:pt idx="971">
                        <c:v>44878</c:v>
                      </c:pt>
                      <c:pt idx="972">
                        <c:v>44879</c:v>
                      </c:pt>
                      <c:pt idx="973">
                        <c:v>44880</c:v>
                      </c:pt>
                      <c:pt idx="974">
                        <c:v>44881</c:v>
                      </c:pt>
                      <c:pt idx="975">
                        <c:v>44882</c:v>
                      </c:pt>
                      <c:pt idx="976">
                        <c:v>44883</c:v>
                      </c:pt>
                      <c:pt idx="977">
                        <c:v>44884</c:v>
                      </c:pt>
                      <c:pt idx="978">
                        <c:v>44885</c:v>
                      </c:pt>
                      <c:pt idx="979">
                        <c:v>44886</c:v>
                      </c:pt>
                      <c:pt idx="980">
                        <c:v>44887</c:v>
                      </c:pt>
                      <c:pt idx="981">
                        <c:v>44888</c:v>
                      </c:pt>
                      <c:pt idx="982">
                        <c:v>44889</c:v>
                      </c:pt>
                      <c:pt idx="983">
                        <c:v>44890</c:v>
                      </c:pt>
                      <c:pt idx="984">
                        <c:v>44891</c:v>
                      </c:pt>
                      <c:pt idx="985">
                        <c:v>44892</c:v>
                      </c:pt>
                      <c:pt idx="986">
                        <c:v>44893</c:v>
                      </c:pt>
                      <c:pt idx="987">
                        <c:v>44894</c:v>
                      </c:pt>
                      <c:pt idx="988">
                        <c:v>44895</c:v>
                      </c:pt>
                      <c:pt idx="989">
                        <c:v>44896</c:v>
                      </c:pt>
                      <c:pt idx="990">
                        <c:v>44897</c:v>
                      </c:pt>
                      <c:pt idx="991">
                        <c:v>44898</c:v>
                      </c:pt>
                      <c:pt idx="992">
                        <c:v>44899</c:v>
                      </c:pt>
                      <c:pt idx="993">
                        <c:v>44900</c:v>
                      </c:pt>
                      <c:pt idx="994">
                        <c:v>44901</c:v>
                      </c:pt>
                      <c:pt idx="995">
                        <c:v>44902</c:v>
                      </c:pt>
                      <c:pt idx="996">
                        <c:v>44903</c:v>
                      </c:pt>
                      <c:pt idx="997">
                        <c:v>44904</c:v>
                      </c:pt>
                      <c:pt idx="998">
                        <c:v>44905</c:v>
                      </c:pt>
                      <c:pt idx="999">
                        <c:v>44906</c:v>
                      </c:pt>
                      <c:pt idx="1000">
                        <c:v>44907</c:v>
                      </c:pt>
                      <c:pt idx="1001">
                        <c:v>44908</c:v>
                      </c:pt>
                      <c:pt idx="1002">
                        <c:v>44909</c:v>
                      </c:pt>
                      <c:pt idx="1003">
                        <c:v>44910</c:v>
                      </c:pt>
                      <c:pt idx="1004">
                        <c:v>44911</c:v>
                      </c:pt>
                      <c:pt idx="1005">
                        <c:v>44912</c:v>
                      </c:pt>
                      <c:pt idx="1006">
                        <c:v>44913</c:v>
                      </c:pt>
                      <c:pt idx="1007">
                        <c:v>44914</c:v>
                      </c:pt>
                      <c:pt idx="1008">
                        <c:v>44915</c:v>
                      </c:pt>
                      <c:pt idx="1009">
                        <c:v>44916</c:v>
                      </c:pt>
                      <c:pt idx="1010">
                        <c:v>44917</c:v>
                      </c:pt>
                      <c:pt idx="1011">
                        <c:v>44918</c:v>
                      </c:pt>
                      <c:pt idx="1012">
                        <c:v>44919</c:v>
                      </c:pt>
                      <c:pt idx="1013">
                        <c:v>44920</c:v>
                      </c:pt>
                      <c:pt idx="1014">
                        <c:v>44921</c:v>
                      </c:pt>
                      <c:pt idx="1015">
                        <c:v>44922</c:v>
                      </c:pt>
                      <c:pt idx="1016">
                        <c:v>44923</c:v>
                      </c:pt>
                      <c:pt idx="1017">
                        <c:v>44924</c:v>
                      </c:pt>
                      <c:pt idx="1018">
                        <c:v>44925</c:v>
                      </c:pt>
                      <c:pt idx="1019">
                        <c:v>44926</c:v>
                      </c:pt>
                      <c:pt idx="1020">
                        <c:v>44927</c:v>
                      </c:pt>
                      <c:pt idx="1021">
                        <c:v>44928</c:v>
                      </c:pt>
                      <c:pt idx="1022">
                        <c:v>44929</c:v>
                      </c:pt>
                      <c:pt idx="1023">
                        <c:v>44930</c:v>
                      </c:pt>
                      <c:pt idx="1024">
                        <c:v>44931</c:v>
                      </c:pt>
                      <c:pt idx="1025">
                        <c:v>44932</c:v>
                      </c:pt>
                      <c:pt idx="1026">
                        <c:v>44933</c:v>
                      </c:pt>
                      <c:pt idx="1027">
                        <c:v>44934</c:v>
                      </c:pt>
                      <c:pt idx="1028">
                        <c:v>44935</c:v>
                      </c:pt>
                      <c:pt idx="1029">
                        <c:v>44936</c:v>
                      </c:pt>
                      <c:pt idx="1030">
                        <c:v>44937</c:v>
                      </c:pt>
                      <c:pt idx="1031">
                        <c:v>44938</c:v>
                      </c:pt>
                      <c:pt idx="1032">
                        <c:v>44939</c:v>
                      </c:pt>
                      <c:pt idx="1033">
                        <c:v>44940</c:v>
                      </c:pt>
                      <c:pt idx="1034">
                        <c:v>44941</c:v>
                      </c:pt>
                      <c:pt idx="1035">
                        <c:v>44942</c:v>
                      </c:pt>
                      <c:pt idx="1036">
                        <c:v>44943</c:v>
                      </c:pt>
                      <c:pt idx="1037">
                        <c:v>44944</c:v>
                      </c:pt>
                      <c:pt idx="1038">
                        <c:v>44945</c:v>
                      </c:pt>
                      <c:pt idx="1039">
                        <c:v>44946</c:v>
                      </c:pt>
                      <c:pt idx="1040">
                        <c:v>44947</c:v>
                      </c:pt>
                      <c:pt idx="1041">
                        <c:v>44948</c:v>
                      </c:pt>
                      <c:pt idx="1042">
                        <c:v>44949</c:v>
                      </c:pt>
                      <c:pt idx="1043">
                        <c:v>44950</c:v>
                      </c:pt>
                      <c:pt idx="1044">
                        <c:v>44951</c:v>
                      </c:pt>
                      <c:pt idx="1045">
                        <c:v>44952</c:v>
                      </c:pt>
                      <c:pt idx="1046">
                        <c:v>44953</c:v>
                      </c:pt>
                      <c:pt idx="1047">
                        <c:v>44954</c:v>
                      </c:pt>
                      <c:pt idx="1048">
                        <c:v>44955</c:v>
                      </c:pt>
                      <c:pt idx="1049">
                        <c:v>44956</c:v>
                      </c:pt>
                      <c:pt idx="1050">
                        <c:v>44957</c:v>
                      </c:pt>
                      <c:pt idx="1051">
                        <c:v>44958</c:v>
                      </c:pt>
                      <c:pt idx="1052">
                        <c:v>44959</c:v>
                      </c:pt>
                      <c:pt idx="1053">
                        <c:v>44960</c:v>
                      </c:pt>
                      <c:pt idx="1054">
                        <c:v>44961</c:v>
                      </c:pt>
                      <c:pt idx="1055">
                        <c:v>44962</c:v>
                      </c:pt>
                      <c:pt idx="1056">
                        <c:v>44963</c:v>
                      </c:pt>
                      <c:pt idx="1057">
                        <c:v>44964</c:v>
                      </c:pt>
                      <c:pt idx="1058">
                        <c:v>44965</c:v>
                      </c:pt>
                      <c:pt idx="1059">
                        <c:v>44966</c:v>
                      </c:pt>
                      <c:pt idx="1060">
                        <c:v>44967</c:v>
                      </c:pt>
                      <c:pt idx="1061">
                        <c:v>44968</c:v>
                      </c:pt>
                      <c:pt idx="1062">
                        <c:v>44969</c:v>
                      </c:pt>
                      <c:pt idx="1063">
                        <c:v>44970</c:v>
                      </c:pt>
                      <c:pt idx="1064">
                        <c:v>44971</c:v>
                      </c:pt>
                      <c:pt idx="1065">
                        <c:v>44972</c:v>
                      </c:pt>
                      <c:pt idx="1066">
                        <c:v>44973</c:v>
                      </c:pt>
                      <c:pt idx="1067">
                        <c:v>44974</c:v>
                      </c:pt>
                      <c:pt idx="1068">
                        <c:v>44975</c:v>
                      </c:pt>
                      <c:pt idx="1069">
                        <c:v>44976</c:v>
                      </c:pt>
                      <c:pt idx="1070">
                        <c:v>44977</c:v>
                      </c:pt>
                      <c:pt idx="1071">
                        <c:v>44978</c:v>
                      </c:pt>
                      <c:pt idx="1072">
                        <c:v>44979</c:v>
                      </c:pt>
                      <c:pt idx="1073">
                        <c:v>44980</c:v>
                      </c:pt>
                      <c:pt idx="1074">
                        <c:v>44981</c:v>
                      </c:pt>
                      <c:pt idx="1075">
                        <c:v>44982</c:v>
                      </c:pt>
                      <c:pt idx="1076">
                        <c:v>44983</c:v>
                      </c:pt>
                      <c:pt idx="1077">
                        <c:v>44984</c:v>
                      </c:pt>
                      <c:pt idx="1078">
                        <c:v>44985</c:v>
                      </c:pt>
                      <c:pt idx="1079">
                        <c:v>44986</c:v>
                      </c:pt>
                      <c:pt idx="1080">
                        <c:v>44987</c:v>
                      </c:pt>
                      <c:pt idx="1081">
                        <c:v>44988</c:v>
                      </c:pt>
                      <c:pt idx="1082">
                        <c:v>44989</c:v>
                      </c:pt>
                      <c:pt idx="1083">
                        <c:v>44990</c:v>
                      </c:pt>
                      <c:pt idx="1084">
                        <c:v>44991</c:v>
                      </c:pt>
                      <c:pt idx="1085">
                        <c:v>44992</c:v>
                      </c:pt>
                      <c:pt idx="1086">
                        <c:v>44993</c:v>
                      </c:pt>
                      <c:pt idx="1087">
                        <c:v>44994</c:v>
                      </c:pt>
                      <c:pt idx="1088">
                        <c:v>44995</c:v>
                      </c:pt>
                      <c:pt idx="1089">
                        <c:v>44996</c:v>
                      </c:pt>
                      <c:pt idx="1090">
                        <c:v>44997</c:v>
                      </c:pt>
                      <c:pt idx="1091">
                        <c:v>44998</c:v>
                      </c:pt>
                      <c:pt idx="1092">
                        <c:v>44999</c:v>
                      </c:pt>
                      <c:pt idx="1093">
                        <c:v>45000</c:v>
                      </c:pt>
                      <c:pt idx="1094">
                        <c:v>45001</c:v>
                      </c:pt>
                      <c:pt idx="1095">
                        <c:v>45002</c:v>
                      </c:pt>
                      <c:pt idx="1096">
                        <c:v>45003</c:v>
                      </c:pt>
                      <c:pt idx="1097">
                        <c:v>45004</c:v>
                      </c:pt>
                      <c:pt idx="1098">
                        <c:v>45005</c:v>
                      </c:pt>
                      <c:pt idx="1099">
                        <c:v>45006</c:v>
                      </c:pt>
                      <c:pt idx="1100">
                        <c:v>45007</c:v>
                      </c:pt>
                      <c:pt idx="1101">
                        <c:v>45008</c:v>
                      </c:pt>
                      <c:pt idx="1102">
                        <c:v>45009</c:v>
                      </c:pt>
                      <c:pt idx="1103">
                        <c:v>45010</c:v>
                      </c:pt>
                      <c:pt idx="1104">
                        <c:v>45011</c:v>
                      </c:pt>
                      <c:pt idx="1105">
                        <c:v>45012</c:v>
                      </c:pt>
                      <c:pt idx="1106">
                        <c:v>45013</c:v>
                      </c:pt>
                      <c:pt idx="1107">
                        <c:v>45014</c:v>
                      </c:pt>
                      <c:pt idx="1108">
                        <c:v>45015</c:v>
                      </c:pt>
                      <c:pt idx="1109">
                        <c:v>45016</c:v>
                      </c:pt>
                      <c:pt idx="1110">
                        <c:v>45017</c:v>
                      </c:pt>
                      <c:pt idx="1111">
                        <c:v>45018</c:v>
                      </c:pt>
                      <c:pt idx="1112">
                        <c:v>45019</c:v>
                      </c:pt>
                      <c:pt idx="1113">
                        <c:v>45020</c:v>
                      </c:pt>
                      <c:pt idx="1114">
                        <c:v>45021</c:v>
                      </c:pt>
                      <c:pt idx="1115">
                        <c:v>45022</c:v>
                      </c:pt>
                      <c:pt idx="1116">
                        <c:v>45023</c:v>
                      </c:pt>
                      <c:pt idx="1117">
                        <c:v>45024</c:v>
                      </c:pt>
                      <c:pt idx="1118">
                        <c:v>45025</c:v>
                      </c:pt>
                      <c:pt idx="1119">
                        <c:v>45026</c:v>
                      </c:pt>
                      <c:pt idx="1120">
                        <c:v>45027</c:v>
                      </c:pt>
                      <c:pt idx="1121">
                        <c:v>45028</c:v>
                      </c:pt>
                      <c:pt idx="1122">
                        <c:v>45029</c:v>
                      </c:pt>
                      <c:pt idx="1123">
                        <c:v>45030</c:v>
                      </c:pt>
                      <c:pt idx="1124">
                        <c:v>45031</c:v>
                      </c:pt>
                      <c:pt idx="1125">
                        <c:v>45032</c:v>
                      </c:pt>
                      <c:pt idx="1126">
                        <c:v>45033</c:v>
                      </c:pt>
                      <c:pt idx="1127">
                        <c:v>45034</c:v>
                      </c:pt>
                      <c:pt idx="1128">
                        <c:v>45035</c:v>
                      </c:pt>
                      <c:pt idx="1129">
                        <c:v>45036</c:v>
                      </c:pt>
                      <c:pt idx="1130">
                        <c:v>45037</c:v>
                      </c:pt>
                      <c:pt idx="1131">
                        <c:v>45038</c:v>
                      </c:pt>
                      <c:pt idx="1132">
                        <c:v>45039</c:v>
                      </c:pt>
                      <c:pt idx="1133">
                        <c:v>45040</c:v>
                      </c:pt>
                      <c:pt idx="1134">
                        <c:v>45041</c:v>
                      </c:pt>
                      <c:pt idx="1135">
                        <c:v>45042</c:v>
                      </c:pt>
                      <c:pt idx="1136">
                        <c:v>45043</c:v>
                      </c:pt>
                      <c:pt idx="1137">
                        <c:v>45044</c:v>
                      </c:pt>
                      <c:pt idx="1138">
                        <c:v>45045</c:v>
                      </c:pt>
                      <c:pt idx="1139">
                        <c:v>45046</c:v>
                      </c:pt>
                      <c:pt idx="1140">
                        <c:v>45047</c:v>
                      </c:pt>
                      <c:pt idx="1141">
                        <c:v>45048</c:v>
                      </c:pt>
                      <c:pt idx="1142">
                        <c:v>45049</c:v>
                      </c:pt>
                      <c:pt idx="1143">
                        <c:v>45050</c:v>
                      </c:pt>
                      <c:pt idx="1144">
                        <c:v>45051</c:v>
                      </c:pt>
                      <c:pt idx="1145">
                        <c:v>45052</c:v>
                      </c:pt>
                      <c:pt idx="1146">
                        <c:v>45053</c:v>
                      </c:pt>
                      <c:pt idx="1147">
                        <c:v>45054</c:v>
                      </c:pt>
                      <c:pt idx="1148">
                        <c:v>45055</c:v>
                      </c:pt>
                      <c:pt idx="1149">
                        <c:v>45056</c:v>
                      </c:pt>
                      <c:pt idx="1150">
                        <c:v>45057</c:v>
                      </c:pt>
                      <c:pt idx="1151">
                        <c:v>45058</c:v>
                      </c:pt>
                      <c:pt idx="1152">
                        <c:v>45059</c:v>
                      </c:pt>
                      <c:pt idx="1153">
                        <c:v>45060</c:v>
                      </c:pt>
                      <c:pt idx="1154">
                        <c:v>45061</c:v>
                      </c:pt>
                      <c:pt idx="1155">
                        <c:v>45062</c:v>
                      </c:pt>
                      <c:pt idx="1156">
                        <c:v>45063</c:v>
                      </c:pt>
                      <c:pt idx="1157">
                        <c:v>45064</c:v>
                      </c:pt>
                      <c:pt idx="1158">
                        <c:v>45065</c:v>
                      </c:pt>
                      <c:pt idx="1159">
                        <c:v>45066</c:v>
                      </c:pt>
                      <c:pt idx="1160">
                        <c:v>45067</c:v>
                      </c:pt>
                      <c:pt idx="1161">
                        <c:v>45068</c:v>
                      </c:pt>
                      <c:pt idx="1162">
                        <c:v>45069</c:v>
                      </c:pt>
                      <c:pt idx="1163">
                        <c:v>45070</c:v>
                      </c:pt>
                      <c:pt idx="1164">
                        <c:v>45071</c:v>
                      </c:pt>
                      <c:pt idx="1165">
                        <c:v>45072</c:v>
                      </c:pt>
                      <c:pt idx="1166">
                        <c:v>45073</c:v>
                      </c:pt>
                      <c:pt idx="1167">
                        <c:v>45074</c:v>
                      </c:pt>
                      <c:pt idx="1168">
                        <c:v>45075</c:v>
                      </c:pt>
                      <c:pt idx="1169">
                        <c:v>45076</c:v>
                      </c:pt>
                      <c:pt idx="1170">
                        <c:v>45077</c:v>
                      </c:pt>
                      <c:pt idx="1171">
                        <c:v>45078</c:v>
                      </c:pt>
                      <c:pt idx="1172">
                        <c:v>45079</c:v>
                      </c:pt>
                      <c:pt idx="1173">
                        <c:v>45080</c:v>
                      </c:pt>
                      <c:pt idx="1174">
                        <c:v>45081</c:v>
                      </c:pt>
                      <c:pt idx="1175">
                        <c:v>45082</c:v>
                      </c:pt>
                      <c:pt idx="1176">
                        <c:v>45083</c:v>
                      </c:pt>
                      <c:pt idx="1177">
                        <c:v>45084</c:v>
                      </c:pt>
                      <c:pt idx="1178">
                        <c:v>45085</c:v>
                      </c:pt>
                      <c:pt idx="1179">
                        <c:v>45086</c:v>
                      </c:pt>
                      <c:pt idx="1180">
                        <c:v>45087</c:v>
                      </c:pt>
                      <c:pt idx="1181">
                        <c:v>45088</c:v>
                      </c:pt>
                      <c:pt idx="1182">
                        <c:v>45089</c:v>
                      </c:pt>
                      <c:pt idx="1183">
                        <c:v>45090</c:v>
                      </c:pt>
                      <c:pt idx="1184">
                        <c:v>45091</c:v>
                      </c:pt>
                      <c:pt idx="1185">
                        <c:v>45092</c:v>
                      </c:pt>
                      <c:pt idx="1186">
                        <c:v>45093</c:v>
                      </c:pt>
                      <c:pt idx="1187">
                        <c:v>45094</c:v>
                      </c:pt>
                      <c:pt idx="1188">
                        <c:v>45095</c:v>
                      </c:pt>
                      <c:pt idx="1189">
                        <c:v>45096</c:v>
                      </c:pt>
                      <c:pt idx="1190">
                        <c:v>45097</c:v>
                      </c:pt>
                      <c:pt idx="1191">
                        <c:v>45098</c:v>
                      </c:pt>
                      <c:pt idx="1192">
                        <c:v>45099</c:v>
                      </c:pt>
                      <c:pt idx="1193">
                        <c:v>45100</c:v>
                      </c:pt>
                      <c:pt idx="1194">
                        <c:v>45101</c:v>
                      </c:pt>
                      <c:pt idx="1195">
                        <c:v>45102</c:v>
                      </c:pt>
                      <c:pt idx="1196">
                        <c:v>45103</c:v>
                      </c:pt>
                      <c:pt idx="1197">
                        <c:v>45104</c:v>
                      </c:pt>
                      <c:pt idx="1198">
                        <c:v>45105</c:v>
                      </c:pt>
                      <c:pt idx="1199">
                        <c:v>45106</c:v>
                      </c:pt>
                      <c:pt idx="1200">
                        <c:v>45107</c:v>
                      </c:pt>
                      <c:pt idx="1201">
                        <c:v>45108</c:v>
                      </c:pt>
                      <c:pt idx="1202">
                        <c:v>45109</c:v>
                      </c:pt>
                      <c:pt idx="1203">
                        <c:v>45110</c:v>
                      </c:pt>
                      <c:pt idx="1204">
                        <c:v>45111</c:v>
                      </c:pt>
                      <c:pt idx="1205">
                        <c:v>45112</c:v>
                      </c:pt>
                      <c:pt idx="1206">
                        <c:v>45113</c:v>
                      </c:pt>
                      <c:pt idx="1207">
                        <c:v>45114</c:v>
                      </c:pt>
                      <c:pt idx="1208">
                        <c:v>45115</c:v>
                      </c:pt>
                      <c:pt idx="1209">
                        <c:v>45116</c:v>
                      </c:pt>
                      <c:pt idx="1210">
                        <c:v>45117</c:v>
                      </c:pt>
                      <c:pt idx="1211">
                        <c:v>45118</c:v>
                      </c:pt>
                      <c:pt idx="1212">
                        <c:v>45119</c:v>
                      </c:pt>
                      <c:pt idx="1213">
                        <c:v>45120</c:v>
                      </c:pt>
                      <c:pt idx="1214">
                        <c:v>45121</c:v>
                      </c:pt>
                      <c:pt idx="1215">
                        <c:v>45122</c:v>
                      </c:pt>
                      <c:pt idx="1216">
                        <c:v>45123</c:v>
                      </c:pt>
                      <c:pt idx="1217">
                        <c:v>45124</c:v>
                      </c:pt>
                      <c:pt idx="1218">
                        <c:v>45125</c:v>
                      </c:pt>
                      <c:pt idx="1219">
                        <c:v>45126</c:v>
                      </c:pt>
                      <c:pt idx="1220">
                        <c:v>45127</c:v>
                      </c:pt>
                      <c:pt idx="1221">
                        <c:v>45128</c:v>
                      </c:pt>
                      <c:pt idx="1222">
                        <c:v>45129</c:v>
                      </c:pt>
                      <c:pt idx="1223">
                        <c:v>45130</c:v>
                      </c:pt>
                      <c:pt idx="1224">
                        <c:v>45131</c:v>
                      </c:pt>
                      <c:pt idx="1225">
                        <c:v>45132</c:v>
                      </c:pt>
                      <c:pt idx="1226">
                        <c:v>45133</c:v>
                      </c:pt>
                      <c:pt idx="1227">
                        <c:v>45134</c:v>
                      </c:pt>
                      <c:pt idx="1228">
                        <c:v>45135</c:v>
                      </c:pt>
                      <c:pt idx="1229">
                        <c:v>45136</c:v>
                      </c:pt>
                      <c:pt idx="1230">
                        <c:v>45137</c:v>
                      </c:pt>
                      <c:pt idx="1231">
                        <c:v>45138</c:v>
                      </c:pt>
                      <c:pt idx="1232">
                        <c:v>45139</c:v>
                      </c:pt>
                      <c:pt idx="1233">
                        <c:v>45140</c:v>
                      </c:pt>
                      <c:pt idx="1234">
                        <c:v>45141</c:v>
                      </c:pt>
                      <c:pt idx="1235">
                        <c:v>45142</c:v>
                      </c:pt>
                      <c:pt idx="1236">
                        <c:v>45143</c:v>
                      </c:pt>
                      <c:pt idx="1237">
                        <c:v>45144</c:v>
                      </c:pt>
                      <c:pt idx="1238">
                        <c:v>45145</c:v>
                      </c:pt>
                      <c:pt idx="1239">
                        <c:v>45146</c:v>
                      </c:pt>
                      <c:pt idx="1240">
                        <c:v>45147</c:v>
                      </c:pt>
                      <c:pt idx="1241">
                        <c:v>45148</c:v>
                      </c:pt>
                      <c:pt idx="1242">
                        <c:v>45149</c:v>
                      </c:pt>
                      <c:pt idx="1243">
                        <c:v>45150</c:v>
                      </c:pt>
                      <c:pt idx="1244">
                        <c:v>45151</c:v>
                      </c:pt>
                      <c:pt idx="1245">
                        <c:v>45152</c:v>
                      </c:pt>
                      <c:pt idx="1246">
                        <c:v>45153</c:v>
                      </c:pt>
                      <c:pt idx="1247">
                        <c:v>45154</c:v>
                      </c:pt>
                      <c:pt idx="1248">
                        <c:v>45155</c:v>
                      </c:pt>
                      <c:pt idx="1249">
                        <c:v>45156</c:v>
                      </c:pt>
                      <c:pt idx="1250">
                        <c:v>45157</c:v>
                      </c:pt>
                      <c:pt idx="1251">
                        <c:v>45158</c:v>
                      </c:pt>
                      <c:pt idx="1252">
                        <c:v>45159</c:v>
                      </c:pt>
                      <c:pt idx="1253">
                        <c:v>45160</c:v>
                      </c:pt>
                      <c:pt idx="1254">
                        <c:v>45161</c:v>
                      </c:pt>
                      <c:pt idx="1255">
                        <c:v>45162</c:v>
                      </c:pt>
                      <c:pt idx="1256">
                        <c:v>45163</c:v>
                      </c:pt>
                      <c:pt idx="1257">
                        <c:v>45164</c:v>
                      </c:pt>
                      <c:pt idx="1258">
                        <c:v>45165</c:v>
                      </c:pt>
                      <c:pt idx="1259">
                        <c:v>45166</c:v>
                      </c:pt>
                      <c:pt idx="1260">
                        <c:v>45167</c:v>
                      </c:pt>
                      <c:pt idx="1261">
                        <c:v>45168</c:v>
                      </c:pt>
                      <c:pt idx="1262">
                        <c:v>45169</c:v>
                      </c:pt>
                      <c:pt idx="1263">
                        <c:v>45170</c:v>
                      </c:pt>
                      <c:pt idx="1264">
                        <c:v>45171</c:v>
                      </c:pt>
                      <c:pt idx="1265">
                        <c:v>45172</c:v>
                      </c:pt>
                      <c:pt idx="1266">
                        <c:v>45173</c:v>
                      </c:pt>
                      <c:pt idx="1267">
                        <c:v>45174</c:v>
                      </c:pt>
                      <c:pt idx="1268">
                        <c:v>45175</c:v>
                      </c:pt>
                      <c:pt idx="1269">
                        <c:v>45176</c:v>
                      </c:pt>
                      <c:pt idx="1270">
                        <c:v>45177</c:v>
                      </c:pt>
                      <c:pt idx="1271">
                        <c:v>45178</c:v>
                      </c:pt>
                      <c:pt idx="1272">
                        <c:v>45179</c:v>
                      </c:pt>
                      <c:pt idx="1273">
                        <c:v>45180</c:v>
                      </c:pt>
                      <c:pt idx="1274">
                        <c:v>45181</c:v>
                      </c:pt>
                      <c:pt idx="1275">
                        <c:v>45182</c:v>
                      </c:pt>
                      <c:pt idx="1276">
                        <c:v>45183</c:v>
                      </c:pt>
                      <c:pt idx="1277">
                        <c:v>45184</c:v>
                      </c:pt>
                      <c:pt idx="1278">
                        <c:v>45185</c:v>
                      </c:pt>
                      <c:pt idx="1279">
                        <c:v>45186</c:v>
                      </c:pt>
                      <c:pt idx="1280">
                        <c:v>45187</c:v>
                      </c:pt>
                      <c:pt idx="1281">
                        <c:v>45188</c:v>
                      </c:pt>
                      <c:pt idx="1282">
                        <c:v>45189</c:v>
                      </c:pt>
                      <c:pt idx="1283">
                        <c:v>45190</c:v>
                      </c:pt>
                      <c:pt idx="1284">
                        <c:v>45191</c:v>
                      </c:pt>
                      <c:pt idx="1285">
                        <c:v>45192</c:v>
                      </c:pt>
                      <c:pt idx="1286">
                        <c:v>45193</c:v>
                      </c:pt>
                      <c:pt idx="1287">
                        <c:v>45194</c:v>
                      </c:pt>
                      <c:pt idx="1288">
                        <c:v>45195</c:v>
                      </c:pt>
                      <c:pt idx="1289">
                        <c:v>45196</c:v>
                      </c:pt>
                      <c:pt idx="1290">
                        <c:v>45197</c:v>
                      </c:pt>
                      <c:pt idx="1291">
                        <c:v>45198</c:v>
                      </c:pt>
                      <c:pt idx="1292">
                        <c:v>45199</c:v>
                      </c:pt>
                      <c:pt idx="1293">
                        <c:v>45200</c:v>
                      </c:pt>
                      <c:pt idx="1294">
                        <c:v>45201</c:v>
                      </c:pt>
                      <c:pt idx="1295">
                        <c:v>45202</c:v>
                      </c:pt>
                      <c:pt idx="1296">
                        <c:v>45203</c:v>
                      </c:pt>
                      <c:pt idx="1297">
                        <c:v>45204</c:v>
                      </c:pt>
                      <c:pt idx="1298">
                        <c:v>45205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log'!$F$22:$F$370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1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2</c:v>
                      </c:pt>
                      <c:pt idx="5">
                        <c:v>3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3</c:v>
                      </c:pt>
                      <c:pt idx="12">
                        <c:v>3</c:v>
                      </c:pt>
                      <c:pt idx="13">
                        <c:v>3</c:v>
                      </c:pt>
                      <c:pt idx="14">
                        <c:v>4</c:v>
                      </c:pt>
                      <c:pt idx="15">
                        <c:v>5</c:v>
                      </c:pt>
                      <c:pt idx="16">
                        <c:v>6</c:v>
                      </c:pt>
                      <c:pt idx="17">
                        <c:v>6</c:v>
                      </c:pt>
                      <c:pt idx="18">
                        <c:v>6</c:v>
                      </c:pt>
                      <c:pt idx="19">
                        <c:v>7</c:v>
                      </c:pt>
                      <c:pt idx="20">
                        <c:v>8.3666002653407556</c:v>
                      </c:pt>
                      <c:pt idx="21">
                        <c:v>10</c:v>
                      </c:pt>
                      <c:pt idx="22">
                        <c:v>10</c:v>
                      </c:pt>
                      <c:pt idx="23">
                        <c:v>10</c:v>
                      </c:pt>
                      <c:pt idx="24">
                        <c:v>11</c:v>
                      </c:pt>
                      <c:pt idx="25">
                        <c:v>11</c:v>
                      </c:pt>
                      <c:pt idx="26">
                        <c:v>11</c:v>
                      </c:pt>
                      <c:pt idx="27">
                        <c:v>12.409673645990857</c:v>
                      </c:pt>
                      <c:pt idx="28">
                        <c:v>14</c:v>
                      </c:pt>
                      <c:pt idx="29">
                        <c:v>14</c:v>
                      </c:pt>
                      <c:pt idx="30">
                        <c:v>14</c:v>
                      </c:pt>
                      <c:pt idx="31">
                        <c:v>15</c:v>
                      </c:pt>
                      <c:pt idx="32">
                        <c:v>16</c:v>
                      </c:pt>
                      <c:pt idx="33">
                        <c:v>16</c:v>
                      </c:pt>
                      <c:pt idx="34">
                        <c:v>16</c:v>
                      </c:pt>
                      <c:pt idx="35">
                        <c:v>17</c:v>
                      </c:pt>
                      <c:pt idx="36">
                        <c:v>17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21</c:v>
                      </c:pt>
                      <c:pt idx="41">
                        <c:v>23.366642891095843</c:v>
                      </c:pt>
                      <c:pt idx="42">
                        <c:v>26</c:v>
                      </c:pt>
                      <c:pt idx="43">
                        <c:v>28</c:v>
                      </c:pt>
                      <c:pt idx="44">
                        <c:v>29</c:v>
                      </c:pt>
                      <c:pt idx="45">
                        <c:v>30</c:v>
                      </c:pt>
                      <c:pt idx="46">
                        <c:v>30</c:v>
                      </c:pt>
                      <c:pt idx="47">
                        <c:v>31</c:v>
                      </c:pt>
                      <c:pt idx="48">
                        <c:v>31</c:v>
                      </c:pt>
                      <c:pt idx="49">
                        <c:v>31</c:v>
                      </c:pt>
                      <c:pt idx="50">
                        <c:v>31</c:v>
                      </c:pt>
                      <c:pt idx="51">
                        <c:v>33</c:v>
                      </c:pt>
                      <c:pt idx="52">
                        <c:v>34</c:v>
                      </c:pt>
                      <c:pt idx="53">
                        <c:v>36</c:v>
                      </c:pt>
                      <c:pt idx="54">
                        <c:v>37</c:v>
                      </c:pt>
                      <c:pt idx="55">
                        <c:v>37</c:v>
                      </c:pt>
                      <c:pt idx="56">
                        <c:v>37</c:v>
                      </c:pt>
                      <c:pt idx="57">
                        <c:v>40</c:v>
                      </c:pt>
                      <c:pt idx="58">
                        <c:v>42</c:v>
                      </c:pt>
                      <c:pt idx="59">
                        <c:v>45</c:v>
                      </c:pt>
                      <c:pt idx="60">
                        <c:v>45</c:v>
                      </c:pt>
                      <c:pt idx="61">
                        <c:v>46</c:v>
                      </c:pt>
                      <c:pt idx="62">
                        <c:v>48.435524153249339</c:v>
                      </c:pt>
                      <c:pt idx="63">
                        <c:v>51</c:v>
                      </c:pt>
                      <c:pt idx="64">
                        <c:v>53</c:v>
                      </c:pt>
                      <c:pt idx="65">
                        <c:v>55</c:v>
                      </c:pt>
                      <c:pt idx="66">
                        <c:v>56.480084985771754</c:v>
                      </c:pt>
                      <c:pt idx="67">
                        <c:v>58</c:v>
                      </c:pt>
                      <c:pt idx="68">
                        <c:v>59</c:v>
                      </c:pt>
                      <c:pt idx="69">
                        <c:v>59.991666087882571</c:v>
                      </c:pt>
                      <c:pt idx="70">
                        <c:v>61</c:v>
                      </c:pt>
                      <c:pt idx="71">
                        <c:v>64</c:v>
                      </c:pt>
                      <c:pt idx="72">
                        <c:v>67</c:v>
                      </c:pt>
                      <c:pt idx="73">
                        <c:v>67</c:v>
                      </c:pt>
                      <c:pt idx="74">
                        <c:v>72</c:v>
                      </c:pt>
                      <c:pt idx="75">
                        <c:v>74</c:v>
                      </c:pt>
                      <c:pt idx="76">
                        <c:v>77.420927403383644</c:v>
                      </c:pt>
                      <c:pt idx="77">
                        <c:v>81</c:v>
                      </c:pt>
                      <c:pt idx="78">
                        <c:v>82</c:v>
                      </c:pt>
                      <c:pt idx="79">
                        <c:v>84</c:v>
                      </c:pt>
                      <c:pt idx="80">
                        <c:v>86</c:v>
                      </c:pt>
                      <c:pt idx="81">
                        <c:v>87</c:v>
                      </c:pt>
                      <c:pt idx="82">
                        <c:v>87</c:v>
                      </c:pt>
                      <c:pt idx="83">
                        <c:v>89.465076985380165</c:v>
                      </c:pt>
                      <c:pt idx="84">
                        <c:v>92</c:v>
                      </c:pt>
                      <c:pt idx="85">
                        <c:v>93</c:v>
                      </c:pt>
                      <c:pt idx="86">
                        <c:v>95</c:v>
                      </c:pt>
                      <c:pt idx="87">
                        <c:v>99</c:v>
                      </c:pt>
                      <c:pt idx="88">
                        <c:v>101</c:v>
                      </c:pt>
                      <c:pt idx="89">
                        <c:v>105</c:v>
                      </c:pt>
                      <c:pt idx="90">
                        <c:v>108.92658077806354</c:v>
                      </c:pt>
                      <c:pt idx="91">
                        <c:v>113</c:v>
                      </c:pt>
                      <c:pt idx="92">
                        <c:v>113</c:v>
                      </c:pt>
                      <c:pt idx="93">
                        <c:v>114.9656103850771</c:v>
                      </c:pt>
                      <c:pt idx="94">
                        <c:v>116.96541213463139</c:v>
                      </c:pt>
                      <c:pt idx="95">
                        <c:v>119</c:v>
                      </c:pt>
                      <c:pt idx="96">
                        <c:v>122</c:v>
                      </c:pt>
                      <c:pt idx="97">
                        <c:v>123.98386991863094</c:v>
                      </c:pt>
                      <c:pt idx="98">
                        <c:v>126</c:v>
                      </c:pt>
                      <c:pt idx="99">
                        <c:v>130</c:v>
                      </c:pt>
                      <c:pt idx="100">
                        <c:v>132</c:v>
                      </c:pt>
                      <c:pt idx="101">
                        <c:v>137</c:v>
                      </c:pt>
                      <c:pt idx="102">
                        <c:v>143</c:v>
                      </c:pt>
                      <c:pt idx="103">
                        <c:v>144</c:v>
                      </c:pt>
                      <c:pt idx="104">
                        <c:v>149.39879517586479</c:v>
                      </c:pt>
                      <c:pt idx="105">
                        <c:v>155</c:v>
                      </c:pt>
                      <c:pt idx="106">
                        <c:v>158</c:v>
                      </c:pt>
                      <c:pt idx="107">
                        <c:v>167</c:v>
                      </c:pt>
                      <c:pt idx="108">
                        <c:v>173</c:v>
                      </c:pt>
                      <c:pt idx="109">
                        <c:v>181</c:v>
                      </c:pt>
                      <c:pt idx="110">
                        <c:v>185</c:v>
                      </c:pt>
                      <c:pt idx="111">
                        <c:v>187.30450735595528</c:v>
                      </c:pt>
                      <c:pt idx="112">
                        <c:v>189.63772149111949</c:v>
                      </c:pt>
                      <c:pt idx="113">
                        <c:v>192</c:v>
                      </c:pt>
                      <c:pt idx="114">
                        <c:v>194</c:v>
                      </c:pt>
                      <c:pt idx="115">
                        <c:v>200</c:v>
                      </c:pt>
                      <c:pt idx="116">
                        <c:v>204</c:v>
                      </c:pt>
                      <c:pt idx="117">
                        <c:v>205</c:v>
                      </c:pt>
                      <c:pt idx="118">
                        <c:v>208.96171898220976</c:v>
                      </c:pt>
                      <c:pt idx="119">
                        <c:v>213</c:v>
                      </c:pt>
                      <c:pt idx="120">
                        <c:v>220</c:v>
                      </c:pt>
                      <c:pt idx="121">
                        <c:v>226</c:v>
                      </c:pt>
                      <c:pt idx="122">
                        <c:v>229</c:v>
                      </c:pt>
                      <c:pt idx="123">
                        <c:v>232</c:v>
                      </c:pt>
                      <c:pt idx="124">
                        <c:v>233</c:v>
                      </c:pt>
                      <c:pt idx="125">
                        <c:v>243.75192306933704</c:v>
                      </c:pt>
                      <c:pt idx="126">
                        <c:v>255</c:v>
                      </c:pt>
                      <c:pt idx="127">
                        <c:v>262</c:v>
                      </c:pt>
                      <c:pt idx="128">
                        <c:v>271</c:v>
                      </c:pt>
                      <c:pt idx="129">
                        <c:v>274</c:v>
                      </c:pt>
                      <c:pt idx="130">
                        <c:v>276</c:v>
                      </c:pt>
                      <c:pt idx="131">
                        <c:v>280</c:v>
                      </c:pt>
                      <c:pt idx="132">
                        <c:v>285.44701785094901</c:v>
                      </c:pt>
                      <c:pt idx="133">
                        <c:v>291</c:v>
                      </c:pt>
                      <c:pt idx="134">
                        <c:v>293</c:v>
                      </c:pt>
                      <c:pt idx="135">
                        <c:v>298</c:v>
                      </c:pt>
                      <c:pt idx="136">
                        <c:v>305</c:v>
                      </c:pt>
                      <c:pt idx="137">
                        <c:v>309</c:v>
                      </c:pt>
                      <c:pt idx="138">
                        <c:v>310</c:v>
                      </c:pt>
                      <c:pt idx="139">
                        <c:v>314.96031496047243</c:v>
                      </c:pt>
                      <c:pt idx="140">
                        <c:v>320</c:v>
                      </c:pt>
                      <c:pt idx="141">
                        <c:v>324</c:v>
                      </c:pt>
                      <c:pt idx="142">
                        <c:v>330</c:v>
                      </c:pt>
                      <c:pt idx="143">
                        <c:v>333</c:v>
                      </c:pt>
                      <c:pt idx="144">
                        <c:v>340</c:v>
                      </c:pt>
                      <c:pt idx="145">
                        <c:v>341</c:v>
                      </c:pt>
                      <c:pt idx="146">
                        <c:v>346.94812292329817</c:v>
                      </c:pt>
                      <c:pt idx="147">
                        <c:v>353</c:v>
                      </c:pt>
                      <c:pt idx="148">
                        <c:v>360</c:v>
                      </c:pt>
                      <c:pt idx="149">
                        <c:v>362</c:v>
                      </c:pt>
                      <c:pt idx="150">
                        <c:v>363</c:v>
                      </c:pt>
                      <c:pt idx="151">
                        <c:v>363</c:v>
                      </c:pt>
                      <c:pt idx="152">
                        <c:v>369</c:v>
                      </c:pt>
                      <c:pt idx="153">
                        <c:v>370.98925676589107</c:v>
                      </c:pt>
                      <c:pt idx="154">
                        <c:v>372.98923749514432</c:v>
                      </c:pt>
                      <c:pt idx="155">
                        <c:v>375</c:v>
                      </c:pt>
                      <c:pt idx="156">
                        <c:v>376</c:v>
                      </c:pt>
                      <c:pt idx="157">
                        <c:v>379</c:v>
                      </c:pt>
                      <c:pt idx="158">
                        <c:v>380</c:v>
                      </c:pt>
                      <c:pt idx="159">
                        <c:v>382</c:v>
                      </c:pt>
                      <c:pt idx="160">
                        <c:v>384.98831151088211</c:v>
                      </c:pt>
                      <c:pt idx="161">
                        <c:v>388</c:v>
                      </c:pt>
                      <c:pt idx="162">
                        <c:v>391</c:v>
                      </c:pt>
                      <c:pt idx="163">
                        <c:v>395</c:v>
                      </c:pt>
                      <c:pt idx="164">
                        <c:v>398</c:v>
                      </c:pt>
                      <c:pt idx="165">
                        <c:v>399</c:v>
                      </c:pt>
                      <c:pt idx="166">
                        <c:v>403</c:v>
                      </c:pt>
                      <c:pt idx="167">
                        <c:v>408.46297261808201</c:v>
                      </c:pt>
                      <c:pt idx="168">
                        <c:v>414</c:v>
                      </c:pt>
                      <c:pt idx="169">
                        <c:v>419</c:v>
                      </c:pt>
                      <c:pt idx="170">
                        <c:v>421</c:v>
                      </c:pt>
                      <c:pt idx="171">
                        <c:v>427</c:v>
                      </c:pt>
                      <c:pt idx="172">
                        <c:v>427</c:v>
                      </c:pt>
                      <c:pt idx="173">
                        <c:v>428</c:v>
                      </c:pt>
                      <c:pt idx="174">
                        <c:v>429.49738066721665</c:v>
                      </c:pt>
                      <c:pt idx="175">
                        <c:v>431</c:v>
                      </c:pt>
                      <c:pt idx="176">
                        <c:v>433</c:v>
                      </c:pt>
                      <c:pt idx="177">
                        <c:v>435</c:v>
                      </c:pt>
                      <c:pt idx="178">
                        <c:v>437</c:v>
                      </c:pt>
                      <c:pt idx="179">
                        <c:v>438</c:v>
                      </c:pt>
                      <c:pt idx="180">
                        <c:v>440</c:v>
                      </c:pt>
                      <c:pt idx="181">
                        <c:v>441.99547508996062</c:v>
                      </c:pt>
                      <c:pt idx="182">
                        <c:v>444</c:v>
                      </c:pt>
                      <c:pt idx="183">
                        <c:v>447</c:v>
                      </c:pt>
                      <c:pt idx="184">
                        <c:v>448</c:v>
                      </c:pt>
                      <c:pt idx="185">
                        <c:v>449</c:v>
                      </c:pt>
                      <c:pt idx="186">
                        <c:v>452</c:v>
                      </c:pt>
                      <c:pt idx="187">
                        <c:v>453</c:v>
                      </c:pt>
                      <c:pt idx="188">
                        <c:v>453.66568795250214</c:v>
                      </c:pt>
                      <c:pt idx="189">
                        <c:v>454.33235413999347</c:v>
                      </c:pt>
                      <c:pt idx="190">
                        <c:v>455</c:v>
                      </c:pt>
                      <c:pt idx="191">
                        <c:v>455</c:v>
                      </c:pt>
                      <c:pt idx="192">
                        <c:v>456</c:v>
                      </c:pt>
                      <c:pt idx="193">
                        <c:v>456</c:v>
                      </c:pt>
                      <c:pt idx="194">
                        <c:v>456</c:v>
                      </c:pt>
                      <c:pt idx="195">
                        <c:v>457.49754097699804</c:v>
                      </c:pt>
                      <c:pt idx="196">
                        <c:v>459</c:v>
                      </c:pt>
                      <c:pt idx="197">
                        <c:v>460</c:v>
                      </c:pt>
                      <c:pt idx="198">
                        <c:v>460</c:v>
                      </c:pt>
                      <c:pt idx="199">
                        <c:v>461</c:v>
                      </c:pt>
                      <c:pt idx="200">
                        <c:v>461</c:v>
                      </c:pt>
                      <c:pt idx="201">
                        <c:v>461</c:v>
                      </c:pt>
                      <c:pt idx="202">
                        <c:v>461</c:v>
                      </c:pt>
                      <c:pt idx="203">
                        <c:v>461</c:v>
                      </c:pt>
                      <c:pt idx="204">
                        <c:v>462</c:v>
                      </c:pt>
                      <c:pt idx="205">
                        <c:v>462</c:v>
                      </c:pt>
                      <c:pt idx="206">
                        <c:v>464</c:v>
                      </c:pt>
                      <c:pt idx="207">
                        <c:v>465</c:v>
                      </c:pt>
                      <c:pt idx="208">
                        <c:v>465</c:v>
                      </c:pt>
                      <c:pt idx="209">
                        <c:v>466.66666666666669</c:v>
                      </c:pt>
                      <c:pt idx="210">
                        <c:v>468.33333333333331</c:v>
                      </c:pt>
                      <c:pt idx="211">
                        <c:v>470</c:v>
                      </c:pt>
                      <c:pt idx="212">
                        <c:v>472</c:v>
                      </c:pt>
                      <c:pt idx="213">
                        <c:v>473</c:v>
                      </c:pt>
                      <c:pt idx="214">
                        <c:v>473</c:v>
                      </c:pt>
                      <c:pt idx="215">
                        <c:v>474</c:v>
                      </c:pt>
                      <c:pt idx="216">
                        <c:v>475</c:v>
                      </c:pt>
                      <c:pt idx="217">
                        <c:v>476</c:v>
                      </c:pt>
                      <c:pt idx="218">
                        <c:v>477</c:v>
                      </c:pt>
                      <c:pt idx="219">
                        <c:v>478</c:v>
                      </c:pt>
                      <c:pt idx="220">
                        <c:v>480</c:v>
                      </c:pt>
                      <c:pt idx="221">
                        <c:v>483</c:v>
                      </c:pt>
                      <c:pt idx="222">
                        <c:v>483</c:v>
                      </c:pt>
                      <c:pt idx="223">
                        <c:v>483</c:v>
                      </c:pt>
                      <c:pt idx="224">
                        <c:v>483</c:v>
                      </c:pt>
                      <c:pt idx="225">
                        <c:v>486</c:v>
                      </c:pt>
                      <c:pt idx="226">
                        <c:v>487</c:v>
                      </c:pt>
                      <c:pt idx="227">
                        <c:v>487</c:v>
                      </c:pt>
                      <c:pt idx="228">
                        <c:v>488</c:v>
                      </c:pt>
                      <c:pt idx="229">
                        <c:v>489</c:v>
                      </c:pt>
                      <c:pt idx="230">
                        <c:v>490</c:v>
                      </c:pt>
                      <c:pt idx="231">
                        <c:v>491</c:v>
                      </c:pt>
                      <c:pt idx="232">
                        <c:v>491</c:v>
                      </c:pt>
                      <c:pt idx="233">
                        <c:v>492</c:v>
                      </c:pt>
                      <c:pt idx="234">
                        <c:v>492</c:v>
                      </c:pt>
                      <c:pt idx="235">
                        <c:v>493</c:v>
                      </c:pt>
                      <c:pt idx="236">
                        <c:v>493</c:v>
                      </c:pt>
                      <c:pt idx="237">
                        <c:v>493</c:v>
                      </c:pt>
                      <c:pt idx="238">
                        <c:v>493</c:v>
                      </c:pt>
                      <c:pt idx="239">
                        <c:v>495</c:v>
                      </c:pt>
                      <c:pt idx="240">
                        <c:v>497</c:v>
                      </c:pt>
                      <c:pt idx="241">
                        <c:v>498</c:v>
                      </c:pt>
                      <c:pt idx="242">
                        <c:v>499</c:v>
                      </c:pt>
                      <c:pt idx="243">
                        <c:v>501</c:v>
                      </c:pt>
                      <c:pt idx="244">
                        <c:v>502.49776118904254</c:v>
                      </c:pt>
                      <c:pt idx="245">
                        <c:v>504</c:v>
                      </c:pt>
                      <c:pt idx="246">
                        <c:v>505</c:v>
                      </c:pt>
                      <c:pt idx="247">
                        <c:v>508</c:v>
                      </c:pt>
                      <c:pt idx="248">
                        <c:v>511</c:v>
                      </c:pt>
                      <c:pt idx="249">
                        <c:v>515</c:v>
                      </c:pt>
                      <c:pt idx="250">
                        <c:v>516</c:v>
                      </c:pt>
                      <c:pt idx="251">
                        <c:v>517.9961389817496</c:v>
                      </c:pt>
                      <c:pt idx="252">
                        <c:v>520</c:v>
                      </c:pt>
                      <c:pt idx="253">
                        <c:v>522</c:v>
                      </c:pt>
                      <c:pt idx="254">
                        <c:v>528</c:v>
                      </c:pt>
                      <c:pt idx="255">
                        <c:v>529</c:v>
                      </c:pt>
                      <c:pt idx="256">
                        <c:v>530</c:v>
                      </c:pt>
                      <c:pt idx="257">
                        <c:v>530</c:v>
                      </c:pt>
                      <c:pt idx="258">
                        <c:v>531.49788334479751</c:v>
                      </c:pt>
                      <c:pt idx="259">
                        <c:v>533</c:v>
                      </c:pt>
                      <c:pt idx="260">
                        <c:v>535</c:v>
                      </c:pt>
                      <c:pt idx="261">
                        <c:v>537</c:v>
                      </c:pt>
                      <c:pt idx="262">
                        <c:v>540</c:v>
                      </c:pt>
                      <c:pt idx="263">
                        <c:v>540</c:v>
                      </c:pt>
                      <c:pt idx="264">
                        <c:v>540</c:v>
                      </c:pt>
                      <c:pt idx="265">
                        <c:v>541.49792243368768</c:v>
                      </c:pt>
                      <c:pt idx="266">
                        <c:v>543</c:v>
                      </c:pt>
                      <c:pt idx="267">
                        <c:v>547</c:v>
                      </c:pt>
                      <c:pt idx="268">
                        <c:v>550</c:v>
                      </c:pt>
                      <c:pt idx="269">
                        <c:v>551</c:v>
                      </c:pt>
                      <c:pt idx="270">
                        <c:v>551</c:v>
                      </c:pt>
                      <c:pt idx="271">
                        <c:v>551</c:v>
                      </c:pt>
                      <c:pt idx="272">
                        <c:v>554.98558539839576</c:v>
                      </c:pt>
                      <c:pt idx="273">
                        <c:v>559</c:v>
                      </c:pt>
                      <c:pt idx="274">
                        <c:v>569</c:v>
                      </c:pt>
                      <c:pt idx="275">
                        <c:v>573</c:v>
                      </c:pt>
                      <c:pt idx="276">
                        <c:v>576</c:v>
                      </c:pt>
                      <c:pt idx="277">
                        <c:v>588</c:v>
                      </c:pt>
                      <c:pt idx="278">
                        <c:v>589</c:v>
                      </c:pt>
                      <c:pt idx="279">
                        <c:v>592.48966235707439</c:v>
                      </c:pt>
                      <c:pt idx="280">
                        <c:v>596</c:v>
                      </c:pt>
                      <c:pt idx="281">
                        <c:v>603</c:v>
                      </c:pt>
                      <c:pt idx="282">
                        <c:v>613</c:v>
                      </c:pt>
                      <c:pt idx="283">
                        <c:v>618</c:v>
                      </c:pt>
                      <c:pt idx="284">
                        <c:v>624</c:v>
                      </c:pt>
                      <c:pt idx="285">
                        <c:v>627</c:v>
                      </c:pt>
                      <c:pt idx="286">
                        <c:v>630.98732158419796</c:v>
                      </c:pt>
                      <c:pt idx="287">
                        <c:v>635</c:v>
                      </c:pt>
                      <c:pt idx="288">
                        <c:v>642</c:v>
                      </c:pt>
                      <c:pt idx="289">
                        <c:v>646</c:v>
                      </c:pt>
                      <c:pt idx="290">
                        <c:v>655</c:v>
                      </c:pt>
                      <c:pt idx="291">
                        <c:v>662</c:v>
                      </c:pt>
                      <c:pt idx="292">
                        <c:v>663</c:v>
                      </c:pt>
                      <c:pt idx="293">
                        <c:v>674.40195729253333</c:v>
                      </c:pt>
                      <c:pt idx="294">
                        <c:v>679</c:v>
                      </c:pt>
                      <c:pt idx="295">
                        <c:v>686</c:v>
                      </c:pt>
                      <c:pt idx="296">
                        <c:v>696</c:v>
                      </c:pt>
                      <c:pt idx="297">
                        <c:v>707</c:v>
                      </c:pt>
                      <c:pt idx="298">
                        <c:v>708</c:v>
                      </c:pt>
                      <c:pt idx="299">
                        <c:v>709</c:v>
                      </c:pt>
                      <c:pt idx="300">
                        <c:v>713.98249278256117</c:v>
                      </c:pt>
                      <c:pt idx="301">
                        <c:v>719</c:v>
                      </c:pt>
                      <c:pt idx="302">
                        <c:v>730</c:v>
                      </c:pt>
                      <c:pt idx="303">
                        <c:v>734</c:v>
                      </c:pt>
                      <c:pt idx="304">
                        <c:v>741</c:v>
                      </c:pt>
                      <c:pt idx="305">
                        <c:v>747</c:v>
                      </c:pt>
                      <c:pt idx="306">
                        <c:v>748</c:v>
                      </c:pt>
                      <c:pt idx="307">
                        <c:v>750.99400796544307</c:v>
                      </c:pt>
                      <c:pt idx="308">
                        <c:v>754</c:v>
                      </c:pt>
                      <c:pt idx="309">
                        <c:v>762</c:v>
                      </c:pt>
                      <c:pt idx="310">
                        <c:v>765</c:v>
                      </c:pt>
                      <c:pt idx="311">
                        <c:v>775</c:v>
                      </c:pt>
                      <c:pt idx="312">
                        <c:v>777</c:v>
                      </c:pt>
                      <c:pt idx="313">
                        <c:v>779</c:v>
                      </c:pt>
                      <c:pt idx="314">
                        <c:v>780.99743917633941</c:v>
                      </c:pt>
                      <c:pt idx="315">
                        <c:v>783</c:v>
                      </c:pt>
                      <c:pt idx="316">
                        <c:v>786</c:v>
                      </c:pt>
                      <c:pt idx="317">
                        <c:v>790</c:v>
                      </c:pt>
                      <c:pt idx="318">
                        <c:v>801</c:v>
                      </c:pt>
                      <c:pt idx="319">
                        <c:v>802</c:v>
                      </c:pt>
                      <c:pt idx="320">
                        <c:v>805</c:v>
                      </c:pt>
                      <c:pt idx="321">
                        <c:v>807.49613002168621</c:v>
                      </c:pt>
                      <c:pt idx="322">
                        <c:v>810</c:v>
                      </c:pt>
                      <c:pt idx="323">
                        <c:v>813</c:v>
                      </c:pt>
                      <c:pt idx="324">
                        <c:v>819</c:v>
                      </c:pt>
                      <c:pt idx="325">
                        <c:v>824</c:v>
                      </c:pt>
                      <c:pt idx="326">
                        <c:v>829</c:v>
                      </c:pt>
                      <c:pt idx="327">
                        <c:v>831</c:v>
                      </c:pt>
                      <c:pt idx="328">
                        <c:v>831.99939903824452</c:v>
                      </c:pt>
                      <c:pt idx="329">
                        <c:v>833</c:v>
                      </c:pt>
                      <c:pt idx="330">
                        <c:v>837</c:v>
                      </c:pt>
                      <c:pt idx="331">
                        <c:v>840</c:v>
                      </c:pt>
                      <c:pt idx="332">
                        <c:v>845</c:v>
                      </c:pt>
                      <c:pt idx="333">
                        <c:v>846</c:v>
                      </c:pt>
                      <c:pt idx="334">
                        <c:v>847</c:v>
                      </c:pt>
                      <c:pt idx="335">
                        <c:v>850.49279832341904</c:v>
                      </c:pt>
                      <c:pt idx="336">
                        <c:v>854</c:v>
                      </c:pt>
                      <c:pt idx="337">
                        <c:v>858</c:v>
                      </c:pt>
                      <c:pt idx="338">
                        <c:v>859</c:v>
                      </c:pt>
                      <c:pt idx="339">
                        <c:v>864</c:v>
                      </c:pt>
                      <c:pt idx="340">
                        <c:v>868</c:v>
                      </c:pt>
                      <c:pt idx="341">
                        <c:v>872</c:v>
                      </c:pt>
                      <c:pt idx="342">
                        <c:v>876.98574674848624</c:v>
                      </c:pt>
                      <c:pt idx="343">
                        <c:v>882</c:v>
                      </c:pt>
                      <c:pt idx="344">
                        <c:v>884</c:v>
                      </c:pt>
                      <c:pt idx="345">
                        <c:v>894</c:v>
                      </c:pt>
                      <c:pt idx="346">
                        <c:v>895.99776785436245</c:v>
                      </c:pt>
                      <c:pt idx="347">
                        <c:v>898</c:v>
                      </c:pt>
                      <c:pt idx="348">
                        <c:v>902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7E2-41A6-A2C6-0A6DFDC08E7D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log'!$G$1</c15:sqref>
                        </c15:formulaRef>
                      </c:ext>
                    </c:extLst>
                    <c:strCache>
                      <c:ptCount val="1"/>
                      <c:pt idx="0">
                        <c:v>Óbitos diários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log'!$A$2:$A$1500</c15:sqref>
                        </c15:formulaRef>
                      </c:ext>
                    </c:extLst>
                    <c:numCache>
                      <c:formatCode>d\-mmm</c:formatCode>
                      <c:ptCount val="14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  <c:pt idx="788">
                        <c:v>44695</c:v>
                      </c:pt>
                      <c:pt idx="789">
                        <c:v>44696</c:v>
                      </c:pt>
                      <c:pt idx="790">
                        <c:v>44697</c:v>
                      </c:pt>
                      <c:pt idx="791">
                        <c:v>44698</c:v>
                      </c:pt>
                      <c:pt idx="792">
                        <c:v>44699</c:v>
                      </c:pt>
                      <c:pt idx="793">
                        <c:v>44700</c:v>
                      </c:pt>
                      <c:pt idx="794">
                        <c:v>44701</c:v>
                      </c:pt>
                      <c:pt idx="795">
                        <c:v>44702</c:v>
                      </c:pt>
                      <c:pt idx="796">
                        <c:v>44703</c:v>
                      </c:pt>
                      <c:pt idx="797">
                        <c:v>44704</c:v>
                      </c:pt>
                      <c:pt idx="798">
                        <c:v>44705</c:v>
                      </c:pt>
                      <c:pt idx="799">
                        <c:v>44706</c:v>
                      </c:pt>
                      <c:pt idx="800">
                        <c:v>44707</c:v>
                      </c:pt>
                      <c:pt idx="801">
                        <c:v>44708</c:v>
                      </c:pt>
                      <c:pt idx="802">
                        <c:v>44709</c:v>
                      </c:pt>
                      <c:pt idx="803">
                        <c:v>44710</c:v>
                      </c:pt>
                      <c:pt idx="804">
                        <c:v>44711</c:v>
                      </c:pt>
                      <c:pt idx="805">
                        <c:v>44712</c:v>
                      </c:pt>
                      <c:pt idx="806">
                        <c:v>44713</c:v>
                      </c:pt>
                      <c:pt idx="807">
                        <c:v>44714</c:v>
                      </c:pt>
                      <c:pt idx="808">
                        <c:v>44715</c:v>
                      </c:pt>
                      <c:pt idx="809">
                        <c:v>44716</c:v>
                      </c:pt>
                      <c:pt idx="810">
                        <c:v>44717</c:v>
                      </c:pt>
                      <c:pt idx="811">
                        <c:v>44718</c:v>
                      </c:pt>
                      <c:pt idx="812">
                        <c:v>44719</c:v>
                      </c:pt>
                      <c:pt idx="813">
                        <c:v>44720</c:v>
                      </c:pt>
                      <c:pt idx="814">
                        <c:v>44721</c:v>
                      </c:pt>
                      <c:pt idx="815">
                        <c:v>44722</c:v>
                      </c:pt>
                      <c:pt idx="816">
                        <c:v>44723</c:v>
                      </c:pt>
                      <c:pt idx="817">
                        <c:v>44724</c:v>
                      </c:pt>
                      <c:pt idx="818">
                        <c:v>44725</c:v>
                      </c:pt>
                      <c:pt idx="819">
                        <c:v>44726</c:v>
                      </c:pt>
                      <c:pt idx="820">
                        <c:v>44727</c:v>
                      </c:pt>
                      <c:pt idx="821">
                        <c:v>44728</c:v>
                      </c:pt>
                      <c:pt idx="822">
                        <c:v>44729</c:v>
                      </c:pt>
                      <c:pt idx="823">
                        <c:v>44730</c:v>
                      </c:pt>
                      <c:pt idx="824">
                        <c:v>44731</c:v>
                      </c:pt>
                      <c:pt idx="825">
                        <c:v>44732</c:v>
                      </c:pt>
                      <c:pt idx="826">
                        <c:v>44733</c:v>
                      </c:pt>
                      <c:pt idx="827">
                        <c:v>44734</c:v>
                      </c:pt>
                      <c:pt idx="828">
                        <c:v>44735</c:v>
                      </c:pt>
                      <c:pt idx="829">
                        <c:v>44736</c:v>
                      </c:pt>
                      <c:pt idx="830">
                        <c:v>44737</c:v>
                      </c:pt>
                      <c:pt idx="831">
                        <c:v>44738</c:v>
                      </c:pt>
                      <c:pt idx="832">
                        <c:v>44739</c:v>
                      </c:pt>
                      <c:pt idx="833">
                        <c:v>44740</c:v>
                      </c:pt>
                      <c:pt idx="834">
                        <c:v>44741</c:v>
                      </c:pt>
                      <c:pt idx="835">
                        <c:v>44742</c:v>
                      </c:pt>
                      <c:pt idx="836">
                        <c:v>44743</c:v>
                      </c:pt>
                      <c:pt idx="837">
                        <c:v>44744</c:v>
                      </c:pt>
                      <c:pt idx="838">
                        <c:v>44745</c:v>
                      </c:pt>
                      <c:pt idx="839">
                        <c:v>44746</c:v>
                      </c:pt>
                      <c:pt idx="840">
                        <c:v>44747</c:v>
                      </c:pt>
                      <c:pt idx="841">
                        <c:v>44748</c:v>
                      </c:pt>
                      <c:pt idx="842">
                        <c:v>44749</c:v>
                      </c:pt>
                      <c:pt idx="843">
                        <c:v>44750</c:v>
                      </c:pt>
                      <c:pt idx="844">
                        <c:v>44751</c:v>
                      </c:pt>
                      <c:pt idx="845">
                        <c:v>44752</c:v>
                      </c:pt>
                      <c:pt idx="846">
                        <c:v>44753</c:v>
                      </c:pt>
                      <c:pt idx="847">
                        <c:v>44754</c:v>
                      </c:pt>
                      <c:pt idx="848">
                        <c:v>44755</c:v>
                      </c:pt>
                      <c:pt idx="849">
                        <c:v>44756</c:v>
                      </c:pt>
                      <c:pt idx="850">
                        <c:v>44757</c:v>
                      </c:pt>
                      <c:pt idx="851">
                        <c:v>44758</c:v>
                      </c:pt>
                      <c:pt idx="852">
                        <c:v>44759</c:v>
                      </c:pt>
                      <c:pt idx="853">
                        <c:v>44760</c:v>
                      </c:pt>
                      <c:pt idx="854">
                        <c:v>44761</c:v>
                      </c:pt>
                      <c:pt idx="855">
                        <c:v>44762</c:v>
                      </c:pt>
                      <c:pt idx="856">
                        <c:v>44763</c:v>
                      </c:pt>
                      <c:pt idx="857">
                        <c:v>44764</c:v>
                      </c:pt>
                      <c:pt idx="858">
                        <c:v>44765</c:v>
                      </c:pt>
                      <c:pt idx="859">
                        <c:v>44766</c:v>
                      </c:pt>
                      <c:pt idx="860">
                        <c:v>44767</c:v>
                      </c:pt>
                      <c:pt idx="861">
                        <c:v>44768</c:v>
                      </c:pt>
                      <c:pt idx="862">
                        <c:v>44769</c:v>
                      </c:pt>
                      <c:pt idx="863">
                        <c:v>44770</c:v>
                      </c:pt>
                      <c:pt idx="864">
                        <c:v>44771</c:v>
                      </c:pt>
                      <c:pt idx="865">
                        <c:v>44772</c:v>
                      </c:pt>
                      <c:pt idx="866">
                        <c:v>44773</c:v>
                      </c:pt>
                      <c:pt idx="867">
                        <c:v>44774</c:v>
                      </c:pt>
                      <c:pt idx="868">
                        <c:v>44775</c:v>
                      </c:pt>
                      <c:pt idx="869">
                        <c:v>44776</c:v>
                      </c:pt>
                      <c:pt idx="870">
                        <c:v>44777</c:v>
                      </c:pt>
                      <c:pt idx="871">
                        <c:v>44778</c:v>
                      </c:pt>
                      <c:pt idx="872">
                        <c:v>44779</c:v>
                      </c:pt>
                      <c:pt idx="873">
                        <c:v>44780</c:v>
                      </c:pt>
                      <c:pt idx="874">
                        <c:v>44781</c:v>
                      </c:pt>
                      <c:pt idx="875">
                        <c:v>44782</c:v>
                      </c:pt>
                      <c:pt idx="876">
                        <c:v>44783</c:v>
                      </c:pt>
                      <c:pt idx="877">
                        <c:v>44784</c:v>
                      </c:pt>
                      <c:pt idx="878">
                        <c:v>44785</c:v>
                      </c:pt>
                      <c:pt idx="879">
                        <c:v>44786</c:v>
                      </c:pt>
                      <c:pt idx="880">
                        <c:v>44787</c:v>
                      </c:pt>
                      <c:pt idx="881">
                        <c:v>44788</c:v>
                      </c:pt>
                      <c:pt idx="882">
                        <c:v>44789</c:v>
                      </c:pt>
                      <c:pt idx="883">
                        <c:v>44790</c:v>
                      </c:pt>
                      <c:pt idx="884">
                        <c:v>44791</c:v>
                      </c:pt>
                      <c:pt idx="885">
                        <c:v>44792</c:v>
                      </c:pt>
                      <c:pt idx="886">
                        <c:v>44793</c:v>
                      </c:pt>
                      <c:pt idx="887">
                        <c:v>44794</c:v>
                      </c:pt>
                      <c:pt idx="888">
                        <c:v>44795</c:v>
                      </c:pt>
                      <c:pt idx="889">
                        <c:v>44796</c:v>
                      </c:pt>
                      <c:pt idx="890">
                        <c:v>44797</c:v>
                      </c:pt>
                      <c:pt idx="891">
                        <c:v>44798</c:v>
                      </c:pt>
                      <c:pt idx="892">
                        <c:v>44799</c:v>
                      </c:pt>
                      <c:pt idx="893">
                        <c:v>44800</c:v>
                      </c:pt>
                      <c:pt idx="894">
                        <c:v>44801</c:v>
                      </c:pt>
                      <c:pt idx="895">
                        <c:v>44802</c:v>
                      </c:pt>
                      <c:pt idx="896">
                        <c:v>44803</c:v>
                      </c:pt>
                      <c:pt idx="897">
                        <c:v>44804</c:v>
                      </c:pt>
                      <c:pt idx="898">
                        <c:v>44805</c:v>
                      </c:pt>
                      <c:pt idx="899">
                        <c:v>44806</c:v>
                      </c:pt>
                      <c:pt idx="900">
                        <c:v>44807</c:v>
                      </c:pt>
                      <c:pt idx="901">
                        <c:v>44808</c:v>
                      </c:pt>
                      <c:pt idx="902">
                        <c:v>44809</c:v>
                      </c:pt>
                      <c:pt idx="903">
                        <c:v>44810</c:v>
                      </c:pt>
                      <c:pt idx="904">
                        <c:v>44811</c:v>
                      </c:pt>
                      <c:pt idx="905">
                        <c:v>44812</c:v>
                      </c:pt>
                      <c:pt idx="906">
                        <c:v>44813</c:v>
                      </c:pt>
                      <c:pt idx="907">
                        <c:v>44814</c:v>
                      </c:pt>
                      <c:pt idx="908">
                        <c:v>44815</c:v>
                      </c:pt>
                      <c:pt idx="909">
                        <c:v>44816</c:v>
                      </c:pt>
                      <c:pt idx="910">
                        <c:v>44817</c:v>
                      </c:pt>
                      <c:pt idx="911">
                        <c:v>44818</c:v>
                      </c:pt>
                      <c:pt idx="912">
                        <c:v>44819</c:v>
                      </c:pt>
                      <c:pt idx="913">
                        <c:v>44820</c:v>
                      </c:pt>
                      <c:pt idx="914">
                        <c:v>44821</c:v>
                      </c:pt>
                      <c:pt idx="915">
                        <c:v>44822</c:v>
                      </c:pt>
                      <c:pt idx="916">
                        <c:v>44823</c:v>
                      </c:pt>
                      <c:pt idx="917">
                        <c:v>44824</c:v>
                      </c:pt>
                      <c:pt idx="918">
                        <c:v>44825</c:v>
                      </c:pt>
                      <c:pt idx="919">
                        <c:v>44826</c:v>
                      </c:pt>
                      <c:pt idx="920">
                        <c:v>44827</c:v>
                      </c:pt>
                      <c:pt idx="921">
                        <c:v>44828</c:v>
                      </c:pt>
                      <c:pt idx="922">
                        <c:v>44829</c:v>
                      </c:pt>
                      <c:pt idx="923">
                        <c:v>44830</c:v>
                      </c:pt>
                      <c:pt idx="924">
                        <c:v>44831</c:v>
                      </c:pt>
                      <c:pt idx="925">
                        <c:v>44832</c:v>
                      </c:pt>
                      <c:pt idx="926">
                        <c:v>44833</c:v>
                      </c:pt>
                      <c:pt idx="927">
                        <c:v>44834</c:v>
                      </c:pt>
                      <c:pt idx="928">
                        <c:v>44835</c:v>
                      </c:pt>
                      <c:pt idx="929">
                        <c:v>44836</c:v>
                      </c:pt>
                      <c:pt idx="930">
                        <c:v>44837</c:v>
                      </c:pt>
                      <c:pt idx="931">
                        <c:v>44838</c:v>
                      </c:pt>
                      <c:pt idx="932">
                        <c:v>44839</c:v>
                      </c:pt>
                      <c:pt idx="933">
                        <c:v>44840</c:v>
                      </c:pt>
                      <c:pt idx="934">
                        <c:v>44841</c:v>
                      </c:pt>
                      <c:pt idx="935">
                        <c:v>44842</c:v>
                      </c:pt>
                      <c:pt idx="936">
                        <c:v>44843</c:v>
                      </c:pt>
                      <c:pt idx="937">
                        <c:v>44844</c:v>
                      </c:pt>
                      <c:pt idx="938">
                        <c:v>44845</c:v>
                      </c:pt>
                      <c:pt idx="939">
                        <c:v>44846</c:v>
                      </c:pt>
                      <c:pt idx="940">
                        <c:v>44847</c:v>
                      </c:pt>
                      <c:pt idx="941">
                        <c:v>44848</c:v>
                      </c:pt>
                      <c:pt idx="942">
                        <c:v>44849</c:v>
                      </c:pt>
                      <c:pt idx="943">
                        <c:v>44850</c:v>
                      </c:pt>
                      <c:pt idx="944">
                        <c:v>44851</c:v>
                      </c:pt>
                      <c:pt idx="945">
                        <c:v>44852</c:v>
                      </c:pt>
                      <c:pt idx="946">
                        <c:v>44853</c:v>
                      </c:pt>
                      <c:pt idx="947">
                        <c:v>44854</c:v>
                      </c:pt>
                      <c:pt idx="948">
                        <c:v>44855</c:v>
                      </c:pt>
                      <c:pt idx="949">
                        <c:v>44856</c:v>
                      </c:pt>
                      <c:pt idx="950">
                        <c:v>44857</c:v>
                      </c:pt>
                      <c:pt idx="951">
                        <c:v>44858</c:v>
                      </c:pt>
                      <c:pt idx="952">
                        <c:v>44859</c:v>
                      </c:pt>
                      <c:pt idx="953">
                        <c:v>44860</c:v>
                      </c:pt>
                      <c:pt idx="954">
                        <c:v>44861</c:v>
                      </c:pt>
                      <c:pt idx="955">
                        <c:v>44862</c:v>
                      </c:pt>
                      <c:pt idx="956">
                        <c:v>44863</c:v>
                      </c:pt>
                      <c:pt idx="957">
                        <c:v>44864</c:v>
                      </c:pt>
                      <c:pt idx="958">
                        <c:v>44865</c:v>
                      </c:pt>
                      <c:pt idx="959">
                        <c:v>44866</c:v>
                      </c:pt>
                      <c:pt idx="960">
                        <c:v>44867</c:v>
                      </c:pt>
                      <c:pt idx="961">
                        <c:v>44868</c:v>
                      </c:pt>
                      <c:pt idx="962">
                        <c:v>44869</c:v>
                      </c:pt>
                      <c:pt idx="963">
                        <c:v>44870</c:v>
                      </c:pt>
                      <c:pt idx="964">
                        <c:v>44871</c:v>
                      </c:pt>
                      <c:pt idx="965">
                        <c:v>44872</c:v>
                      </c:pt>
                      <c:pt idx="966">
                        <c:v>44873</c:v>
                      </c:pt>
                      <c:pt idx="967">
                        <c:v>44874</c:v>
                      </c:pt>
                      <c:pt idx="968">
                        <c:v>44875</c:v>
                      </c:pt>
                      <c:pt idx="969">
                        <c:v>44876</c:v>
                      </c:pt>
                      <c:pt idx="970">
                        <c:v>44877</c:v>
                      </c:pt>
                      <c:pt idx="971">
                        <c:v>44878</c:v>
                      </c:pt>
                      <c:pt idx="972">
                        <c:v>44879</c:v>
                      </c:pt>
                      <c:pt idx="973">
                        <c:v>44880</c:v>
                      </c:pt>
                      <c:pt idx="974">
                        <c:v>44881</c:v>
                      </c:pt>
                      <c:pt idx="975">
                        <c:v>44882</c:v>
                      </c:pt>
                      <c:pt idx="976">
                        <c:v>44883</c:v>
                      </c:pt>
                      <c:pt idx="977">
                        <c:v>44884</c:v>
                      </c:pt>
                      <c:pt idx="978">
                        <c:v>44885</c:v>
                      </c:pt>
                      <c:pt idx="979">
                        <c:v>44886</c:v>
                      </c:pt>
                      <c:pt idx="980">
                        <c:v>44887</c:v>
                      </c:pt>
                      <c:pt idx="981">
                        <c:v>44888</c:v>
                      </c:pt>
                      <c:pt idx="982">
                        <c:v>44889</c:v>
                      </c:pt>
                      <c:pt idx="983">
                        <c:v>44890</c:v>
                      </c:pt>
                      <c:pt idx="984">
                        <c:v>44891</c:v>
                      </c:pt>
                      <c:pt idx="985">
                        <c:v>44892</c:v>
                      </c:pt>
                      <c:pt idx="986">
                        <c:v>44893</c:v>
                      </c:pt>
                      <c:pt idx="987">
                        <c:v>44894</c:v>
                      </c:pt>
                      <c:pt idx="988">
                        <c:v>44895</c:v>
                      </c:pt>
                      <c:pt idx="989">
                        <c:v>44896</c:v>
                      </c:pt>
                      <c:pt idx="990">
                        <c:v>44897</c:v>
                      </c:pt>
                      <c:pt idx="991">
                        <c:v>44898</c:v>
                      </c:pt>
                      <c:pt idx="992">
                        <c:v>44899</c:v>
                      </c:pt>
                      <c:pt idx="993">
                        <c:v>44900</c:v>
                      </c:pt>
                      <c:pt idx="994">
                        <c:v>44901</c:v>
                      </c:pt>
                      <c:pt idx="995">
                        <c:v>44902</c:v>
                      </c:pt>
                      <c:pt idx="996">
                        <c:v>44903</c:v>
                      </c:pt>
                      <c:pt idx="997">
                        <c:v>44904</c:v>
                      </c:pt>
                      <c:pt idx="998">
                        <c:v>44905</c:v>
                      </c:pt>
                      <c:pt idx="999">
                        <c:v>44906</c:v>
                      </c:pt>
                      <c:pt idx="1000">
                        <c:v>44907</c:v>
                      </c:pt>
                      <c:pt idx="1001">
                        <c:v>44908</c:v>
                      </c:pt>
                      <c:pt idx="1002">
                        <c:v>44909</c:v>
                      </c:pt>
                      <c:pt idx="1003">
                        <c:v>44910</c:v>
                      </c:pt>
                      <c:pt idx="1004">
                        <c:v>44911</c:v>
                      </c:pt>
                      <c:pt idx="1005">
                        <c:v>44912</c:v>
                      </c:pt>
                      <c:pt idx="1006">
                        <c:v>44913</c:v>
                      </c:pt>
                      <c:pt idx="1007">
                        <c:v>44914</c:v>
                      </c:pt>
                      <c:pt idx="1008">
                        <c:v>44915</c:v>
                      </c:pt>
                      <c:pt idx="1009">
                        <c:v>44916</c:v>
                      </c:pt>
                      <c:pt idx="1010">
                        <c:v>44917</c:v>
                      </c:pt>
                      <c:pt idx="1011">
                        <c:v>44918</c:v>
                      </c:pt>
                      <c:pt idx="1012">
                        <c:v>44919</c:v>
                      </c:pt>
                      <c:pt idx="1013">
                        <c:v>44920</c:v>
                      </c:pt>
                      <c:pt idx="1014">
                        <c:v>44921</c:v>
                      </c:pt>
                      <c:pt idx="1015">
                        <c:v>44922</c:v>
                      </c:pt>
                      <c:pt idx="1016">
                        <c:v>44923</c:v>
                      </c:pt>
                      <c:pt idx="1017">
                        <c:v>44924</c:v>
                      </c:pt>
                      <c:pt idx="1018">
                        <c:v>44925</c:v>
                      </c:pt>
                      <c:pt idx="1019">
                        <c:v>44926</c:v>
                      </c:pt>
                      <c:pt idx="1020">
                        <c:v>44927</c:v>
                      </c:pt>
                      <c:pt idx="1021">
                        <c:v>44928</c:v>
                      </c:pt>
                      <c:pt idx="1022">
                        <c:v>44929</c:v>
                      </c:pt>
                      <c:pt idx="1023">
                        <c:v>44930</c:v>
                      </c:pt>
                      <c:pt idx="1024">
                        <c:v>44931</c:v>
                      </c:pt>
                      <c:pt idx="1025">
                        <c:v>44932</c:v>
                      </c:pt>
                      <c:pt idx="1026">
                        <c:v>44933</c:v>
                      </c:pt>
                      <c:pt idx="1027">
                        <c:v>44934</c:v>
                      </c:pt>
                      <c:pt idx="1028">
                        <c:v>44935</c:v>
                      </c:pt>
                      <c:pt idx="1029">
                        <c:v>44936</c:v>
                      </c:pt>
                      <c:pt idx="1030">
                        <c:v>44937</c:v>
                      </c:pt>
                      <c:pt idx="1031">
                        <c:v>44938</c:v>
                      </c:pt>
                      <c:pt idx="1032">
                        <c:v>44939</c:v>
                      </c:pt>
                      <c:pt idx="1033">
                        <c:v>44940</c:v>
                      </c:pt>
                      <c:pt idx="1034">
                        <c:v>44941</c:v>
                      </c:pt>
                      <c:pt idx="1035">
                        <c:v>44942</c:v>
                      </c:pt>
                      <c:pt idx="1036">
                        <c:v>44943</c:v>
                      </c:pt>
                      <c:pt idx="1037">
                        <c:v>44944</c:v>
                      </c:pt>
                      <c:pt idx="1038">
                        <c:v>44945</c:v>
                      </c:pt>
                      <c:pt idx="1039">
                        <c:v>44946</c:v>
                      </c:pt>
                      <c:pt idx="1040">
                        <c:v>44947</c:v>
                      </c:pt>
                      <c:pt idx="1041">
                        <c:v>44948</c:v>
                      </c:pt>
                      <c:pt idx="1042">
                        <c:v>44949</c:v>
                      </c:pt>
                      <c:pt idx="1043">
                        <c:v>44950</c:v>
                      </c:pt>
                      <c:pt idx="1044">
                        <c:v>44951</c:v>
                      </c:pt>
                      <c:pt idx="1045">
                        <c:v>44952</c:v>
                      </c:pt>
                      <c:pt idx="1046">
                        <c:v>44953</c:v>
                      </c:pt>
                      <c:pt idx="1047">
                        <c:v>44954</c:v>
                      </c:pt>
                      <c:pt idx="1048">
                        <c:v>44955</c:v>
                      </c:pt>
                      <c:pt idx="1049">
                        <c:v>44956</c:v>
                      </c:pt>
                      <c:pt idx="1050">
                        <c:v>44957</c:v>
                      </c:pt>
                      <c:pt idx="1051">
                        <c:v>44958</c:v>
                      </c:pt>
                      <c:pt idx="1052">
                        <c:v>44959</c:v>
                      </c:pt>
                      <c:pt idx="1053">
                        <c:v>44960</c:v>
                      </c:pt>
                      <c:pt idx="1054">
                        <c:v>44961</c:v>
                      </c:pt>
                      <c:pt idx="1055">
                        <c:v>44962</c:v>
                      </c:pt>
                      <c:pt idx="1056">
                        <c:v>44963</c:v>
                      </c:pt>
                      <c:pt idx="1057">
                        <c:v>44964</c:v>
                      </c:pt>
                      <c:pt idx="1058">
                        <c:v>44965</c:v>
                      </c:pt>
                      <c:pt idx="1059">
                        <c:v>44966</c:v>
                      </c:pt>
                      <c:pt idx="1060">
                        <c:v>44967</c:v>
                      </c:pt>
                      <c:pt idx="1061">
                        <c:v>44968</c:v>
                      </c:pt>
                      <c:pt idx="1062">
                        <c:v>44969</c:v>
                      </c:pt>
                      <c:pt idx="1063">
                        <c:v>44970</c:v>
                      </c:pt>
                      <c:pt idx="1064">
                        <c:v>44971</c:v>
                      </c:pt>
                      <c:pt idx="1065">
                        <c:v>44972</c:v>
                      </c:pt>
                      <c:pt idx="1066">
                        <c:v>44973</c:v>
                      </c:pt>
                      <c:pt idx="1067">
                        <c:v>44974</c:v>
                      </c:pt>
                      <c:pt idx="1068">
                        <c:v>44975</c:v>
                      </c:pt>
                      <c:pt idx="1069">
                        <c:v>44976</c:v>
                      </c:pt>
                      <c:pt idx="1070">
                        <c:v>44977</c:v>
                      </c:pt>
                      <c:pt idx="1071">
                        <c:v>44978</c:v>
                      </c:pt>
                      <c:pt idx="1072">
                        <c:v>44979</c:v>
                      </c:pt>
                      <c:pt idx="1073">
                        <c:v>44980</c:v>
                      </c:pt>
                      <c:pt idx="1074">
                        <c:v>44981</c:v>
                      </c:pt>
                      <c:pt idx="1075">
                        <c:v>44982</c:v>
                      </c:pt>
                      <c:pt idx="1076">
                        <c:v>44983</c:v>
                      </c:pt>
                      <c:pt idx="1077">
                        <c:v>44984</c:v>
                      </c:pt>
                      <c:pt idx="1078">
                        <c:v>44985</c:v>
                      </c:pt>
                      <c:pt idx="1079">
                        <c:v>44986</c:v>
                      </c:pt>
                      <c:pt idx="1080">
                        <c:v>44987</c:v>
                      </c:pt>
                      <c:pt idx="1081">
                        <c:v>44988</c:v>
                      </c:pt>
                      <c:pt idx="1082">
                        <c:v>44989</c:v>
                      </c:pt>
                      <c:pt idx="1083">
                        <c:v>44990</c:v>
                      </c:pt>
                      <c:pt idx="1084">
                        <c:v>44991</c:v>
                      </c:pt>
                      <c:pt idx="1085">
                        <c:v>44992</c:v>
                      </c:pt>
                      <c:pt idx="1086">
                        <c:v>44993</c:v>
                      </c:pt>
                      <c:pt idx="1087">
                        <c:v>44994</c:v>
                      </c:pt>
                      <c:pt idx="1088">
                        <c:v>44995</c:v>
                      </c:pt>
                      <c:pt idx="1089">
                        <c:v>44996</c:v>
                      </c:pt>
                      <c:pt idx="1090">
                        <c:v>44997</c:v>
                      </c:pt>
                      <c:pt idx="1091">
                        <c:v>44998</c:v>
                      </c:pt>
                      <c:pt idx="1092">
                        <c:v>44999</c:v>
                      </c:pt>
                      <c:pt idx="1093">
                        <c:v>45000</c:v>
                      </c:pt>
                      <c:pt idx="1094">
                        <c:v>45001</c:v>
                      </c:pt>
                      <c:pt idx="1095">
                        <c:v>45002</c:v>
                      </c:pt>
                      <c:pt idx="1096">
                        <c:v>45003</c:v>
                      </c:pt>
                      <c:pt idx="1097">
                        <c:v>45004</c:v>
                      </c:pt>
                      <c:pt idx="1098">
                        <c:v>45005</c:v>
                      </c:pt>
                      <c:pt idx="1099">
                        <c:v>45006</c:v>
                      </c:pt>
                      <c:pt idx="1100">
                        <c:v>45007</c:v>
                      </c:pt>
                      <c:pt idx="1101">
                        <c:v>45008</c:v>
                      </c:pt>
                      <c:pt idx="1102">
                        <c:v>45009</c:v>
                      </c:pt>
                      <c:pt idx="1103">
                        <c:v>45010</c:v>
                      </c:pt>
                      <c:pt idx="1104">
                        <c:v>45011</c:v>
                      </c:pt>
                      <c:pt idx="1105">
                        <c:v>45012</c:v>
                      </c:pt>
                      <c:pt idx="1106">
                        <c:v>45013</c:v>
                      </c:pt>
                      <c:pt idx="1107">
                        <c:v>45014</c:v>
                      </c:pt>
                      <c:pt idx="1108">
                        <c:v>45015</c:v>
                      </c:pt>
                      <c:pt idx="1109">
                        <c:v>45016</c:v>
                      </c:pt>
                      <c:pt idx="1110">
                        <c:v>45017</c:v>
                      </c:pt>
                      <c:pt idx="1111">
                        <c:v>45018</c:v>
                      </c:pt>
                      <c:pt idx="1112">
                        <c:v>45019</c:v>
                      </c:pt>
                      <c:pt idx="1113">
                        <c:v>45020</c:v>
                      </c:pt>
                      <c:pt idx="1114">
                        <c:v>45021</c:v>
                      </c:pt>
                      <c:pt idx="1115">
                        <c:v>45022</c:v>
                      </c:pt>
                      <c:pt idx="1116">
                        <c:v>45023</c:v>
                      </c:pt>
                      <c:pt idx="1117">
                        <c:v>45024</c:v>
                      </c:pt>
                      <c:pt idx="1118">
                        <c:v>45025</c:v>
                      </c:pt>
                      <c:pt idx="1119">
                        <c:v>45026</c:v>
                      </c:pt>
                      <c:pt idx="1120">
                        <c:v>45027</c:v>
                      </c:pt>
                      <c:pt idx="1121">
                        <c:v>45028</c:v>
                      </c:pt>
                      <c:pt idx="1122">
                        <c:v>45029</c:v>
                      </c:pt>
                      <c:pt idx="1123">
                        <c:v>45030</c:v>
                      </c:pt>
                      <c:pt idx="1124">
                        <c:v>45031</c:v>
                      </c:pt>
                      <c:pt idx="1125">
                        <c:v>45032</c:v>
                      </c:pt>
                      <c:pt idx="1126">
                        <c:v>45033</c:v>
                      </c:pt>
                      <c:pt idx="1127">
                        <c:v>45034</c:v>
                      </c:pt>
                      <c:pt idx="1128">
                        <c:v>45035</c:v>
                      </c:pt>
                      <c:pt idx="1129">
                        <c:v>45036</c:v>
                      </c:pt>
                      <c:pt idx="1130">
                        <c:v>45037</c:v>
                      </c:pt>
                      <c:pt idx="1131">
                        <c:v>45038</c:v>
                      </c:pt>
                      <c:pt idx="1132">
                        <c:v>45039</c:v>
                      </c:pt>
                      <c:pt idx="1133">
                        <c:v>45040</c:v>
                      </c:pt>
                      <c:pt idx="1134">
                        <c:v>45041</c:v>
                      </c:pt>
                      <c:pt idx="1135">
                        <c:v>45042</c:v>
                      </c:pt>
                      <c:pt idx="1136">
                        <c:v>45043</c:v>
                      </c:pt>
                      <c:pt idx="1137">
                        <c:v>45044</c:v>
                      </c:pt>
                      <c:pt idx="1138">
                        <c:v>45045</c:v>
                      </c:pt>
                      <c:pt idx="1139">
                        <c:v>45046</c:v>
                      </c:pt>
                      <c:pt idx="1140">
                        <c:v>45047</c:v>
                      </c:pt>
                      <c:pt idx="1141">
                        <c:v>45048</c:v>
                      </c:pt>
                      <c:pt idx="1142">
                        <c:v>45049</c:v>
                      </c:pt>
                      <c:pt idx="1143">
                        <c:v>45050</c:v>
                      </c:pt>
                      <c:pt idx="1144">
                        <c:v>45051</c:v>
                      </c:pt>
                      <c:pt idx="1145">
                        <c:v>45052</c:v>
                      </c:pt>
                      <c:pt idx="1146">
                        <c:v>45053</c:v>
                      </c:pt>
                      <c:pt idx="1147">
                        <c:v>45054</c:v>
                      </c:pt>
                      <c:pt idx="1148">
                        <c:v>45055</c:v>
                      </c:pt>
                      <c:pt idx="1149">
                        <c:v>45056</c:v>
                      </c:pt>
                      <c:pt idx="1150">
                        <c:v>45057</c:v>
                      </c:pt>
                      <c:pt idx="1151">
                        <c:v>45058</c:v>
                      </c:pt>
                      <c:pt idx="1152">
                        <c:v>45059</c:v>
                      </c:pt>
                      <c:pt idx="1153">
                        <c:v>45060</c:v>
                      </c:pt>
                      <c:pt idx="1154">
                        <c:v>45061</c:v>
                      </c:pt>
                      <c:pt idx="1155">
                        <c:v>45062</c:v>
                      </c:pt>
                      <c:pt idx="1156">
                        <c:v>45063</c:v>
                      </c:pt>
                      <c:pt idx="1157">
                        <c:v>45064</c:v>
                      </c:pt>
                      <c:pt idx="1158">
                        <c:v>45065</c:v>
                      </c:pt>
                      <c:pt idx="1159">
                        <c:v>45066</c:v>
                      </c:pt>
                      <c:pt idx="1160">
                        <c:v>45067</c:v>
                      </c:pt>
                      <c:pt idx="1161">
                        <c:v>45068</c:v>
                      </c:pt>
                      <c:pt idx="1162">
                        <c:v>45069</c:v>
                      </c:pt>
                      <c:pt idx="1163">
                        <c:v>45070</c:v>
                      </c:pt>
                      <c:pt idx="1164">
                        <c:v>45071</c:v>
                      </c:pt>
                      <c:pt idx="1165">
                        <c:v>45072</c:v>
                      </c:pt>
                      <c:pt idx="1166">
                        <c:v>45073</c:v>
                      </c:pt>
                      <c:pt idx="1167">
                        <c:v>45074</c:v>
                      </c:pt>
                      <c:pt idx="1168">
                        <c:v>45075</c:v>
                      </c:pt>
                      <c:pt idx="1169">
                        <c:v>45076</c:v>
                      </c:pt>
                      <c:pt idx="1170">
                        <c:v>45077</c:v>
                      </c:pt>
                      <c:pt idx="1171">
                        <c:v>45078</c:v>
                      </c:pt>
                      <c:pt idx="1172">
                        <c:v>45079</c:v>
                      </c:pt>
                      <c:pt idx="1173">
                        <c:v>45080</c:v>
                      </c:pt>
                      <c:pt idx="1174">
                        <c:v>45081</c:v>
                      </c:pt>
                      <c:pt idx="1175">
                        <c:v>45082</c:v>
                      </c:pt>
                      <c:pt idx="1176">
                        <c:v>45083</c:v>
                      </c:pt>
                      <c:pt idx="1177">
                        <c:v>45084</c:v>
                      </c:pt>
                      <c:pt idx="1178">
                        <c:v>45085</c:v>
                      </c:pt>
                      <c:pt idx="1179">
                        <c:v>45086</c:v>
                      </c:pt>
                      <c:pt idx="1180">
                        <c:v>45087</c:v>
                      </c:pt>
                      <c:pt idx="1181">
                        <c:v>45088</c:v>
                      </c:pt>
                      <c:pt idx="1182">
                        <c:v>45089</c:v>
                      </c:pt>
                      <c:pt idx="1183">
                        <c:v>45090</c:v>
                      </c:pt>
                      <c:pt idx="1184">
                        <c:v>45091</c:v>
                      </c:pt>
                      <c:pt idx="1185">
                        <c:v>45092</c:v>
                      </c:pt>
                      <c:pt idx="1186">
                        <c:v>45093</c:v>
                      </c:pt>
                      <c:pt idx="1187">
                        <c:v>45094</c:v>
                      </c:pt>
                      <c:pt idx="1188">
                        <c:v>45095</c:v>
                      </c:pt>
                      <c:pt idx="1189">
                        <c:v>45096</c:v>
                      </c:pt>
                      <c:pt idx="1190">
                        <c:v>45097</c:v>
                      </c:pt>
                      <c:pt idx="1191">
                        <c:v>45098</c:v>
                      </c:pt>
                      <c:pt idx="1192">
                        <c:v>45099</c:v>
                      </c:pt>
                      <c:pt idx="1193">
                        <c:v>45100</c:v>
                      </c:pt>
                      <c:pt idx="1194">
                        <c:v>45101</c:v>
                      </c:pt>
                      <c:pt idx="1195">
                        <c:v>45102</c:v>
                      </c:pt>
                      <c:pt idx="1196">
                        <c:v>45103</c:v>
                      </c:pt>
                      <c:pt idx="1197">
                        <c:v>45104</c:v>
                      </c:pt>
                      <c:pt idx="1198">
                        <c:v>45105</c:v>
                      </c:pt>
                      <c:pt idx="1199">
                        <c:v>45106</c:v>
                      </c:pt>
                      <c:pt idx="1200">
                        <c:v>45107</c:v>
                      </c:pt>
                      <c:pt idx="1201">
                        <c:v>45108</c:v>
                      </c:pt>
                      <c:pt idx="1202">
                        <c:v>45109</c:v>
                      </c:pt>
                      <c:pt idx="1203">
                        <c:v>45110</c:v>
                      </c:pt>
                      <c:pt idx="1204">
                        <c:v>45111</c:v>
                      </c:pt>
                      <c:pt idx="1205">
                        <c:v>45112</c:v>
                      </c:pt>
                      <c:pt idx="1206">
                        <c:v>45113</c:v>
                      </c:pt>
                      <c:pt idx="1207">
                        <c:v>45114</c:v>
                      </c:pt>
                      <c:pt idx="1208">
                        <c:v>45115</c:v>
                      </c:pt>
                      <c:pt idx="1209">
                        <c:v>45116</c:v>
                      </c:pt>
                      <c:pt idx="1210">
                        <c:v>45117</c:v>
                      </c:pt>
                      <c:pt idx="1211">
                        <c:v>45118</c:v>
                      </c:pt>
                      <c:pt idx="1212">
                        <c:v>45119</c:v>
                      </c:pt>
                      <c:pt idx="1213">
                        <c:v>45120</c:v>
                      </c:pt>
                      <c:pt idx="1214">
                        <c:v>45121</c:v>
                      </c:pt>
                      <c:pt idx="1215">
                        <c:v>45122</c:v>
                      </c:pt>
                      <c:pt idx="1216">
                        <c:v>45123</c:v>
                      </c:pt>
                      <c:pt idx="1217">
                        <c:v>45124</c:v>
                      </c:pt>
                      <c:pt idx="1218">
                        <c:v>45125</c:v>
                      </c:pt>
                      <c:pt idx="1219">
                        <c:v>45126</c:v>
                      </c:pt>
                      <c:pt idx="1220">
                        <c:v>45127</c:v>
                      </c:pt>
                      <c:pt idx="1221">
                        <c:v>45128</c:v>
                      </c:pt>
                      <c:pt idx="1222">
                        <c:v>45129</c:v>
                      </c:pt>
                      <c:pt idx="1223">
                        <c:v>45130</c:v>
                      </c:pt>
                      <c:pt idx="1224">
                        <c:v>45131</c:v>
                      </c:pt>
                      <c:pt idx="1225">
                        <c:v>45132</c:v>
                      </c:pt>
                      <c:pt idx="1226">
                        <c:v>45133</c:v>
                      </c:pt>
                      <c:pt idx="1227">
                        <c:v>45134</c:v>
                      </c:pt>
                      <c:pt idx="1228">
                        <c:v>45135</c:v>
                      </c:pt>
                      <c:pt idx="1229">
                        <c:v>45136</c:v>
                      </c:pt>
                      <c:pt idx="1230">
                        <c:v>45137</c:v>
                      </c:pt>
                      <c:pt idx="1231">
                        <c:v>45138</c:v>
                      </c:pt>
                      <c:pt idx="1232">
                        <c:v>45139</c:v>
                      </c:pt>
                      <c:pt idx="1233">
                        <c:v>45140</c:v>
                      </c:pt>
                      <c:pt idx="1234">
                        <c:v>45141</c:v>
                      </c:pt>
                      <c:pt idx="1235">
                        <c:v>45142</c:v>
                      </c:pt>
                      <c:pt idx="1236">
                        <c:v>45143</c:v>
                      </c:pt>
                      <c:pt idx="1237">
                        <c:v>45144</c:v>
                      </c:pt>
                      <c:pt idx="1238">
                        <c:v>45145</c:v>
                      </c:pt>
                      <c:pt idx="1239">
                        <c:v>45146</c:v>
                      </c:pt>
                      <c:pt idx="1240">
                        <c:v>45147</c:v>
                      </c:pt>
                      <c:pt idx="1241">
                        <c:v>45148</c:v>
                      </c:pt>
                      <c:pt idx="1242">
                        <c:v>45149</c:v>
                      </c:pt>
                      <c:pt idx="1243">
                        <c:v>45150</c:v>
                      </c:pt>
                      <c:pt idx="1244">
                        <c:v>45151</c:v>
                      </c:pt>
                      <c:pt idx="1245">
                        <c:v>45152</c:v>
                      </c:pt>
                      <c:pt idx="1246">
                        <c:v>45153</c:v>
                      </c:pt>
                      <c:pt idx="1247">
                        <c:v>45154</c:v>
                      </c:pt>
                      <c:pt idx="1248">
                        <c:v>45155</c:v>
                      </c:pt>
                      <c:pt idx="1249">
                        <c:v>45156</c:v>
                      </c:pt>
                      <c:pt idx="1250">
                        <c:v>45157</c:v>
                      </c:pt>
                      <c:pt idx="1251">
                        <c:v>45158</c:v>
                      </c:pt>
                      <c:pt idx="1252">
                        <c:v>45159</c:v>
                      </c:pt>
                      <c:pt idx="1253">
                        <c:v>45160</c:v>
                      </c:pt>
                      <c:pt idx="1254">
                        <c:v>45161</c:v>
                      </c:pt>
                      <c:pt idx="1255">
                        <c:v>45162</c:v>
                      </c:pt>
                      <c:pt idx="1256">
                        <c:v>45163</c:v>
                      </c:pt>
                      <c:pt idx="1257">
                        <c:v>45164</c:v>
                      </c:pt>
                      <c:pt idx="1258">
                        <c:v>45165</c:v>
                      </c:pt>
                      <c:pt idx="1259">
                        <c:v>45166</c:v>
                      </c:pt>
                      <c:pt idx="1260">
                        <c:v>45167</c:v>
                      </c:pt>
                      <c:pt idx="1261">
                        <c:v>45168</c:v>
                      </c:pt>
                      <c:pt idx="1262">
                        <c:v>45169</c:v>
                      </c:pt>
                      <c:pt idx="1263">
                        <c:v>45170</c:v>
                      </c:pt>
                      <c:pt idx="1264">
                        <c:v>45171</c:v>
                      </c:pt>
                      <c:pt idx="1265">
                        <c:v>45172</c:v>
                      </c:pt>
                      <c:pt idx="1266">
                        <c:v>45173</c:v>
                      </c:pt>
                      <c:pt idx="1267">
                        <c:v>45174</c:v>
                      </c:pt>
                      <c:pt idx="1268">
                        <c:v>45175</c:v>
                      </c:pt>
                      <c:pt idx="1269">
                        <c:v>45176</c:v>
                      </c:pt>
                      <c:pt idx="1270">
                        <c:v>45177</c:v>
                      </c:pt>
                      <c:pt idx="1271">
                        <c:v>45178</c:v>
                      </c:pt>
                      <c:pt idx="1272">
                        <c:v>45179</c:v>
                      </c:pt>
                      <c:pt idx="1273">
                        <c:v>45180</c:v>
                      </c:pt>
                      <c:pt idx="1274">
                        <c:v>45181</c:v>
                      </c:pt>
                      <c:pt idx="1275">
                        <c:v>45182</c:v>
                      </c:pt>
                      <c:pt idx="1276">
                        <c:v>45183</c:v>
                      </c:pt>
                      <c:pt idx="1277">
                        <c:v>45184</c:v>
                      </c:pt>
                      <c:pt idx="1278">
                        <c:v>45185</c:v>
                      </c:pt>
                      <c:pt idx="1279">
                        <c:v>45186</c:v>
                      </c:pt>
                      <c:pt idx="1280">
                        <c:v>45187</c:v>
                      </c:pt>
                      <c:pt idx="1281">
                        <c:v>45188</c:v>
                      </c:pt>
                      <c:pt idx="1282">
                        <c:v>45189</c:v>
                      </c:pt>
                      <c:pt idx="1283">
                        <c:v>45190</c:v>
                      </c:pt>
                      <c:pt idx="1284">
                        <c:v>45191</c:v>
                      </c:pt>
                      <c:pt idx="1285">
                        <c:v>45192</c:v>
                      </c:pt>
                      <c:pt idx="1286">
                        <c:v>45193</c:v>
                      </c:pt>
                      <c:pt idx="1287">
                        <c:v>45194</c:v>
                      </c:pt>
                      <c:pt idx="1288">
                        <c:v>45195</c:v>
                      </c:pt>
                      <c:pt idx="1289">
                        <c:v>45196</c:v>
                      </c:pt>
                      <c:pt idx="1290">
                        <c:v>45197</c:v>
                      </c:pt>
                      <c:pt idx="1291">
                        <c:v>45198</c:v>
                      </c:pt>
                      <c:pt idx="1292">
                        <c:v>45199</c:v>
                      </c:pt>
                      <c:pt idx="1293">
                        <c:v>45200</c:v>
                      </c:pt>
                      <c:pt idx="1294">
                        <c:v>45201</c:v>
                      </c:pt>
                      <c:pt idx="1295">
                        <c:v>45202</c:v>
                      </c:pt>
                      <c:pt idx="1296">
                        <c:v>45203</c:v>
                      </c:pt>
                      <c:pt idx="1297">
                        <c:v>45204</c:v>
                      </c:pt>
                      <c:pt idx="1298">
                        <c:v>45205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log'!$G$22:$G$370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1.3666002653407556</c:v>
                      </c:pt>
                      <c:pt idx="21">
                        <c:v>1.6333997346592444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1.409673645990857</c:v>
                      </c:pt>
                      <c:pt idx="28">
                        <c:v>1.590326354009143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2.366642891095843</c:v>
                      </c:pt>
                      <c:pt idx="42">
                        <c:v>2.633357108904157</c:v>
                      </c:pt>
                      <c:pt idx="43">
                        <c:v>2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1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2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1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3</c:v>
                      </c:pt>
                      <c:pt idx="58">
                        <c:v>2</c:v>
                      </c:pt>
                      <c:pt idx="59">
                        <c:v>3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2.4355241532493395</c:v>
                      </c:pt>
                      <c:pt idx="63">
                        <c:v>2.5644758467506605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1.4800849857717537</c:v>
                      </c:pt>
                      <c:pt idx="67">
                        <c:v>1.5199150142282463</c:v>
                      </c:pt>
                      <c:pt idx="68">
                        <c:v>1</c:v>
                      </c:pt>
                      <c:pt idx="69">
                        <c:v>0.99166608788257093</c:v>
                      </c:pt>
                      <c:pt idx="70">
                        <c:v>1.0083339121174291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0</c:v>
                      </c:pt>
                      <c:pt idx="74">
                        <c:v>5</c:v>
                      </c:pt>
                      <c:pt idx="75">
                        <c:v>2</c:v>
                      </c:pt>
                      <c:pt idx="76">
                        <c:v>3.4209274033836437</c:v>
                      </c:pt>
                      <c:pt idx="77">
                        <c:v>3.5790725966163563</c:v>
                      </c:pt>
                      <c:pt idx="78">
                        <c:v>1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2.4650769853801648</c:v>
                      </c:pt>
                      <c:pt idx="84">
                        <c:v>2.5349230146198352</c:v>
                      </c:pt>
                      <c:pt idx="85">
                        <c:v>1</c:v>
                      </c:pt>
                      <c:pt idx="86">
                        <c:v>2</c:v>
                      </c:pt>
                      <c:pt idx="87">
                        <c:v>4</c:v>
                      </c:pt>
                      <c:pt idx="88">
                        <c:v>2</c:v>
                      </c:pt>
                      <c:pt idx="89">
                        <c:v>4</c:v>
                      </c:pt>
                      <c:pt idx="90">
                        <c:v>3.9265807780635384</c:v>
                      </c:pt>
                      <c:pt idx="91">
                        <c:v>4.0734192219364616</c:v>
                      </c:pt>
                      <c:pt idx="92">
                        <c:v>0</c:v>
                      </c:pt>
                      <c:pt idx="93">
                        <c:v>1.965610385077099</c:v>
                      </c:pt>
                      <c:pt idx="94">
                        <c:v>1.9998017495542939</c:v>
                      </c:pt>
                      <c:pt idx="95">
                        <c:v>2.0345878653686071</c:v>
                      </c:pt>
                      <c:pt idx="96">
                        <c:v>3</c:v>
                      </c:pt>
                      <c:pt idx="97">
                        <c:v>1.9838699186309441</c:v>
                      </c:pt>
                      <c:pt idx="98">
                        <c:v>2.0161300813690559</c:v>
                      </c:pt>
                      <c:pt idx="99">
                        <c:v>4</c:v>
                      </c:pt>
                      <c:pt idx="100">
                        <c:v>2</c:v>
                      </c:pt>
                      <c:pt idx="101">
                        <c:v>5</c:v>
                      </c:pt>
                      <c:pt idx="102">
                        <c:v>6</c:v>
                      </c:pt>
                      <c:pt idx="103">
                        <c:v>1</c:v>
                      </c:pt>
                      <c:pt idx="104">
                        <c:v>5.398795175864791</c:v>
                      </c:pt>
                      <c:pt idx="105">
                        <c:v>5.601204824135209</c:v>
                      </c:pt>
                      <c:pt idx="106">
                        <c:v>3</c:v>
                      </c:pt>
                      <c:pt idx="107">
                        <c:v>9</c:v>
                      </c:pt>
                      <c:pt idx="108">
                        <c:v>6</c:v>
                      </c:pt>
                      <c:pt idx="109">
                        <c:v>8</c:v>
                      </c:pt>
                      <c:pt idx="110">
                        <c:v>4</c:v>
                      </c:pt>
                      <c:pt idx="111">
                        <c:v>2.3045073559552804</c:v>
                      </c:pt>
                      <c:pt idx="112">
                        <c:v>2.3332141351642122</c:v>
                      </c:pt>
                      <c:pt idx="113">
                        <c:v>2.3622785088805074</c:v>
                      </c:pt>
                      <c:pt idx="114">
                        <c:v>2</c:v>
                      </c:pt>
                      <c:pt idx="115">
                        <c:v>6</c:v>
                      </c:pt>
                      <c:pt idx="116">
                        <c:v>4</c:v>
                      </c:pt>
                      <c:pt idx="117">
                        <c:v>1</c:v>
                      </c:pt>
                      <c:pt idx="118">
                        <c:v>3.96171898220976</c:v>
                      </c:pt>
                      <c:pt idx="119">
                        <c:v>4.03828101779024</c:v>
                      </c:pt>
                      <c:pt idx="120">
                        <c:v>7</c:v>
                      </c:pt>
                      <c:pt idx="121">
                        <c:v>6</c:v>
                      </c:pt>
                      <c:pt idx="122">
                        <c:v>3</c:v>
                      </c:pt>
                      <c:pt idx="123">
                        <c:v>3</c:v>
                      </c:pt>
                      <c:pt idx="124">
                        <c:v>1</c:v>
                      </c:pt>
                      <c:pt idx="125">
                        <c:v>10.751923069337039</c:v>
                      </c:pt>
                      <c:pt idx="126">
                        <c:v>11.248076930662961</c:v>
                      </c:pt>
                      <c:pt idx="127">
                        <c:v>7</c:v>
                      </c:pt>
                      <c:pt idx="128">
                        <c:v>9</c:v>
                      </c:pt>
                      <c:pt idx="129">
                        <c:v>3</c:v>
                      </c:pt>
                      <c:pt idx="130">
                        <c:v>2</c:v>
                      </c:pt>
                      <c:pt idx="131">
                        <c:v>4</c:v>
                      </c:pt>
                      <c:pt idx="132">
                        <c:v>5.4470178509490097</c:v>
                      </c:pt>
                      <c:pt idx="133">
                        <c:v>5.5529821490509903</c:v>
                      </c:pt>
                      <c:pt idx="134">
                        <c:v>2</c:v>
                      </c:pt>
                      <c:pt idx="135">
                        <c:v>5</c:v>
                      </c:pt>
                      <c:pt idx="136">
                        <c:v>7</c:v>
                      </c:pt>
                      <c:pt idx="137">
                        <c:v>4</c:v>
                      </c:pt>
                      <c:pt idx="138">
                        <c:v>1</c:v>
                      </c:pt>
                      <c:pt idx="139">
                        <c:v>4.9603149604724308</c:v>
                      </c:pt>
                      <c:pt idx="140">
                        <c:v>5.0396850395275692</c:v>
                      </c:pt>
                      <c:pt idx="141">
                        <c:v>4</c:v>
                      </c:pt>
                      <c:pt idx="142">
                        <c:v>6</c:v>
                      </c:pt>
                      <c:pt idx="143">
                        <c:v>3</c:v>
                      </c:pt>
                      <c:pt idx="144">
                        <c:v>7</c:v>
                      </c:pt>
                      <c:pt idx="145">
                        <c:v>1</c:v>
                      </c:pt>
                      <c:pt idx="146">
                        <c:v>5.9481229232981718</c:v>
                      </c:pt>
                      <c:pt idx="147">
                        <c:v>6.0518770767018282</c:v>
                      </c:pt>
                      <c:pt idx="148">
                        <c:v>7</c:v>
                      </c:pt>
                      <c:pt idx="149">
                        <c:v>2</c:v>
                      </c:pt>
                      <c:pt idx="150">
                        <c:v>1</c:v>
                      </c:pt>
                      <c:pt idx="151">
                        <c:v>0</c:v>
                      </c:pt>
                      <c:pt idx="152">
                        <c:v>6</c:v>
                      </c:pt>
                      <c:pt idx="153">
                        <c:v>1.9892567658910707</c:v>
                      </c:pt>
                      <c:pt idx="154">
                        <c:v>1.9999807292532523</c:v>
                      </c:pt>
                      <c:pt idx="155">
                        <c:v>2.010762504855677</c:v>
                      </c:pt>
                      <c:pt idx="156">
                        <c:v>1</c:v>
                      </c:pt>
                      <c:pt idx="157">
                        <c:v>3</c:v>
                      </c:pt>
                      <c:pt idx="158">
                        <c:v>1</c:v>
                      </c:pt>
                      <c:pt idx="159">
                        <c:v>2</c:v>
                      </c:pt>
                      <c:pt idx="160">
                        <c:v>2.988311510882113</c:v>
                      </c:pt>
                      <c:pt idx="161">
                        <c:v>3.011688489117887</c:v>
                      </c:pt>
                      <c:pt idx="162">
                        <c:v>3</c:v>
                      </c:pt>
                      <c:pt idx="163">
                        <c:v>4</c:v>
                      </c:pt>
                      <c:pt idx="164">
                        <c:v>3</c:v>
                      </c:pt>
                      <c:pt idx="165">
                        <c:v>1</c:v>
                      </c:pt>
                      <c:pt idx="166">
                        <c:v>4</c:v>
                      </c:pt>
                      <c:pt idx="167">
                        <c:v>5.4629726180820057</c:v>
                      </c:pt>
                      <c:pt idx="168">
                        <c:v>5.5370273819179943</c:v>
                      </c:pt>
                      <c:pt idx="169">
                        <c:v>5</c:v>
                      </c:pt>
                      <c:pt idx="170">
                        <c:v>2</c:v>
                      </c:pt>
                      <c:pt idx="171">
                        <c:v>6</c:v>
                      </c:pt>
                      <c:pt idx="172">
                        <c:v>0</c:v>
                      </c:pt>
                      <c:pt idx="173">
                        <c:v>1</c:v>
                      </c:pt>
                      <c:pt idx="174">
                        <c:v>1.4973806672166461</c:v>
                      </c:pt>
                      <c:pt idx="175">
                        <c:v>1.5026193327833539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1</c:v>
                      </c:pt>
                      <c:pt idx="180">
                        <c:v>2</c:v>
                      </c:pt>
                      <c:pt idx="181">
                        <c:v>1.9954750899606211</c:v>
                      </c:pt>
                      <c:pt idx="182">
                        <c:v>2.0045249100393789</c:v>
                      </c:pt>
                      <c:pt idx="183">
                        <c:v>3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3</c:v>
                      </c:pt>
                      <c:pt idx="187">
                        <c:v>1</c:v>
                      </c:pt>
                      <c:pt idx="188">
                        <c:v>0.66568795250213952</c:v>
                      </c:pt>
                      <c:pt idx="189">
                        <c:v>0.66666618749133022</c:v>
                      </c:pt>
                      <c:pt idx="190">
                        <c:v>0.66764586000653026</c:v>
                      </c:pt>
                      <c:pt idx="191">
                        <c:v>0</c:v>
                      </c:pt>
                      <c:pt idx="192">
                        <c:v>1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1.4975409769980388</c:v>
                      </c:pt>
                      <c:pt idx="196">
                        <c:v>1.5024590230019612</c:v>
                      </c:pt>
                      <c:pt idx="197">
                        <c:v>1</c:v>
                      </c:pt>
                      <c:pt idx="198">
                        <c:v>0</c:v>
                      </c:pt>
                      <c:pt idx="199">
                        <c:v>1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1</c:v>
                      </c:pt>
                      <c:pt idx="205">
                        <c:v>0</c:v>
                      </c:pt>
                      <c:pt idx="206">
                        <c:v>2</c:v>
                      </c:pt>
                      <c:pt idx="207">
                        <c:v>1</c:v>
                      </c:pt>
                      <c:pt idx="208">
                        <c:v>0</c:v>
                      </c:pt>
                      <c:pt idx="209">
                        <c:v>1.6666666666666856</c:v>
                      </c:pt>
                      <c:pt idx="210">
                        <c:v>1.6666666666666288</c:v>
                      </c:pt>
                      <c:pt idx="211">
                        <c:v>1.6666666666666856</c:v>
                      </c:pt>
                      <c:pt idx="212">
                        <c:v>2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2</c:v>
                      </c:pt>
                      <c:pt idx="221">
                        <c:v>3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3</c:v>
                      </c:pt>
                      <c:pt idx="226">
                        <c:v>1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1</c:v>
                      </c:pt>
                      <c:pt idx="234">
                        <c:v>0</c:v>
                      </c:pt>
                      <c:pt idx="235">
                        <c:v>1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2</c:v>
                      </c:pt>
                      <c:pt idx="244">
                        <c:v>1.4977611890425351</c:v>
                      </c:pt>
                      <c:pt idx="245">
                        <c:v>1.5022388109574649</c:v>
                      </c:pt>
                      <c:pt idx="246">
                        <c:v>1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4</c:v>
                      </c:pt>
                      <c:pt idx="250">
                        <c:v>1</c:v>
                      </c:pt>
                      <c:pt idx="251">
                        <c:v>1.9961389817495956</c:v>
                      </c:pt>
                      <c:pt idx="252">
                        <c:v>2.0038610182504044</c:v>
                      </c:pt>
                      <c:pt idx="253">
                        <c:v>2</c:v>
                      </c:pt>
                      <c:pt idx="254">
                        <c:v>6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1.4978833447975148</c:v>
                      </c:pt>
                      <c:pt idx="259">
                        <c:v>1.5021166552024852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3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1.4979224336876769</c:v>
                      </c:pt>
                      <c:pt idx="266">
                        <c:v>1.5020775663123231</c:v>
                      </c:pt>
                      <c:pt idx="267">
                        <c:v>4</c:v>
                      </c:pt>
                      <c:pt idx="268">
                        <c:v>3</c:v>
                      </c:pt>
                      <c:pt idx="269">
                        <c:v>1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3.9855853983957559</c:v>
                      </c:pt>
                      <c:pt idx="273">
                        <c:v>4.0144146016042441</c:v>
                      </c:pt>
                      <c:pt idx="274">
                        <c:v>10</c:v>
                      </c:pt>
                      <c:pt idx="275">
                        <c:v>4</c:v>
                      </c:pt>
                      <c:pt idx="276">
                        <c:v>3</c:v>
                      </c:pt>
                      <c:pt idx="277">
                        <c:v>12</c:v>
                      </c:pt>
                      <c:pt idx="278">
                        <c:v>1</c:v>
                      </c:pt>
                      <c:pt idx="279">
                        <c:v>3.4896623570743941</c:v>
                      </c:pt>
                      <c:pt idx="280">
                        <c:v>3.5103376429256059</c:v>
                      </c:pt>
                      <c:pt idx="281">
                        <c:v>7</c:v>
                      </c:pt>
                      <c:pt idx="282">
                        <c:v>10</c:v>
                      </c:pt>
                      <c:pt idx="283">
                        <c:v>5</c:v>
                      </c:pt>
                      <c:pt idx="284">
                        <c:v>6</c:v>
                      </c:pt>
                      <c:pt idx="285">
                        <c:v>3</c:v>
                      </c:pt>
                      <c:pt idx="286">
                        <c:v>3.9873215841979572</c:v>
                      </c:pt>
                      <c:pt idx="287">
                        <c:v>4.0126784158020428</c:v>
                      </c:pt>
                      <c:pt idx="288">
                        <c:v>7</c:v>
                      </c:pt>
                      <c:pt idx="289">
                        <c:v>4</c:v>
                      </c:pt>
                      <c:pt idx="290">
                        <c:v>9</c:v>
                      </c:pt>
                      <c:pt idx="291">
                        <c:v>7</c:v>
                      </c:pt>
                      <c:pt idx="292">
                        <c:v>1</c:v>
                      </c:pt>
                      <c:pt idx="293">
                        <c:v>11.401957292533325</c:v>
                      </c:pt>
                      <c:pt idx="294">
                        <c:v>4.598042707466675</c:v>
                      </c:pt>
                      <c:pt idx="295">
                        <c:v>7</c:v>
                      </c:pt>
                      <c:pt idx="296">
                        <c:v>10</c:v>
                      </c:pt>
                      <c:pt idx="297">
                        <c:v>11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4.9824927825611667</c:v>
                      </c:pt>
                      <c:pt idx="301">
                        <c:v>5.0175072174388333</c:v>
                      </c:pt>
                      <c:pt idx="302">
                        <c:v>11</c:v>
                      </c:pt>
                      <c:pt idx="303">
                        <c:v>4</c:v>
                      </c:pt>
                      <c:pt idx="304">
                        <c:v>7</c:v>
                      </c:pt>
                      <c:pt idx="305">
                        <c:v>6</c:v>
                      </c:pt>
                      <c:pt idx="306">
                        <c:v>1</c:v>
                      </c:pt>
                      <c:pt idx="307">
                        <c:v>2.9940079654430747</c:v>
                      </c:pt>
                      <c:pt idx="308">
                        <c:v>3.0059920345569253</c:v>
                      </c:pt>
                      <c:pt idx="309">
                        <c:v>8</c:v>
                      </c:pt>
                      <c:pt idx="310">
                        <c:v>3</c:v>
                      </c:pt>
                      <c:pt idx="311">
                        <c:v>10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1.9974391763394124</c:v>
                      </c:pt>
                      <c:pt idx="315">
                        <c:v>2.0025608236605876</c:v>
                      </c:pt>
                      <c:pt idx="316">
                        <c:v>3</c:v>
                      </c:pt>
                      <c:pt idx="317">
                        <c:v>4</c:v>
                      </c:pt>
                      <c:pt idx="318">
                        <c:v>11</c:v>
                      </c:pt>
                      <c:pt idx="319">
                        <c:v>1</c:v>
                      </c:pt>
                      <c:pt idx="320">
                        <c:v>3</c:v>
                      </c:pt>
                      <c:pt idx="321">
                        <c:v>2.4961300216862128</c:v>
                      </c:pt>
                      <c:pt idx="322">
                        <c:v>2.5038699783137872</c:v>
                      </c:pt>
                      <c:pt idx="323">
                        <c:v>3</c:v>
                      </c:pt>
                      <c:pt idx="324">
                        <c:v>6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2</c:v>
                      </c:pt>
                      <c:pt idx="328">
                        <c:v>0.99939903824451903</c:v>
                      </c:pt>
                      <c:pt idx="329">
                        <c:v>1.000600961755481</c:v>
                      </c:pt>
                      <c:pt idx="330">
                        <c:v>4</c:v>
                      </c:pt>
                      <c:pt idx="331">
                        <c:v>3</c:v>
                      </c:pt>
                      <c:pt idx="332">
                        <c:v>5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3.4927983234190378</c:v>
                      </c:pt>
                      <c:pt idx="336">
                        <c:v>3.5072016765809622</c:v>
                      </c:pt>
                      <c:pt idx="337">
                        <c:v>4</c:v>
                      </c:pt>
                      <c:pt idx="338">
                        <c:v>1</c:v>
                      </c:pt>
                      <c:pt idx="339">
                        <c:v>5</c:v>
                      </c:pt>
                      <c:pt idx="340">
                        <c:v>4</c:v>
                      </c:pt>
                      <c:pt idx="341">
                        <c:v>4</c:v>
                      </c:pt>
                      <c:pt idx="342">
                        <c:v>4.9857467484862354</c:v>
                      </c:pt>
                      <c:pt idx="343">
                        <c:v>5.0142532515137646</c:v>
                      </c:pt>
                      <c:pt idx="344">
                        <c:v>2</c:v>
                      </c:pt>
                      <c:pt idx="345">
                        <c:v>10</c:v>
                      </c:pt>
                      <c:pt idx="346">
                        <c:v>1.9977678543624506</c:v>
                      </c:pt>
                      <c:pt idx="347">
                        <c:v>2.0022321456375494</c:v>
                      </c:pt>
                      <c:pt idx="348">
                        <c:v>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7E2-41A6-A2C6-0A6DFDC08E7D}"/>
                  </c:ext>
                </c:extLst>
              </c15:ser>
            </c15:filteredLineSeries>
          </c:ext>
        </c:extLst>
      </c:lineChart>
      <c:dateAx>
        <c:axId val="21066684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7240"/>
        <c:crosses val="autoZero"/>
        <c:auto val="1"/>
        <c:lblOffset val="100"/>
        <c:baseTimeUnit val="days"/>
      </c:dateAx>
      <c:valAx>
        <c:axId val="210667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</a:t>
            </a:r>
            <a:r>
              <a:rPr lang="pt-BR" baseline="0"/>
              <a:t> Casos Quinzenais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1217523086819529E-2"/>
          <c:y val="9.5648000896530555E-2"/>
          <c:w val="0.90914173042587387"/>
          <c:h val="0.68915002215719834"/>
        </c:manualLayout>
      </c:layout>
      <c:lineChart>
        <c:grouping val="standard"/>
        <c:varyColors val="0"/>
        <c:ser>
          <c:idx val="2"/>
          <c:order val="0"/>
          <c:tx>
            <c:strRef>
              <c:f>'Dados sim recup log'!$K$1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log'!$A$2:$A$1500</c:f>
              <c:numCache>
                <c:formatCode>d\-mmm</c:formatCode>
                <c:ptCount val="14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  <c:pt idx="998">
                  <c:v>44905</c:v>
                </c:pt>
                <c:pt idx="999">
                  <c:v>44906</c:v>
                </c:pt>
                <c:pt idx="1000">
                  <c:v>44907</c:v>
                </c:pt>
                <c:pt idx="1001">
                  <c:v>44908</c:v>
                </c:pt>
                <c:pt idx="1002">
                  <c:v>44909</c:v>
                </c:pt>
                <c:pt idx="1003">
                  <c:v>44910</c:v>
                </c:pt>
                <c:pt idx="1004">
                  <c:v>44911</c:v>
                </c:pt>
                <c:pt idx="1005">
                  <c:v>44912</c:v>
                </c:pt>
                <c:pt idx="1006">
                  <c:v>44913</c:v>
                </c:pt>
                <c:pt idx="1007">
                  <c:v>44914</c:v>
                </c:pt>
                <c:pt idx="1008">
                  <c:v>44915</c:v>
                </c:pt>
                <c:pt idx="1009">
                  <c:v>44916</c:v>
                </c:pt>
                <c:pt idx="1010">
                  <c:v>44917</c:v>
                </c:pt>
                <c:pt idx="1011">
                  <c:v>44918</c:v>
                </c:pt>
                <c:pt idx="1012">
                  <c:v>44919</c:v>
                </c:pt>
                <c:pt idx="1013">
                  <c:v>44920</c:v>
                </c:pt>
                <c:pt idx="1014">
                  <c:v>44921</c:v>
                </c:pt>
                <c:pt idx="1015">
                  <c:v>44922</c:v>
                </c:pt>
                <c:pt idx="1016">
                  <c:v>44923</c:v>
                </c:pt>
                <c:pt idx="1017">
                  <c:v>44924</c:v>
                </c:pt>
                <c:pt idx="1018">
                  <c:v>44925</c:v>
                </c:pt>
                <c:pt idx="1019">
                  <c:v>44926</c:v>
                </c:pt>
                <c:pt idx="1020">
                  <c:v>44927</c:v>
                </c:pt>
                <c:pt idx="1021">
                  <c:v>44928</c:v>
                </c:pt>
                <c:pt idx="1022">
                  <c:v>44929</c:v>
                </c:pt>
                <c:pt idx="1023">
                  <c:v>44930</c:v>
                </c:pt>
                <c:pt idx="1024">
                  <c:v>44931</c:v>
                </c:pt>
                <c:pt idx="1025">
                  <c:v>44932</c:v>
                </c:pt>
                <c:pt idx="1026">
                  <c:v>44933</c:v>
                </c:pt>
                <c:pt idx="1027">
                  <c:v>44934</c:v>
                </c:pt>
                <c:pt idx="1028">
                  <c:v>44935</c:v>
                </c:pt>
                <c:pt idx="1029">
                  <c:v>44936</c:v>
                </c:pt>
                <c:pt idx="1030">
                  <c:v>44937</c:v>
                </c:pt>
                <c:pt idx="1031">
                  <c:v>44938</c:v>
                </c:pt>
                <c:pt idx="1032">
                  <c:v>44939</c:v>
                </c:pt>
                <c:pt idx="1033">
                  <c:v>44940</c:v>
                </c:pt>
                <c:pt idx="1034">
                  <c:v>44941</c:v>
                </c:pt>
                <c:pt idx="1035">
                  <c:v>44942</c:v>
                </c:pt>
                <c:pt idx="1036">
                  <c:v>44943</c:v>
                </c:pt>
                <c:pt idx="1037">
                  <c:v>44944</c:v>
                </c:pt>
                <c:pt idx="1038">
                  <c:v>44945</c:v>
                </c:pt>
                <c:pt idx="1039">
                  <c:v>44946</c:v>
                </c:pt>
                <c:pt idx="1040">
                  <c:v>44947</c:v>
                </c:pt>
                <c:pt idx="1041">
                  <c:v>44948</c:v>
                </c:pt>
                <c:pt idx="1042">
                  <c:v>44949</c:v>
                </c:pt>
                <c:pt idx="1043">
                  <c:v>44950</c:v>
                </c:pt>
                <c:pt idx="1044">
                  <c:v>44951</c:v>
                </c:pt>
                <c:pt idx="1045">
                  <c:v>44952</c:v>
                </c:pt>
                <c:pt idx="1046">
                  <c:v>44953</c:v>
                </c:pt>
                <c:pt idx="1047">
                  <c:v>44954</c:v>
                </c:pt>
                <c:pt idx="1048">
                  <c:v>44955</c:v>
                </c:pt>
                <c:pt idx="1049">
                  <c:v>44956</c:v>
                </c:pt>
                <c:pt idx="1050">
                  <c:v>44957</c:v>
                </c:pt>
                <c:pt idx="1051">
                  <c:v>44958</c:v>
                </c:pt>
                <c:pt idx="1052">
                  <c:v>44959</c:v>
                </c:pt>
                <c:pt idx="1053">
                  <c:v>44960</c:v>
                </c:pt>
                <c:pt idx="1054">
                  <c:v>44961</c:v>
                </c:pt>
                <c:pt idx="1055">
                  <c:v>44962</c:v>
                </c:pt>
                <c:pt idx="1056">
                  <c:v>44963</c:v>
                </c:pt>
                <c:pt idx="1057">
                  <c:v>44964</c:v>
                </c:pt>
                <c:pt idx="1058">
                  <c:v>44965</c:v>
                </c:pt>
                <c:pt idx="1059">
                  <c:v>44966</c:v>
                </c:pt>
                <c:pt idx="1060">
                  <c:v>44967</c:v>
                </c:pt>
                <c:pt idx="1061">
                  <c:v>44968</c:v>
                </c:pt>
                <c:pt idx="1062">
                  <c:v>44969</c:v>
                </c:pt>
                <c:pt idx="1063">
                  <c:v>44970</c:v>
                </c:pt>
                <c:pt idx="1064">
                  <c:v>44971</c:v>
                </c:pt>
                <c:pt idx="1065">
                  <c:v>44972</c:v>
                </c:pt>
                <c:pt idx="1066">
                  <c:v>44973</c:v>
                </c:pt>
                <c:pt idx="1067">
                  <c:v>44974</c:v>
                </c:pt>
                <c:pt idx="1068">
                  <c:v>44975</c:v>
                </c:pt>
                <c:pt idx="1069">
                  <c:v>44976</c:v>
                </c:pt>
                <c:pt idx="1070">
                  <c:v>44977</c:v>
                </c:pt>
                <c:pt idx="1071">
                  <c:v>44978</c:v>
                </c:pt>
                <c:pt idx="1072">
                  <c:v>44979</c:v>
                </c:pt>
                <c:pt idx="1073">
                  <c:v>44980</c:v>
                </c:pt>
                <c:pt idx="1074">
                  <c:v>44981</c:v>
                </c:pt>
                <c:pt idx="1075">
                  <c:v>44982</c:v>
                </c:pt>
                <c:pt idx="1076">
                  <c:v>44983</c:v>
                </c:pt>
                <c:pt idx="1077">
                  <c:v>44984</c:v>
                </c:pt>
                <c:pt idx="1078">
                  <c:v>44985</c:v>
                </c:pt>
                <c:pt idx="1079">
                  <c:v>44986</c:v>
                </c:pt>
                <c:pt idx="1080">
                  <c:v>44987</c:v>
                </c:pt>
                <c:pt idx="1081">
                  <c:v>44988</c:v>
                </c:pt>
                <c:pt idx="1082">
                  <c:v>44989</c:v>
                </c:pt>
                <c:pt idx="1083">
                  <c:v>44990</c:v>
                </c:pt>
                <c:pt idx="1084">
                  <c:v>44991</c:v>
                </c:pt>
                <c:pt idx="1085">
                  <c:v>44992</c:v>
                </c:pt>
                <c:pt idx="1086">
                  <c:v>44993</c:v>
                </c:pt>
                <c:pt idx="1087">
                  <c:v>44994</c:v>
                </c:pt>
                <c:pt idx="1088">
                  <c:v>44995</c:v>
                </c:pt>
                <c:pt idx="1089">
                  <c:v>44996</c:v>
                </c:pt>
                <c:pt idx="1090">
                  <c:v>44997</c:v>
                </c:pt>
                <c:pt idx="1091">
                  <c:v>44998</c:v>
                </c:pt>
                <c:pt idx="1092">
                  <c:v>44999</c:v>
                </c:pt>
                <c:pt idx="1093">
                  <c:v>45000</c:v>
                </c:pt>
                <c:pt idx="1094">
                  <c:v>45001</c:v>
                </c:pt>
                <c:pt idx="1095">
                  <c:v>45002</c:v>
                </c:pt>
                <c:pt idx="1096">
                  <c:v>45003</c:v>
                </c:pt>
                <c:pt idx="1097">
                  <c:v>45004</c:v>
                </c:pt>
                <c:pt idx="1098">
                  <c:v>45005</c:v>
                </c:pt>
                <c:pt idx="1099">
                  <c:v>45006</c:v>
                </c:pt>
                <c:pt idx="1100">
                  <c:v>45007</c:v>
                </c:pt>
                <c:pt idx="1101">
                  <c:v>45008</c:v>
                </c:pt>
                <c:pt idx="1102">
                  <c:v>45009</c:v>
                </c:pt>
                <c:pt idx="1103">
                  <c:v>45010</c:v>
                </c:pt>
                <c:pt idx="1104">
                  <c:v>45011</c:v>
                </c:pt>
                <c:pt idx="1105">
                  <c:v>45012</c:v>
                </c:pt>
                <c:pt idx="1106">
                  <c:v>45013</c:v>
                </c:pt>
                <c:pt idx="1107">
                  <c:v>45014</c:v>
                </c:pt>
                <c:pt idx="1108">
                  <c:v>45015</c:v>
                </c:pt>
                <c:pt idx="1109">
                  <c:v>45016</c:v>
                </c:pt>
                <c:pt idx="1110">
                  <c:v>45017</c:v>
                </c:pt>
                <c:pt idx="1111">
                  <c:v>45018</c:v>
                </c:pt>
                <c:pt idx="1112">
                  <c:v>45019</c:v>
                </c:pt>
                <c:pt idx="1113">
                  <c:v>45020</c:v>
                </c:pt>
                <c:pt idx="1114">
                  <c:v>45021</c:v>
                </c:pt>
                <c:pt idx="1115">
                  <c:v>45022</c:v>
                </c:pt>
                <c:pt idx="1116">
                  <c:v>45023</c:v>
                </c:pt>
                <c:pt idx="1117">
                  <c:v>45024</c:v>
                </c:pt>
                <c:pt idx="1118">
                  <c:v>45025</c:v>
                </c:pt>
                <c:pt idx="1119">
                  <c:v>45026</c:v>
                </c:pt>
                <c:pt idx="1120">
                  <c:v>45027</c:v>
                </c:pt>
                <c:pt idx="1121">
                  <c:v>45028</c:v>
                </c:pt>
                <c:pt idx="1122">
                  <c:v>45029</c:v>
                </c:pt>
                <c:pt idx="1123">
                  <c:v>45030</c:v>
                </c:pt>
                <c:pt idx="1124">
                  <c:v>45031</c:v>
                </c:pt>
                <c:pt idx="1125">
                  <c:v>45032</c:v>
                </c:pt>
                <c:pt idx="1126">
                  <c:v>45033</c:v>
                </c:pt>
                <c:pt idx="1127">
                  <c:v>45034</c:v>
                </c:pt>
                <c:pt idx="1128">
                  <c:v>45035</c:v>
                </c:pt>
                <c:pt idx="1129">
                  <c:v>45036</c:v>
                </c:pt>
                <c:pt idx="1130">
                  <c:v>45037</c:v>
                </c:pt>
                <c:pt idx="1131">
                  <c:v>45038</c:v>
                </c:pt>
                <c:pt idx="1132">
                  <c:v>45039</c:v>
                </c:pt>
                <c:pt idx="1133">
                  <c:v>45040</c:v>
                </c:pt>
                <c:pt idx="1134">
                  <c:v>45041</c:v>
                </c:pt>
                <c:pt idx="1135">
                  <c:v>45042</c:v>
                </c:pt>
                <c:pt idx="1136">
                  <c:v>45043</c:v>
                </c:pt>
                <c:pt idx="1137">
                  <c:v>45044</c:v>
                </c:pt>
                <c:pt idx="1138">
                  <c:v>45045</c:v>
                </c:pt>
                <c:pt idx="1139">
                  <c:v>45046</c:v>
                </c:pt>
                <c:pt idx="1140">
                  <c:v>45047</c:v>
                </c:pt>
                <c:pt idx="1141">
                  <c:v>45048</c:v>
                </c:pt>
                <c:pt idx="1142">
                  <c:v>45049</c:v>
                </c:pt>
                <c:pt idx="1143">
                  <c:v>45050</c:v>
                </c:pt>
                <c:pt idx="1144">
                  <c:v>45051</c:v>
                </c:pt>
                <c:pt idx="1145">
                  <c:v>45052</c:v>
                </c:pt>
                <c:pt idx="1146">
                  <c:v>45053</c:v>
                </c:pt>
                <c:pt idx="1147">
                  <c:v>45054</c:v>
                </c:pt>
                <c:pt idx="1148">
                  <c:v>45055</c:v>
                </c:pt>
                <c:pt idx="1149">
                  <c:v>45056</c:v>
                </c:pt>
                <c:pt idx="1150">
                  <c:v>45057</c:v>
                </c:pt>
                <c:pt idx="1151">
                  <c:v>45058</c:v>
                </c:pt>
                <c:pt idx="1152">
                  <c:v>45059</c:v>
                </c:pt>
                <c:pt idx="1153">
                  <c:v>45060</c:v>
                </c:pt>
                <c:pt idx="1154">
                  <c:v>45061</c:v>
                </c:pt>
                <c:pt idx="1155">
                  <c:v>45062</c:v>
                </c:pt>
                <c:pt idx="1156">
                  <c:v>45063</c:v>
                </c:pt>
                <c:pt idx="1157">
                  <c:v>45064</c:v>
                </c:pt>
                <c:pt idx="1158">
                  <c:v>45065</c:v>
                </c:pt>
                <c:pt idx="1159">
                  <c:v>45066</c:v>
                </c:pt>
                <c:pt idx="1160">
                  <c:v>45067</c:v>
                </c:pt>
                <c:pt idx="1161">
                  <c:v>45068</c:v>
                </c:pt>
                <c:pt idx="1162">
                  <c:v>45069</c:v>
                </c:pt>
                <c:pt idx="1163">
                  <c:v>45070</c:v>
                </c:pt>
                <c:pt idx="1164">
                  <c:v>45071</c:v>
                </c:pt>
                <c:pt idx="1165">
                  <c:v>45072</c:v>
                </c:pt>
                <c:pt idx="1166">
                  <c:v>45073</c:v>
                </c:pt>
                <c:pt idx="1167">
                  <c:v>45074</c:v>
                </c:pt>
                <c:pt idx="1168">
                  <c:v>45075</c:v>
                </c:pt>
                <c:pt idx="1169">
                  <c:v>45076</c:v>
                </c:pt>
                <c:pt idx="1170">
                  <c:v>45077</c:v>
                </c:pt>
                <c:pt idx="1171">
                  <c:v>45078</c:v>
                </c:pt>
                <c:pt idx="1172">
                  <c:v>45079</c:v>
                </c:pt>
                <c:pt idx="1173">
                  <c:v>45080</c:v>
                </c:pt>
                <c:pt idx="1174">
                  <c:v>45081</c:v>
                </c:pt>
                <c:pt idx="1175">
                  <c:v>45082</c:v>
                </c:pt>
                <c:pt idx="1176">
                  <c:v>45083</c:v>
                </c:pt>
                <c:pt idx="1177">
                  <c:v>45084</c:v>
                </c:pt>
                <c:pt idx="1178">
                  <c:v>45085</c:v>
                </c:pt>
                <c:pt idx="1179">
                  <c:v>45086</c:v>
                </c:pt>
                <c:pt idx="1180">
                  <c:v>45087</c:v>
                </c:pt>
                <c:pt idx="1181">
                  <c:v>45088</c:v>
                </c:pt>
                <c:pt idx="1182">
                  <c:v>45089</c:v>
                </c:pt>
                <c:pt idx="1183">
                  <c:v>45090</c:v>
                </c:pt>
                <c:pt idx="1184">
                  <c:v>45091</c:v>
                </c:pt>
                <c:pt idx="1185">
                  <c:v>45092</c:v>
                </c:pt>
                <c:pt idx="1186">
                  <c:v>45093</c:v>
                </c:pt>
                <c:pt idx="1187">
                  <c:v>45094</c:v>
                </c:pt>
                <c:pt idx="1188">
                  <c:v>45095</c:v>
                </c:pt>
                <c:pt idx="1189">
                  <c:v>45096</c:v>
                </c:pt>
                <c:pt idx="1190">
                  <c:v>45097</c:v>
                </c:pt>
                <c:pt idx="1191">
                  <c:v>45098</c:v>
                </c:pt>
                <c:pt idx="1192">
                  <c:v>45099</c:v>
                </c:pt>
                <c:pt idx="1193">
                  <c:v>45100</c:v>
                </c:pt>
                <c:pt idx="1194">
                  <c:v>45101</c:v>
                </c:pt>
                <c:pt idx="1195">
                  <c:v>45102</c:v>
                </c:pt>
                <c:pt idx="1196">
                  <c:v>45103</c:v>
                </c:pt>
                <c:pt idx="1197">
                  <c:v>45104</c:v>
                </c:pt>
                <c:pt idx="1198">
                  <c:v>45105</c:v>
                </c:pt>
                <c:pt idx="1199">
                  <c:v>45106</c:v>
                </c:pt>
                <c:pt idx="1200">
                  <c:v>45107</c:v>
                </c:pt>
                <c:pt idx="1201">
                  <c:v>45108</c:v>
                </c:pt>
                <c:pt idx="1202">
                  <c:v>45109</c:v>
                </c:pt>
                <c:pt idx="1203">
                  <c:v>45110</c:v>
                </c:pt>
                <c:pt idx="1204">
                  <c:v>45111</c:v>
                </c:pt>
                <c:pt idx="1205">
                  <c:v>45112</c:v>
                </c:pt>
                <c:pt idx="1206">
                  <c:v>45113</c:v>
                </c:pt>
                <c:pt idx="1207">
                  <c:v>45114</c:v>
                </c:pt>
                <c:pt idx="1208">
                  <c:v>45115</c:v>
                </c:pt>
                <c:pt idx="1209">
                  <c:v>45116</c:v>
                </c:pt>
                <c:pt idx="1210">
                  <c:v>45117</c:v>
                </c:pt>
                <c:pt idx="1211">
                  <c:v>45118</c:v>
                </c:pt>
                <c:pt idx="1212">
                  <c:v>45119</c:v>
                </c:pt>
                <c:pt idx="1213">
                  <c:v>45120</c:v>
                </c:pt>
                <c:pt idx="1214">
                  <c:v>45121</c:v>
                </c:pt>
                <c:pt idx="1215">
                  <c:v>45122</c:v>
                </c:pt>
                <c:pt idx="1216">
                  <c:v>45123</c:v>
                </c:pt>
                <c:pt idx="1217">
                  <c:v>45124</c:v>
                </c:pt>
                <c:pt idx="1218">
                  <c:v>45125</c:v>
                </c:pt>
                <c:pt idx="1219">
                  <c:v>45126</c:v>
                </c:pt>
                <c:pt idx="1220">
                  <c:v>45127</c:v>
                </c:pt>
                <c:pt idx="1221">
                  <c:v>45128</c:v>
                </c:pt>
                <c:pt idx="1222">
                  <c:v>45129</c:v>
                </c:pt>
                <c:pt idx="1223">
                  <c:v>45130</c:v>
                </c:pt>
                <c:pt idx="1224">
                  <c:v>45131</c:v>
                </c:pt>
                <c:pt idx="1225">
                  <c:v>45132</c:v>
                </c:pt>
                <c:pt idx="1226">
                  <c:v>45133</c:v>
                </c:pt>
                <c:pt idx="1227">
                  <c:v>45134</c:v>
                </c:pt>
                <c:pt idx="1228">
                  <c:v>45135</c:v>
                </c:pt>
                <c:pt idx="1229">
                  <c:v>45136</c:v>
                </c:pt>
                <c:pt idx="1230">
                  <c:v>45137</c:v>
                </c:pt>
                <c:pt idx="1231">
                  <c:v>45138</c:v>
                </c:pt>
                <c:pt idx="1232">
                  <c:v>45139</c:v>
                </c:pt>
                <c:pt idx="1233">
                  <c:v>45140</c:v>
                </c:pt>
                <c:pt idx="1234">
                  <c:v>45141</c:v>
                </c:pt>
                <c:pt idx="1235">
                  <c:v>45142</c:v>
                </c:pt>
                <c:pt idx="1236">
                  <c:v>45143</c:v>
                </c:pt>
                <c:pt idx="1237">
                  <c:v>45144</c:v>
                </c:pt>
                <c:pt idx="1238">
                  <c:v>45145</c:v>
                </c:pt>
                <c:pt idx="1239">
                  <c:v>45146</c:v>
                </c:pt>
                <c:pt idx="1240">
                  <c:v>45147</c:v>
                </c:pt>
                <c:pt idx="1241">
                  <c:v>45148</c:v>
                </c:pt>
                <c:pt idx="1242">
                  <c:v>45149</c:v>
                </c:pt>
                <c:pt idx="1243">
                  <c:v>45150</c:v>
                </c:pt>
                <c:pt idx="1244">
                  <c:v>45151</c:v>
                </c:pt>
                <c:pt idx="1245">
                  <c:v>45152</c:v>
                </c:pt>
                <c:pt idx="1246">
                  <c:v>45153</c:v>
                </c:pt>
                <c:pt idx="1247">
                  <c:v>45154</c:v>
                </c:pt>
                <c:pt idx="1248">
                  <c:v>45155</c:v>
                </c:pt>
                <c:pt idx="1249">
                  <c:v>45156</c:v>
                </c:pt>
                <c:pt idx="1250">
                  <c:v>45157</c:v>
                </c:pt>
                <c:pt idx="1251">
                  <c:v>45158</c:v>
                </c:pt>
                <c:pt idx="1252">
                  <c:v>45159</c:v>
                </c:pt>
                <c:pt idx="1253">
                  <c:v>45160</c:v>
                </c:pt>
                <c:pt idx="1254">
                  <c:v>45161</c:v>
                </c:pt>
                <c:pt idx="1255">
                  <c:v>45162</c:v>
                </c:pt>
                <c:pt idx="1256">
                  <c:v>45163</c:v>
                </c:pt>
                <c:pt idx="1257">
                  <c:v>45164</c:v>
                </c:pt>
                <c:pt idx="1258">
                  <c:v>45165</c:v>
                </c:pt>
                <c:pt idx="1259">
                  <c:v>45166</c:v>
                </c:pt>
                <c:pt idx="1260">
                  <c:v>45167</c:v>
                </c:pt>
                <c:pt idx="1261">
                  <c:v>45168</c:v>
                </c:pt>
                <c:pt idx="1262">
                  <c:v>45169</c:v>
                </c:pt>
                <c:pt idx="1263">
                  <c:v>45170</c:v>
                </c:pt>
                <c:pt idx="1264">
                  <c:v>45171</c:v>
                </c:pt>
                <c:pt idx="1265">
                  <c:v>45172</c:v>
                </c:pt>
                <c:pt idx="1266">
                  <c:v>45173</c:v>
                </c:pt>
                <c:pt idx="1267">
                  <c:v>45174</c:v>
                </c:pt>
                <c:pt idx="1268">
                  <c:v>45175</c:v>
                </c:pt>
                <c:pt idx="1269">
                  <c:v>45176</c:v>
                </c:pt>
                <c:pt idx="1270">
                  <c:v>45177</c:v>
                </c:pt>
                <c:pt idx="1271">
                  <c:v>45178</c:v>
                </c:pt>
                <c:pt idx="1272">
                  <c:v>45179</c:v>
                </c:pt>
                <c:pt idx="1273">
                  <c:v>45180</c:v>
                </c:pt>
                <c:pt idx="1274">
                  <c:v>45181</c:v>
                </c:pt>
                <c:pt idx="1275">
                  <c:v>45182</c:v>
                </c:pt>
                <c:pt idx="1276">
                  <c:v>45183</c:v>
                </c:pt>
                <c:pt idx="1277">
                  <c:v>45184</c:v>
                </c:pt>
                <c:pt idx="1278">
                  <c:v>45185</c:v>
                </c:pt>
                <c:pt idx="1279">
                  <c:v>45186</c:v>
                </c:pt>
                <c:pt idx="1280">
                  <c:v>45187</c:v>
                </c:pt>
                <c:pt idx="1281">
                  <c:v>45188</c:v>
                </c:pt>
                <c:pt idx="1282">
                  <c:v>45189</c:v>
                </c:pt>
                <c:pt idx="1283">
                  <c:v>45190</c:v>
                </c:pt>
                <c:pt idx="1284">
                  <c:v>45191</c:v>
                </c:pt>
                <c:pt idx="1285">
                  <c:v>45192</c:v>
                </c:pt>
                <c:pt idx="1286">
                  <c:v>45193</c:v>
                </c:pt>
                <c:pt idx="1287">
                  <c:v>45194</c:v>
                </c:pt>
                <c:pt idx="1288">
                  <c:v>45195</c:v>
                </c:pt>
                <c:pt idx="1289">
                  <c:v>45196</c:v>
                </c:pt>
                <c:pt idx="1290">
                  <c:v>45197</c:v>
                </c:pt>
                <c:pt idx="1291">
                  <c:v>45198</c:v>
                </c:pt>
                <c:pt idx="1292">
                  <c:v>45199</c:v>
                </c:pt>
                <c:pt idx="1293">
                  <c:v>45200</c:v>
                </c:pt>
                <c:pt idx="1294">
                  <c:v>45201</c:v>
                </c:pt>
                <c:pt idx="1295">
                  <c:v>45202</c:v>
                </c:pt>
                <c:pt idx="1296">
                  <c:v>45203</c:v>
                </c:pt>
                <c:pt idx="1297">
                  <c:v>45204</c:v>
                </c:pt>
                <c:pt idx="1298">
                  <c:v>45205</c:v>
                </c:pt>
              </c:numCache>
            </c:numRef>
          </c:cat>
          <c:val>
            <c:numRef>
              <c:f>'Dados sim recup log'!$K$2:$K$1500</c:f>
              <c:numCache>
                <c:formatCode>General</c:formatCode>
                <c:ptCount val="14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  <c:pt idx="494">
                  <c:v>3372</c:v>
                </c:pt>
                <c:pt idx="495">
                  <c:v>3305.6089261919551</c:v>
                </c:pt>
                <c:pt idx="496">
                  <c:v>3239</c:v>
                </c:pt>
                <c:pt idx="497">
                  <c:v>3213.5467893849855</c:v>
                </c:pt>
                <c:pt idx="498">
                  <c:v>3188</c:v>
                </c:pt>
                <c:pt idx="499">
                  <c:v>3111</c:v>
                </c:pt>
                <c:pt idx="500">
                  <c:v>3056</c:v>
                </c:pt>
                <c:pt idx="501">
                  <c:v>2927</c:v>
                </c:pt>
                <c:pt idx="502">
                  <c:v>2883.0739222358097</c:v>
                </c:pt>
                <c:pt idx="503">
                  <c:v>2839</c:v>
                </c:pt>
                <c:pt idx="504">
                  <c:v>2811</c:v>
                </c:pt>
                <c:pt idx="505">
                  <c:v>2763</c:v>
                </c:pt>
                <c:pt idx="506">
                  <c:v>2756</c:v>
                </c:pt>
                <c:pt idx="507">
                  <c:v>2708</c:v>
                </c:pt>
                <c:pt idx="508">
                  <c:v>2657</c:v>
                </c:pt>
                <c:pt idx="509">
                  <c:v>2598.5725038374367</c:v>
                </c:pt>
                <c:pt idx="510">
                  <c:v>2540</c:v>
                </c:pt>
                <c:pt idx="511">
                  <c:v>2507</c:v>
                </c:pt>
                <c:pt idx="512">
                  <c:v>2501</c:v>
                </c:pt>
                <c:pt idx="513">
                  <c:v>2462</c:v>
                </c:pt>
                <c:pt idx="514">
                  <c:v>2432</c:v>
                </c:pt>
                <c:pt idx="515">
                  <c:v>2391</c:v>
                </c:pt>
                <c:pt idx="516">
                  <c:v>2355.0331141844072</c:v>
                </c:pt>
                <c:pt idx="517">
                  <c:v>2319</c:v>
                </c:pt>
                <c:pt idx="518">
                  <c:v>2298</c:v>
                </c:pt>
                <c:pt idx="519">
                  <c:v>2315</c:v>
                </c:pt>
                <c:pt idx="520">
                  <c:v>2275</c:v>
                </c:pt>
                <c:pt idx="521">
                  <c:v>2222</c:v>
                </c:pt>
                <c:pt idx="522">
                  <c:v>2281</c:v>
                </c:pt>
                <c:pt idx="523">
                  <c:v>2241.5348855856864</c:v>
                </c:pt>
                <c:pt idx="524">
                  <c:v>2202</c:v>
                </c:pt>
                <c:pt idx="525">
                  <c:v>2186</c:v>
                </c:pt>
                <c:pt idx="526">
                  <c:v>2188</c:v>
                </c:pt>
                <c:pt idx="527">
                  <c:v>2190.7936507936538</c:v>
                </c:pt>
                <c:pt idx="528">
                  <c:v>2195.5873015873076</c:v>
                </c:pt>
                <c:pt idx="529">
                  <c:v>2199.3809523809614</c:v>
                </c:pt>
                <c:pt idx="530">
                  <c:v>2202.1756563607923</c:v>
                </c:pt>
                <c:pt idx="531">
                  <c:v>2204.968253968269</c:v>
                </c:pt>
                <c:pt idx="532">
                  <c:v>2208.7619047619228</c:v>
                </c:pt>
                <c:pt idx="533">
                  <c:v>2210.5555555555766</c:v>
                </c:pt>
                <c:pt idx="534">
                  <c:v>2213.3492063492304</c:v>
                </c:pt>
                <c:pt idx="535">
                  <c:v>2218.1428571429133</c:v>
                </c:pt>
                <c:pt idx="536">
                  <c:v>2180.7142857143481</c:v>
                </c:pt>
                <c:pt idx="537">
                  <c:v>2143.2857142857974</c:v>
                </c:pt>
                <c:pt idx="538">
                  <c:v>2105.8571428572322</c:v>
                </c:pt>
                <c:pt idx="539">
                  <c:v>2068.4285714286816</c:v>
                </c:pt>
                <c:pt idx="540">
                  <c:v>2031</c:v>
                </c:pt>
                <c:pt idx="541">
                  <c:v>2003</c:v>
                </c:pt>
                <c:pt idx="542">
                  <c:v>1960</c:v>
                </c:pt>
                <c:pt idx="543">
                  <c:v>1925</c:v>
                </c:pt>
                <c:pt idx="544">
                  <c:v>1887.5262409978022</c:v>
                </c:pt>
                <c:pt idx="545">
                  <c:v>1849</c:v>
                </c:pt>
                <c:pt idx="546">
                  <c:v>1809</c:v>
                </c:pt>
                <c:pt idx="547">
                  <c:v>1733</c:v>
                </c:pt>
                <c:pt idx="548">
                  <c:v>1669</c:v>
                </c:pt>
                <c:pt idx="549">
                  <c:v>1910</c:v>
                </c:pt>
                <c:pt idx="550">
                  <c:v>2172.3333333333285</c:v>
                </c:pt>
                <c:pt idx="551">
                  <c:v>2434.666666666657</c:v>
                </c:pt>
                <c:pt idx="552">
                  <c:v>2697</c:v>
                </c:pt>
                <c:pt idx="553">
                  <c:v>2644</c:v>
                </c:pt>
                <c:pt idx="554">
                  <c:v>2636.4285714285652</c:v>
                </c:pt>
                <c:pt idx="555">
                  <c:v>2646.8571428571304</c:v>
                </c:pt>
                <c:pt idx="556">
                  <c:v>2015.2857142856956</c:v>
                </c:pt>
                <c:pt idx="557">
                  <c:v>1951.2142857142608</c:v>
                </c:pt>
                <c:pt idx="558">
                  <c:v>1887.142857142826</c:v>
                </c:pt>
                <c:pt idx="559">
                  <c:v>1823.0714285713912</c:v>
                </c:pt>
                <c:pt idx="560">
                  <c:v>1760</c:v>
                </c:pt>
                <c:pt idx="561">
                  <c:v>1762.8333333333285</c:v>
                </c:pt>
                <c:pt idx="562">
                  <c:v>1768.666666666657</c:v>
                </c:pt>
                <c:pt idx="563">
                  <c:v>1724</c:v>
                </c:pt>
                <c:pt idx="564">
                  <c:v>1710.6666666666715</c:v>
                </c:pt>
                <c:pt idx="565">
                  <c:v>1688.333333333343</c:v>
                </c:pt>
                <c:pt idx="566">
                  <c:v>1666</c:v>
                </c:pt>
                <c:pt idx="567">
                  <c:v>1643</c:v>
                </c:pt>
                <c:pt idx="568">
                  <c:v>1620.5</c:v>
                </c:pt>
                <c:pt idx="569">
                  <c:v>1598</c:v>
                </c:pt>
                <c:pt idx="570">
                  <c:v>1635.2857142857101</c:v>
                </c:pt>
                <c:pt idx="571">
                  <c:v>1673.5714285714203</c:v>
                </c:pt>
                <c:pt idx="572">
                  <c:v>1653.2571428571246</c:v>
                </c:pt>
                <c:pt idx="573">
                  <c:v>1632.9428571428434</c:v>
                </c:pt>
                <c:pt idx="574">
                  <c:v>1612.6285714285477</c:v>
                </c:pt>
                <c:pt idx="575">
                  <c:v>1592.3142857142666</c:v>
                </c:pt>
                <c:pt idx="576">
                  <c:v>1572</c:v>
                </c:pt>
                <c:pt idx="577">
                  <c:v>1566</c:v>
                </c:pt>
                <c:pt idx="578">
                  <c:v>1559</c:v>
                </c:pt>
                <c:pt idx="579">
                  <c:v>1568</c:v>
                </c:pt>
                <c:pt idx="580">
                  <c:v>1577</c:v>
                </c:pt>
                <c:pt idx="581">
                  <c:v>1580</c:v>
                </c:pt>
                <c:pt idx="582">
                  <c:v>1575</c:v>
                </c:pt>
                <c:pt idx="583">
                  <c:v>1571</c:v>
                </c:pt>
                <c:pt idx="584">
                  <c:v>1501</c:v>
                </c:pt>
                <c:pt idx="585">
                  <c:v>1506</c:v>
                </c:pt>
                <c:pt idx="586">
                  <c:v>1502.333333333343</c:v>
                </c:pt>
                <c:pt idx="587">
                  <c:v>1498.6666666666861</c:v>
                </c:pt>
                <c:pt idx="588">
                  <c:v>1495</c:v>
                </c:pt>
                <c:pt idx="589">
                  <c:v>1498.6666666666715</c:v>
                </c:pt>
                <c:pt idx="590">
                  <c:v>1501.333333333343</c:v>
                </c:pt>
                <c:pt idx="591">
                  <c:v>1505</c:v>
                </c:pt>
                <c:pt idx="592">
                  <c:v>1516</c:v>
                </c:pt>
                <c:pt idx="593">
                  <c:v>1500.25</c:v>
                </c:pt>
                <c:pt idx="594">
                  <c:v>1484.5</c:v>
                </c:pt>
                <c:pt idx="595">
                  <c:v>1468.75</c:v>
                </c:pt>
                <c:pt idx="596">
                  <c:v>1453</c:v>
                </c:pt>
                <c:pt idx="597">
                  <c:v>1438</c:v>
                </c:pt>
                <c:pt idx="598">
                  <c:v>1450</c:v>
                </c:pt>
                <c:pt idx="599">
                  <c:v>1451.2692307692341</c:v>
                </c:pt>
                <c:pt idx="600">
                  <c:v>1452.5384615384683</c:v>
                </c:pt>
                <c:pt idx="601">
                  <c:v>1453.8076923077024</c:v>
                </c:pt>
                <c:pt idx="602">
                  <c:v>1452.0769230769365</c:v>
                </c:pt>
                <c:pt idx="603">
                  <c:v>1453.3461538461706</c:v>
                </c:pt>
                <c:pt idx="604">
                  <c:v>1454.2820512820763</c:v>
                </c:pt>
                <c:pt idx="605">
                  <c:v>1455.2179487179674</c:v>
                </c:pt>
                <c:pt idx="606">
                  <c:v>1455.153846153873</c:v>
                </c:pt>
                <c:pt idx="607">
                  <c:v>1456.4230769231071</c:v>
                </c:pt>
                <c:pt idx="608">
                  <c:v>1457.6923076923413</c:v>
                </c:pt>
                <c:pt idx="609">
                  <c:v>1458.9615384615754</c:v>
                </c:pt>
                <c:pt idx="610">
                  <c:v>1460.2307692308095</c:v>
                </c:pt>
                <c:pt idx="611">
                  <c:v>1461.5000000000437</c:v>
                </c:pt>
                <c:pt idx="612">
                  <c:v>1462.7692307692778</c:v>
                </c:pt>
                <c:pt idx="613">
                  <c:v>1464.0384615385119</c:v>
                </c:pt>
                <c:pt idx="614">
                  <c:v>1465.307692307746</c:v>
                </c:pt>
                <c:pt idx="615">
                  <c:v>1466.5769230769802</c:v>
                </c:pt>
                <c:pt idx="616">
                  <c:v>1466.8461538462143</c:v>
                </c:pt>
                <c:pt idx="617">
                  <c:v>1468.1153846154484</c:v>
                </c:pt>
                <c:pt idx="618">
                  <c:v>1466.8846153846825</c:v>
                </c:pt>
                <c:pt idx="619">
                  <c:v>1465.6538461539167</c:v>
                </c:pt>
                <c:pt idx="620">
                  <c:v>1466.9230769231508</c:v>
                </c:pt>
                <c:pt idx="621">
                  <c:v>1467.6923076923849</c:v>
                </c:pt>
                <c:pt idx="622">
                  <c:v>1468.4615384616191</c:v>
                </c:pt>
                <c:pt idx="623">
                  <c:v>1468.7307692308532</c:v>
                </c:pt>
                <c:pt idx="624">
                  <c:v>1469</c:v>
                </c:pt>
                <c:pt idx="625">
                  <c:v>1475</c:v>
                </c:pt>
                <c:pt idx="626">
                  <c:v>1476</c:v>
                </c:pt>
                <c:pt idx="627">
                  <c:v>1456</c:v>
                </c:pt>
                <c:pt idx="628">
                  <c:v>1448.3333333333285</c:v>
                </c:pt>
                <c:pt idx="629">
                  <c:v>1440.6666666666715</c:v>
                </c:pt>
                <c:pt idx="630">
                  <c:v>1433</c:v>
                </c:pt>
                <c:pt idx="631">
                  <c:v>1422.6666666666715</c:v>
                </c:pt>
                <c:pt idx="632">
                  <c:v>1412.333333333343</c:v>
                </c:pt>
                <c:pt idx="633">
                  <c:v>1402</c:v>
                </c:pt>
                <c:pt idx="634">
                  <c:v>1429.9426730515697</c:v>
                </c:pt>
                <c:pt idx="635">
                  <c:v>1457.9198623711709</c:v>
                </c:pt>
                <c:pt idx="636">
                  <c:v>1485.9315888200654</c:v>
                </c:pt>
                <c:pt idx="637">
                  <c:v>1512.9778732721315</c:v>
                </c:pt>
                <c:pt idx="638">
                  <c:v>1539.0587366138352</c:v>
                </c:pt>
                <c:pt idx="639">
                  <c:v>1567.1741997443314</c:v>
                </c:pt>
                <c:pt idx="640">
                  <c:v>1597.4909502419614</c:v>
                </c:pt>
                <c:pt idx="641">
                  <c:v>1632.5090090311278</c:v>
                </c:pt>
                <c:pt idx="642">
                  <c:v>1667.5617303821928</c:v>
                </c:pt>
                <c:pt idx="643">
                  <c:v>1702.6491352448211</c:v>
                </c:pt>
                <c:pt idx="644">
                  <c:v>1739.1045779147098</c:v>
                </c:pt>
                <c:pt idx="645">
                  <c:v>1772.5947460335155</c:v>
                </c:pt>
                <c:pt idx="646">
                  <c:v>1818.1196605889272</c:v>
                </c:pt>
                <c:pt idx="647">
                  <c:v>1858.179342581323</c:v>
                </c:pt>
                <c:pt idx="648">
                  <c:v>1898.2738130237558</c:v>
                </c:pt>
                <c:pt idx="649">
                  <c:v>1937.4030929419969</c:v>
                </c:pt>
                <c:pt idx="650">
                  <c:v>1977.5672033745213</c:v>
                </c:pt>
                <c:pt idx="651">
                  <c:v>2022.2661653725081</c:v>
                </c:pt>
                <c:pt idx="652">
                  <c:v>2060</c:v>
                </c:pt>
                <c:pt idx="653">
                  <c:v>2346.1681598590367</c:v>
                </c:pt>
                <c:pt idx="654">
                  <c:v>2633.2648638112296</c:v>
                </c:pt>
                <c:pt idx="655">
                  <c:v>2920.2930131188041</c:v>
                </c:pt>
                <c:pt idx="656">
                  <c:v>3209.2555180950148</c:v>
                </c:pt>
                <c:pt idx="657">
                  <c:v>3499.155298132333</c:v>
                </c:pt>
                <c:pt idx="658">
                  <c:v>3790</c:v>
                </c:pt>
                <c:pt idx="659">
                  <c:v>3921</c:v>
                </c:pt>
                <c:pt idx="660">
                  <c:v>4561.8776617446856</c:v>
                </c:pt>
                <c:pt idx="661">
                  <c:v>5205</c:v>
                </c:pt>
                <c:pt idx="662">
                  <c:v>5472.9420979873103</c:v>
                </c:pt>
                <c:pt idx="663">
                  <c:v>5741.9408883968572</c:v>
                </c:pt>
                <c:pt idx="664">
                  <c:v>6012</c:v>
                </c:pt>
                <c:pt idx="665">
                  <c:v>7025.6446658955829</c:v>
                </c:pt>
                <c:pt idx="666">
                  <c:v>8049.5985359926708</c:v>
                </c:pt>
                <c:pt idx="667">
                  <c:v>9087</c:v>
                </c:pt>
                <c:pt idx="668">
                  <c:v>9826</c:v>
                </c:pt>
                <c:pt idx="669">
                  <c:v>10288.778945793965</c:v>
                </c:pt>
                <c:pt idx="670">
                  <c:v>10756.603902337461</c:v>
                </c:pt>
                <c:pt idx="671">
                  <c:v>11229.519673196221</c:v>
                </c:pt>
                <c:pt idx="672">
                  <c:v>11707.571432401935</c:v>
                </c:pt>
                <c:pt idx="673">
                  <c:v>12190.804727425013</c:v>
                </c:pt>
                <c:pt idx="674">
                  <c:v>12679.265482170929</c:v>
                </c:pt>
                <c:pt idx="675">
                  <c:v>13173</c:v>
                </c:pt>
                <c:pt idx="676">
                  <c:v>13148.932260519665</c:v>
                </c:pt>
                <c:pt idx="677">
                  <c:v>13123.604982477904</c:v>
                </c:pt>
                <c:pt idx="678">
                  <c:v>13097</c:v>
                </c:pt>
                <c:pt idx="679">
                  <c:v>13548.518323730503</c:v>
                </c:pt>
                <c:pt idx="680">
                  <c:v>14008</c:v>
                </c:pt>
                <c:pt idx="681">
                  <c:v>13612.046714209995</c:v>
                </c:pt>
                <c:pt idx="682">
                  <c:v>13207.791498333303</c:v>
                </c:pt>
                <c:pt idx="683">
                  <c:v>12795.11370610939</c:v>
                </c:pt>
                <c:pt idx="684">
                  <c:v>12373.891133579076</c:v>
                </c:pt>
                <c:pt idx="685">
                  <c:v>11944</c:v>
                </c:pt>
                <c:pt idx="686">
                  <c:v>11320</c:v>
                </c:pt>
                <c:pt idx="687">
                  <c:v>10671</c:v>
                </c:pt>
                <c:pt idx="688">
                  <c:v>9882</c:v>
                </c:pt>
                <c:pt idx="689">
                  <c:v>9093</c:v>
                </c:pt>
                <c:pt idx="690">
                  <c:v>8404.75</c:v>
                </c:pt>
                <c:pt idx="691">
                  <c:v>7716.5</c:v>
                </c:pt>
                <c:pt idx="692">
                  <c:v>7028.25</c:v>
                </c:pt>
                <c:pt idx="693">
                  <c:v>6340</c:v>
                </c:pt>
                <c:pt idx="694">
                  <c:v>6032</c:v>
                </c:pt>
                <c:pt idx="695">
                  <c:v>5885</c:v>
                </c:pt>
                <c:pt idx="696">
                  <c:v>5675</c:v>
                </c:pt>
                <c:pt idx="697">
                  <c:v>5452</c:v>
                </c:pt>
                <c:pt idx="698">
                  <c:v>5228.9999999999854</c:v>
                </c:pt>
                <c:pt idx="699">
                  <c:v>5006</c:v>
                </c:pt>
                <c:pt idx="700">
                  <c:v>5000</c:v>
                </c:pt>
                <c:pt idx="701">
                  <c:v>5033</c:v>
                </c:pt>
                <c:pt idx="702">
                  <c:v>4970</c:v>
                </c:pt>
                <c:pt idx="703">
                  <c:v>4690</c:v>
                </c:pt>
                <c:pt idx="704">
                  <c:v>4544.8000000000029</c:v>
                </c:pt>
                <c:pt idx="705">
                  <c:v>4399.6000000000058</c:v>
                </c:pt>
                <c:pt idx="706">
                  <c:v>4254.4000000000087</c:v>
                </c:pt>
                <c:pt idx="707">
                  <c:v>4109.2000000000116</c:v>
                </c:pt>
                <c:pt idx="708">
                  <c:v>3963</c:v>
                </c:pt>
                <c:pt idx="709">
                  <c:v>3897</c:v>
                </c:pt>
                <c:pt idx="710">
                  <c:v>3812</c:v>
                </c:pt>
                <c:pt idx="711">
                  <c:v>3712.6111111110949</c:v>
                </c:pt>
                <c:pt idx="712">
                  <c:v>3613.2222222222044</c:v>
                </c:pt>
                <c:pt idx="713">
                  <c:v>3513.8333333332994</c:v>
                </c:pt>
                <c:pt idx="714">
                  <c:v>3414.4444444443943</c:v>
                </c:pt>
                <c:pt idx="715">
                  <c:v>3315.0555555555038</c:v>
                </c:pt>
                <c:pt idx="716">
                  <c:v>3215.6666666665988</c:v>
                </c:pt>
                <c:pt idx="717">
                  <c:v>3111.9444444443652</c:v>
                </c:pt>
                <c:pt idx="718">
                  <c:v>3012.4722222221317</c:v>
                </c:pt>
                <c:pt idx="719">
                  <c:v>2912.9999999998981</c:v>
                </c:pt>
                <c:pt idx="720">
                  <c:v>2813.5277777776646</c:v>
                </c:pt>
                <c:pt idx="721">
                  <c:v>2714.0555555554311</c:v>
                </c:pt>
                <c:pt idx="722">
                  <c:v>2612.3333333331975</c:v>
                </c:pt>
                <c:pt idx="723">
                  <c:v>2512.611111110964</c:v>
                </c:pt>
                <c:pt idx="724">
                  <c:v>2412.8888888887304</c:v>
                </c:pt>
                <c:pt idx="725">
                  <c:v>2314.1666666664969</c:v>
                </c:pt>
                <c:pt idx="726">
                  <c:v>2215.4444444442634</c:v>
                </c:pt>
                <c:pt idx="727">
                  <c:v>2116.7222222220444</c:v>
                </c:pt>
                <c:pt idx="728">
                  <c:v>2015</c:v>
                </c:pt>
                <c:pt idx="729">
                  <c:v>1964</c:v>
                </c:pt>
                <c:pt idx="730">
                  <c:v>1896</c:v>
                </c:pt>
                <c:pt idx="731">
                  <c:v>1847</c:v>
                </c:pt>
                <c:pt idx="732">
                  <c:v>1808.6666666666715</c:v>
                </c:pt>
                <c:pt idx="733">
                  <c:v>1770.333333333343</c:v>
                </c:pt>
                <c:pt idx="734">
                  <c:v>1732</c:v>
                </c:pt>
                <c:pt idx="735">
                  <c:v>1670</c:v>
                </c:pt>
                <c:pt idx="736">
                  <c:v>1607</c:v>
                </c:pt>
                <c:pt idx="737">
                  <c:v>1604</c:v>
                </c:pt>
                <c:pt idx="738">
                  <c:v>1553.25</c:v>
                </c:pt>
                <c:pt idx="739">
                  <c:v>1539.833333333343</c:v>
                </c:pt>
                <c:pt idx="740">
                  <c:v>1526.4166666666861</c:v>
                </c:pt>
                <c:pt idx="741">
                  <c:v>1513</c:v>
                </c:pt>
                <c:pt idx="742">
                  <c:v>1493</c:v>
                </c:pt>
                <c:pt idx="743">
                  <c:v>1473</c:v>
                </c:pt>
                <c:pt idx="744">
                  <c:v>1470</c:v>
                </c:pt>
                <c:pt idx="745">
                  <c:v>1446</c:v>
                </c:pt>
                <c:pt idx="746">
                  <c:v>1439.0000000000146</c:v>
                </c:pt>
                <c:pt idx="747">
                  <c:v>1432.0000000000291</c:v>
                </c:pt>
                <c:pt idx="748">
                  <c:v>1425</c:v>
                </c:pt>
                <c:pt idx="749">
                  <c:v>1423</c:v>
                </c:pt>
                <c:pt idx="750">
                  <c:v>1432.6666666666715</c:v>
                </c:pt>
                <c:pt idx="751">
                  <c:v>1442.3333333333721</c:v>
                </c:pt>
                <c:pt idx="752">
                  <c:v>1452</c:v>
                </c:pt>
                <c:pt idx="753">
                  <c:v>1464.3999999999796</c:v>
                </c:pt>
                <c:pt idx="754">
                  <c:v>1476.7999999999884</c:v>
                </c:pt>
                <c:pt idx="755">
                  <c:v>1489.199999999968</c:v>
                </c:pt>
                <c:pt idx="756">
                  <c:v>1501.5999999999767</c:v>
                </c:pt>
                <c:pt idx="757">
                  <c:v>1514</c:v>
                </c:pt>
                <c:pt idx="758">
                  <c:v>1528.9999999999854</c:v>
                </c:pt>
                <c:pt idx="759">
                  <c:v>1544</c:v>
                </c:pt>
                <c:pt idx="760">
                  <c:v>1558.9999999999854</c:v>
                </c:pt>
                <c:pt idx="761">
                  <c:v>1574</c:v>
                </c:pt>
                <c:pt idx="762">
                  <c:v>1588.9999999999854</c:v>
                </c:pt>
                <c:pt idx="763">
                  <c:v>1604</c:v>
                </c:pt>
                <c:pt idx="764">
                  <c:v>1619</c:v>
                </c:pt>
                <c:pt idx="765">
                  <c:v>1634.2222222222044</c:v>
                </c:pt>
                <c:pt idx="766">
                  <c:v>1649.444444444438</c:v>
                </c:pt>
                <c:pt idx="767">
                  <c:v>1664.6666666666424</c:v>
                </c:pt>
                <c:pt idx="768">
                  <c:v>1679.888888888876</c:v>
                </c:pt>
                <c:pt idx="769">
                  <c:v>1695.1111111110804</c:v>
                </c:pt>
                <c:pt idx="770">
                  <c:v>1710.3333333333139</c:v>
                </c:pt>
                <c:pt idx="771">
                  <c:v>1725.5555555555184</c:v>
                </c:pt>
                <c:pt idx="772">
                  <c:v>1740.7777777777519</c:v>
                </c:pt>
                <c:pt idx="773">
                  <c:v>1756</c:v>
                </c:pt>
                <c:pt idx="774">
                  <c:v>1813.3299621220795</c:v>
                </c:pt>
                <c:pt idx="775">
                  <c:v>1870.787662611634</c:v>
                </c:pt>
                <c:pt idx="776">
                  <c:v>1928.3733228197671</c:v>
                </c:pt>
                <c:pt idx="777">
                  <c:v>1986.0871644441213</c:v>
                </c:pt>
                <c:pt idx="778">
                  <c:v>2043.9294095294317</c:v>
                </c:pt>
                <c:pt idx="779">
                  <c:v>2101.9002804679621</c:v>
                </c:pt>
                <c:pt idx="780">
                  <c:v>2160</c:v>
                </c:pt>
                <c:pt idx="781">
                  <c:v>2207.3887580956216</c:v>
                </c:pt>
                <c:pt idx="782">
                  <c:v>2254.838305196492</c:v>
                </c:pt>
                <c:pt idx="783">
                  <c:v>2302.3487019393942</c:v>
                </c:pt>
                <c:pt idx="784">
                  <c:v>2349.9200090164377</c:v>
                </c:pt>
                <c:pt idx="785">
                  <c:v>2397.5522871747671</c:v>
                </c:pt>
                <c:pt idx="786">
                  <c:v>2445.2455972167372</c:v>
                </c:pt>
                <c:pt idx="787">
                  <c:v>2493</c:v>
                </c:pt>
                <c:pt idx="788">
                  <c:v>2494.2857142857101</c:v>
                </c:pt>
                <c:pt idx="789">
                  <c:v>2495.5714285714203</c:v>
                </c:pt>
                <c:pt idx="790">
                  <c:v>2496.8571428571304</c:v>
                </c:pt>
                <c:pt idx="791">
                  <c:v>2498.1428571428405</c:v>
                </c:pt>
                <c:pt idx="792">
                  <c:v>2499.4285714285506</c:v>
                </c:pt>
                <c:pt idx="793">
                  <c:v>2500.7142857142608</c:v>
                </c:pt>
                <c:pt idx="794">
                  <c:v>2502</c:v>
                </c:pt>
                <c:pt idx="795">
                  <c:v>2639.4568550721742</c:v>
                </c:pt>
                <c:pt idx="796">
                  <c:v>2777.2366028712713</c:v>
                </c:pt>
                <c:pt idx="797">
                  <c:v>2915.339849967364</c:v>
                </c:pt>
                <c:pt idx="798">
                  <c:v>3053.7672039944737</c:v>
                </c:pt>
                <c:pt idx="799">
                  <c:v>3192.5192736524041</c:v>
                </c:pt>
                <c:pt idx="800">
                  <c:v>3331.596668708662</c:v>
                </c:pt>
                <c:pt idx="801">
                  <c:v>3471</c:v>
                </c:pt>
                <c:pt idx="802">
                  <c:v>3458.1428571428696</c:v>
                </c:pt>
                <c:pt idx="803">
                  <c:v>3445.2857142857683</c:v>
                </c:pt>
                <c:pt idx="804">
                  <c:v>3432.428571428638</c:v>
                </c:pt>
                <c:pt idx="805">
                  <c:v>3419.5714285715367</c:v>
                </c:pt>
                <c:pt idx="806">
                  <c:v>3406.7142857144063</c:v>
                </c:pt>
                <c:pt idx="807">
                  <c:v>3393.857142857305</c:v>
                </c:pt>
                <c:pt idx="808">
                  <c:v>3381</c:v>
                </c:pt>
                <c:pt idx="809">
                  <c:v>3591.5633626515919</c:v>
                </c:pt>
                <c:pt idx="810">
                  <c:v>3803.2642106216808</c:v>
                </c:pt>
                <c:pt idx="811">
                  <c:v>4016.1073615292262</c:v>
                </c:pt>
                <c:pt idx="812">
                  <c:v>4230.0976516114606</c:v>
                </c:pt>
                <c:pt idx="813">
                  <c:v>4445.2399357926624</c:v>
                </c:pt>
                <c:pt idx="814">
                  <c:v>4661.5390877535101</c:v>
                </c:pt>
                <c:pt idx="815">
                  <c:v>4879</c:v>
                </c:pt>
                <c:pt idx="816">
                  <c:v>4944.1304311513377</c:v>
                </c:pt>
                <c:pt idx="817">
                  <c:v>5009.4949722161982</c:v>
                </c:pt>
                <c:pt idx="818">
                  <c:v>5075.0942968247109</c:v>
                </c:pt>
                <c:pt idx="819">
                  <c:v>5140.9290803674667</c:v>
                </c:pt>
                <c:pt idx="820">
                  <c:v>5207</c:v>
                </c:pt>
                <c:pt idx="821">
                  <c:v>5291.9486481230415</c:v>
                </c:pt>
                <c:pt idx="822">
                  <c:v>5377.2408626599936</c:v>
                </c:pt>
                <c:pt idx="823">
                  <c:v>5462.8777550805244</c:v>
                </c:pt>
                <c:pt idx="824">
                  <c:v>5548.8604401193152</c:v>
                </c:pt>
                <c:pt idx="825">
                  <c:v>5635.1900357852574</c:v>
                </c:pt>
                <c:pt idx="826">
                  <c:v>5721.8676633702416</c:v>
                </c:pt>
                <c:pt idx="827">
                  <c:v>5808.8944474586751</c:v>
                </c:pt>
                <c:pt idx="828">
                  <c:v>5896.2715159364161</c:v>
                </c:pt>
                <c:pt idx="829">
                  <c:v>5984</c:v>
                </c:pt>
                <c:pt idx="830">
                  <c:v>6156.5714285714203</c:v>
                </c:pt>
                <c:pt idx="831">
                  <c:v>6329.1428571428405</c:v>
                </c:pt>
                <c:pt idx="832">
                  <c:v>6501.7142857142608</c:v>
                </c:pt>
                <c:pt idx="833">
                  <c:v>6674.285714285681</c:v>
                </c:pt>
                <c:pt idx="834">
                  <c:v>6846.8571428571013</c:v>
                </c:pt>
                <c:pt idx="835">
                  <c:v>7019.4285714285215</c:v>
                </c:pt>
                <c:pt idx="836">
                  <c:v>7192</c:v>
                </c:pt>
                <c:pt idx="837">
                  <c:v>7222.6689204524737</c:v>
                </c:pt>
                <c:pt idx="838">
                  <c:v>7252.641253148875</c:v>
                </c:pt>
                <c:pt idx="839">
                  <c:v>7281.9154557859874</c:v>
                </c:pt>
                <c:pt idx="840">
                  <c:v>7310.4899826457549</c:v>
                </c:pt>
                <c:pt idx="841">
                  <c:v>7338.3632845877728</c:v>
                </c:pt>
                <c:pt idx="842">
                  <c:v>7365.533809041779</c:v>
                </c:pt>
                <c:pt idx="843">
                  <c:v>7392</c:v>
                </c:pt>
                <c:pt idx="844">
                  <c:v>7266.8232461946609</c:v>
                </c:pt>
                <c:pt idx="845">
                  <c:v>7140.4256315182138</c:v>
                </c:pt>
                <c:pt idx="846">
                  <c:v>7012.8036050291848</c:v>
                </c:pt>
                <c:pt idx="847">
                  <c:v>6883.9536054578493</c:v>
                </c:pt>
                <c:pt idx="848">
                  <c:v>6753.8720611763711</c:v>
                </c:pt>
                <c:pt idx="849">
                  <c:v>6622.5553901686508</c:v>
                </c:pt>
                <c:pt idx="850">
                  <c:v>6490</c:v>
                </c:pt>
                <c:pt idx="851">
                  <c:v>6120</c:v>
                </c:pt>
                <c:pt idx="852">
                  <c:v>5749.9999999999709</c:v>
                </c:pt>
                <c:pt idx="853">
                  <c:v>5379.9999999999709</c:v>
                </c:pt>
                <c:pt idx="854">
                  <c:v>5009.9999999999418</c:v>
                </c:pt>
                <c:pt idx="855">
                  <c:v>4639.9999999999418</c:v>
                </c:pt>
                <c:pt idx="856">
                  <c:v>4269.9999999999127</c:v>
                </c:pt>
                <c:pt idx="857">
                  <c:v>3900</c:v>
                </c:pt>
                <c:pt idx="858">
                  <c:v>3613.5714285714494</c:v>
                </c:pt>
                <c:pt idx="859">
                  <c:v>3327.1428571428696</c:v>
                </c:pt>
                <c:pt idx="860">
                  <c:v>3040.714285714319</c:v>
                </c:pt>
                <c:pt idx="861">
                  <c:v>2754.2857142857683</c:v>
                </c:pt>
                <c:pt idx="862">
                  <c:v>2467.8571428572177</c:v>
                </c:pt>
                <c:pt idx="863">
                  <c:v>2181.428571428638</c:v>
                </c:pt>
                <c:pt idx="864">
                  <c:v>1895</c:v>
                </c:pt>
                <c:pt idx="865">
                  <c:v>1784</c:v>
                </c:pt>
                <c:pt idx="866">
                  <c:v>1672.9999999999709</c:v>
                </c:pt>
                <c:pt idx="867">
                  <c:v>1561.9999999999709</c:v>
                </c:pt>
                <c:pt idx="868">
                  <c:v>1450.9999999999709</c:v>
                </c:pt>
                <c:pt idx="869">
                  <c:v>1339.9999999999709</c:v>
                </c:pt>
                <c:pt idx="870">
                  <c:v>1228.9999999999418</c:v>
                </c:pt>
                <c:pt idx="871">
                  <c:v>1118</c:v>
                </c:pt>
                <c:pt idx="872">
                  <c:v>1118.0130609469779</c:v>
                </c:pt>
                <c:pt idx="873">
                  <c:v>1118.0248300172098</c:v>
                </c:pt>
                <c:pt idx="874">
                  <c:v>1118.0353049777332</c:v>
                </c:pt>
                <c:pt idx="875">
                  <c:v>1118.0444835929375</c:v>
                </c:pt>
                <c:pt idx="876">
                  <c:v>1118.0523636245925</c:v>
                </c:pt>
                <c:pt idx="877">
                  <c:v>1118.058942831849</c:v>
                </c:pt>
                <c:pt idx="878">
                  <c:v>1118.0642189710343</c:v>
                </c:pt>
                <c:pt idx="879">
                  <c:v>1117.6396183673642</c:v>
                </c:pt>
                <c:pt idx="880">
                  <c:v>1117.2137102004781</c:v>
                </c:pt>
                <c:pt idx="881">
                  <c:v>1116.7864922188164</c:v>
                </c:pt>
                <c:pt idx="882">
                  <c:v>1116.3579621680547</c:v>
                </c:pt>
                <c:pt idx="883">
                  <c:v>1115.9281177912781</c:v>
                </c:pt>
                <c:pt idx="884">
                  <c:v>1115.4969568287779</c:v>
                </c:pt>
                <c:pt idx="885">
                  <c:v>1115.0644770183135</c:v>
                </c:pt>
                <c:pt idx="886">
                  <c:v>1114.9163903805311</c:v>
                </c:pt>
                <c:pt idx="887">
                  <c:v>1114.7669803620083</c:v>
                </c:pt>
                <c:pt idx="888">
                  <c:v>1114.6162446923554</c:v>
                </c:pt>
                <c:pt idx="889">
                  <c:v>1114.4641810984467</c:v>
                </c:pt>
                <c:pt idx="890">
                  <c:v>1114.3107873045374</c:v>
                </c:pt>
                <c:pt idx="891">
                  <c:v>1114.1560610320303</c:v>
                </c:pt>
                <c:pt idx="892">
                  <c:v>1114</c:v>
                </c:pt>
                <c:pt idx="893">
                  <c:v>1168.5440692856791</c:v>
                </c:pt>
                <c:pt idx="894">
                  <c:v>1223.3808800720144</c:v>
                </c:pt>
                <c:pt idx="895">
                  <c:v>1278.511683044344</c:v>
                </c:pt>
                <c:pt idx="896">
                  <c:v>1333.9377337203769</c:v>
                </c:pt>
                <c:pt idx="897">
                  <c:v>1389.6602924674808</c:v>
                </c:pt>
                <c:pt idx="898">
                  <c:v>1445.6806245206681</c:v>
                </c:pt>
                <c:pt idx="899">
                  <c:v>1502</c:v>
                </c:pt>
                <c:pt idx="900">
                  <c:v>1472.4581012931012</c:v>
                </c:pt>
                <c:pt idx="901">
                  <c:v>1442.9063638111984</c:v>
                </c:pt>
                <c:pt idx="902">
                  <c:v>1413.3447848471405</c:v>
                </c:pt>
                <c:pt idx="903">
                  <c:v>1383.7733616929618</c:v>
                </c:pt>
                <c:pt idx="904">
                  <c:v>1354.1920916400559</c:v>
                </c:pt>
                <c:pt idx="905">
                  <c:v>1324.6009719790891</c:v>
                </c:pt>
                <c:pt idx="906">
                  <c:v>1295</c:v>
                </c:pt>
                <c:pt idx="907">
                  <c:v>1290.4321266034385</c:v>
                </c:pt>
                <c:pt idx="908">
                  <c:v>1285.8630685226817</c:v>
                </c:pt>
                <c:pt idx="909">
                  <c:v>1281.29282553331</c:v>
                </c:pt>
                <c:pt idx="910">
                  <c:v>1276.7213974108745</c:v>
                </c:pt>
                <c:pt idx="911">
                  <c:v>1272.1487839308393</c:v>
                </c:pt>
                <c:pt idx="912">
                  <c:v>1267.5749848686683</c:v>
                </c:pt>
                <c:pt idx="913">
                  <c:v>1263</c:v>
                </c:pt>
                <c:pt idx="914">
                  <c:v>1256.5742292059294</c:v>
                </c:pt>
                <c:pt idx="915">
                  <c:v>1250.1475250402291</c:v>
                </c:pt>
                <c:pt idx="916">
                  <c:v>1243.7198873989983</c:v>
                </c:pt>
                <c:pt idx="917">
                  <c:v>1237.2913161782781</c:v>
                </c:pt>
                <c:pt idx="918">
                  <c:v>1230.861811274197</c:v>
                </c:pt>
                <c:pt idx="919">
                  <c:v>1224.4313725827669</c:v>
                </c:pt>
                <c:pt idx="920">
                  <c:v>1218</c:v>
                </c:pt>
                <c:pt idx="921">
                  <c:v>1212.7142857142899</c:v>
                </c:pt>
                <c:pt idx="922">
                  <c:v>1207.4285714285797</c:v>
                </c:pt>
                <c:pt idx="923">
                  <c:v>1202.1428571428696</c:v>
                </c:pt>
                <c:pt idx="924">
                  <c:v>1196.8571428571595</c:v>
                </c:pt>
                <c:pt idx="925">
                  <c:v>1191.5714285714494</c:v>
                </c:pt>
                <c:pt idx="926">
                  <c:v>1186.2857142857392</c:v>
                </c:pt>
                <c:pt idx="927">
                  <c:v>1181</c:v>
                </c:pt>
                <c:pt idx="928">
                  <c:v>1175.4285714285797</c:v>
                </c:pt>
                <c:pt idx="929">
                  <c:v>1169.8571428571595</c:v>
                </c:pt>
                <c:pt idx="930">
                  <c:v>1164.2857142857392</c:v>
                </c:pt>
                <c:pt idx="931">
                  <c:v>1158.714285714319</c:v>
                </c:pt>
                <c:pt idx="932">
                  <c:v>1153.1428571428987</c:v>
                </c:pt>
                <c:pt idx="933">
                  <c:v>1147.5714285714785</c:v>
                </c:pt>
                <c:pt idx="934">
                  <c:v>1142</c:v>
                </c:pt>
                <c:pt idx="935">
                  <c:v>1157.3052619342634</c:v>
                </c:pt>
                <c:pt idx="936">
                  <c:v>1172.6127323445689</c:v>
                </c:pt>
                <c:pt idx="937">
                  <c:v>1187.9224115039688</c:v>
                </c:pt>
                <c:pt idx="938">
                  <c:v>1203.2342996856314</c:v>
                </c:pt>
                <c:pt idx="939">
                  <c:v>1218.5483971626381</c:v>
                </c:pt>
                <c:pt idx="940">
                  <c:v>1233.8647042082448</c:v>
                </c:pt>
                <c:pt idx="941">
                  <c:v>1249.1832210955909</c:v>
                </c:pt>
                <c:pt idx="942">
                  <c:v>1264.5039480979613</c:v>
                </c:pt>
                <c:pt idx="943">
                  <c:v>1279.8268854886701</c:v>
                </c:pt>
                <c:pt idx="944">
                  <c:v>1295.1520335410314</c:v>
                </c:pt>
                <c:pt idx="945">
                  <c:v>1310.4793925283593</c:v>
                </c:pt>
                <c:pt idx="946">
                  <c:v>1325.8089627240261</c:v>
                </c:pt>
                <c:pt idx="947">
                  <c:v>1341.1407444014912</c:v>
                </c:pt>
                <c:pt idx="948">
                  <c:v>1356.4747378341563</c:v>
                </c:pt>
                <c:pt idx="949">
                  <c:v>1371.8109432955389</c:v>
                </c:pt>
                <c:pt idx="950">
                  <c:v>1387.1493610591278</c:v>
                </c:pt>
                <c:pt idx="951">
                  <c:v>1402.4899913984991</c:v>
                </c:pt>
                <c:pt idx="952">
                  <c:v>1417.8328345871996</c:v>
                </c:pt>
                <c:pt idx="953">
                  <c:v>1433.1778908988344</c:v>
                </c:pt>
                <c:pt idx="954">
                  <c:v>1448.5251606070669</c:v>
                </c:pt>
                <c:pt idx="955">
                  <c:v>1463.8746439855313</c:v>
                </c:pt>
                <c:pt idx="956">
                  <c:v>1479.2263413080364</c:v>
                </c:pt>
                <c:pt idx="957">
                  <c:v>1494.5802528482454</c:v>
                </c:pt>
                <c:pt idx="958">
                  <c:v>1509.9363788799092</c:v>
                </c:pt>
                <c:pt idx="959">
                  <c:v>1525.2947196768946</c:v>
                </c:pt>
                <c:pt idx="960">
                  <c:v>1540.6552755130397</c:v>
                </c:pt>
                <c:pt idx="961">
                  <c:v>1556.0180466622114</c:v>
                </c:pt>
                <c:pt idx="962">
                  <c:v>1571.3830333982769</c:v>
                </c:pt>
                <c:pt idx="963">
                  <c:v>1586.7502359952487</c:v>
                </c:pt>
                <c:pt idx="964">
                  <c:v>1602.119654727052</c:v>
                </c:pt>
                <c:pt idx="965">
                  <c:v>1617.4912898676994</c:v>
                </c:pt>
                <c:pt idx="966">
                  <c:v>1632.8651416912326</c:v>
                </c:pt>
                <c:pt idx="967">
                  <c:v>1648.2412104717223</c:v>
                </c:pt>
                <c:pt idx="968">
                  <c:v>1663.6194964832684</c:v>
                </c:pt>
                <c:pt idx="969">
                  <c:v>1679</c:v>
                </c:pt>
                <c:pt idx="970">
                  <c:v>1838.7735642944172</c:v>
                </c:pt>
                <c:pt idx="971">
                  <c:v>1998.7377161121694</c:v>
                </c:pt>
                <c:pt idx="972">
                  <c:v>2158.892664242303</c:v>
                </c:pt>
                <c:pt idx="973">
                  <c:v>2319.238617700641</c:v>
                </c:pt>
                <c:pt idx="974">
                  <c:v>2479.7757857302495</c:v>
                </c:pt>
                <c:pt idx="975">
                  <c:v>2640.5043778015825</c:v>
                </c:pt>
                <c:pt idx="976">
                  <c:v>2801.4246036127734</c:v>
                </c:pt>
                <c:pt idx="977">
                  <c:v>2994.2189117647067</c:v>
                </c:pt>
                <c:pt idx="978">
                  <c:v>3187.2805754792935</c:v>
                </c:pt>
                <c:pt idx="979">
                  <c:v>3380.6099389432347</c:v>
                </c:pt>
                <c:pt idx="980">
                  <c:v>3574.2073467837763</c:v>
                </c:pt>
                <c:pt idx="981">
                  <c:v>3768.0731440692325</c:v>
                </c:pt>
                <c:pt idx="982">
                  <c:v>3962.2076763096265</c:v>
                </c:pt>
                <c:pt idx="983">
                  <c:v>4156.6112894570979</c:v>
                </c:pt>
                <c:pt idx="984">
                  <c:v>4350.4293663651042</c:v>
                </c:pt>
                <c:pt idx="985">
                  <c:v>4544.5164916593058</c:v>
                </c:pt>
                <c:pt idx="986">
                  <c:v>4738.8730122116103</c:v>
                </c:pt>
                <c:pt idx="987">
                  <c:v>4933.4992753381375</c:v>
                </c:pt>
                <c:pt idx="988">
                  <c:v>5128.395628799859</c:v>
                </c:pt>
                <c:pt idx="989">
                  <c:v>5323.5624208030931</c:v>
                </c:pt>
                <c:pt idx="990">
                  <c:v>5519</c:v>
                </c:pt>
                <c:pt idx="991">
                  <c:v>5655.6948963442701</c:v>
                </c:pt>
                <c:pt idx="992">
                  <c:v>5792.8702348248626</c:v>
                </c:pt>
                <c:pt idx="993">
                  <c:v>5930.5273390022921</c:v>
                </c:pt>
                <c:pt idx="994">
                  <c:v>6068.6675357497588</c:v>
                </c:pt>
                <c:pt idx="995">
                  <c:v>6207.292155261006</c:v>
                </c:pt>
                <c:pt idx="996">
                  <c:v>6346.4025310582365</c:v>
                </c:pt>
                <c:pt idx="997">
                  <c:v>6486</c:v>
                </c:pt>
                <c:pt idx="998">
                  <c:v>6393.0000000000291</c:v>
                </c:pt>
                <c:pt idx="999">
                  <c:v>6300.0000000000291</c:v>
                </c:pt>
                <c:pt idx="1000">
                  <c:v>6207.0000000000582</c:v>
                </c:pt>
                <c:pt idx="1001">
                  <c:v>6114.0000000000873</c:v>
                </c:pt>
                <c:pt idx="1002">
                  <c:v>6021.0000000001164</c:v>
                </c:pt>
                <c:pt idx="1003">
                  <c:v>5928.0000000001164</c:v>
                </c:pt>
                <c:pt idx="1004">
                  <c:v>5835</c:v>
                </c:pt>
                <c:pt idx="1005">
                  <c:v>5709.666666666657</c:v>
                </c:pt>
                <c:pt idx="1006">
                  <c:v>5584.3333333333139</c:v>
                </c:pt>
                <c:pt idx="1007">
                  <c:v>5458.9999999999709</c:v>
                </c:pt>
                <c:pt idx="1008">
                  <c:v>5333.6666666666279</c:v>
                </c:pt>
                <c:pt idx="1009">
                  <c:v>5208.3333333332848</c:v>
                </c:pt>
                <c:pt idx="1010">
                  <c:v>5083</c:v>
                </c:pt>
                <c:pt idx="1011">
                  <c:v>4989.5714285714203</c:v>
                </c:pt>
                <c:pt idx="1012">
                  <c:v>4896.1428571428696</c:v>
                </c:pt>
                <c:pt idx="1013">
                  <c:v>4802.7142857142899</c:v>
                </c:pt>
                <c:pt idx="1014">
                  <c:v>4709.2857142857101</c:v>
                </c:pt>
                <c:pt idx="1015">
                  <c:v>4615.8571428571304</c:v>
                </c:pt>
                <c:pt idx="1016">
                  <c:v>4522.4285714285797</c:v>
                </c:pt>
                <c:pt idx="1017">
                  <c:v>4429</c:v>
                </c:pt>
                <c:pt idx="1018">
                  <c:v>4316</c:v>
                </c:pt>
                <c:pt idx="1019">
                  <c:v>4203</c:v>
                </c:pt>
                <c:pt idx="1020">
                  <c:v>4090</c:v>
                </c:pt>
                <c:pt idx="1021">
                  <c:v>3977</c:v>
                </c:pt>
                <c:pt idx="1022">
                  <c:v>3864</c:v>
                </c:pt>
                <c:pt idx="1023">
                  <c:v>3751</c:v>
                </c:pt>
                <c:pt idx="1024">
                  <c:v>3638</c:v>
                </c:pt>
                <c:pt idx="1025">
                  <c:v>3525</c:v>
                </c:pt>
                <c:pt idx="1026">
                  <c:v>3396.6428571428696</c:v>
                </c:pt>
                <c:pt idx="1027">
                  <c:v>3268.2857142857101</c:v>
                </c:pt>
                <c:pt idx="1028">
                  <c:v>3139.9285714285797</c:v>
                </c:pt>
                <c:pt idx="1029">
                  <c:v>3011.5714285714203</c:v>
                </c:pt>
                <c:pt idx="1030">
                  <c:v>2883.2142857142899</c:v>
                </c:pt>
                <c:pt idx="1031">
                  <c:v>2754.8571428571304</c:v>
                </c:pt>
                <c:pt idx="1032">
                  <c:v>2626.5</c:v>
                </c:pt>
                <c:pt idx="1033">
                  <c:v>2498.1428571428696</c:v>
                </c:pt>
                <c:pt idx="1034">
                  <c:v>2369.7857142857101</c:v>
                </c:pt>
                <c:pt idx="1035">
                  <c:v>2241.4285714285797</c:v>
                </c:pt>
                <c:pt idx="1036">
                  <c:v>2113.0714285714203</c:v>
                </c:pt>
                <c:pt idx="1037">
                  <c:v>1984.7142857142899</c:v>
                </c:pt>
                <c:pt idx="1038">
                  <c:v>1856.3571428571595</c:v>
                </c:pt>
                <c:pt idx="1039">
                  <c:v>1728</c:v>
                </c:pt>
                <c:pt idx="1040">
                  <c:v>1699.5714285714203</c:v>
                </c:pt>
                <c:pt idx="1041">
                  <c:v>1671.1428571428405</c:v>
                </c:pt>
                <c:pt idx="1042">
                  <c:v>1642.7142857142608</c:v>
                </c:pt>
                <c:pt idx="1043">
                  <c:v>1614.2857142857101</c:v>
                </c:pt>
                <c:pt idx="1044">
                  <c:v>1585.8571428571304</c:v>
                </c:pt>
                <c:pt idx="1045">
                  <c:v>1557.4285714285506</c:v>
                </c:pt>
                <c:pt idx="1046">
                  <c:v>1529</c:v>
                </c:pt>
                <c:pt idx="1047">
                  <c:v>1524</c:v>
                </c:pt>
                <c:pt idx="1048">
                  <c:v>1519</c:v>
                </c:pt>
                <c:pt idx="1049">
                  <c:v>1514</c:v>
                </c:pt>
                <c:pt idx="1050">
                  <c:v>1509</c:v>
                </c:pt>
                <c:pt idx="1051">
                  <c:v>1504</c:v>
                </c:pt>
                <c:pt idx="1052">
                  <c:v>1499</c:v>
                </c:pt>
                <c:pt idx="1053">
                  <c:v>1494</c:v>
                </c:pt>
                <c:pt idx="1054">
                  <c:v>1490.1428571428405</c:v>
                </c:pt>
                <c:pt idx="1055">
                  <c:v>1486.285714285681</c:v>
                </c:pt>
                <c:pt idx="1056">
                  <c:v>1482.4285714285215</c:v>
                </c:pt>
                <c:pt idx="1057">
                  <c:v>1478.571428571362</c:v>
                </c:pt>
                <c:pt idx="1058">
                  <c:v>1474.7142857142026</c:v>
                </c:pt>
                <c:pt idx="1059">
                  <c:v>1470.8571428570431</c:v>
                </c:pt>
                <c:pt idx="1060">
                  <c:v>1467</c:v>
                </c:pt>
                <c:pt idx="1061">
                  <c:v>1488.9798556756286</c:v>
                </c:pt>
                <c:pt idx="1062">
                  <c:v>1510.9664234115626</c:v>
                </c:pt>
                <c:pt idx="1063">
                  <c:v>1532.9597048361029</c:v>
                </c:pt>
                <c:pt idx="1064">
                  <c:v>1554.9597015779291</c:v>
                </c:pt>
                <c:pt idx="1065">
                  <c:v>1576.9664152661862</c:v>
                </c:pt>
                <c:pt idx="1066">
                  <c:v>1598.9798475302814</c:v>
                </c:pt>
                <c:pt idx="1067">
                  <c:v>1621</c:v>
                </c:pt>
                <c:pt idx="1068">
                  <c:v>1675.0016587669088</c:v>
                </c:pt>
                <c:pt idx="1069">
                  <c:v>1729.0220254091255</c:v>
                </c:pt>
                <c:pt idx="1070">
                  <c:v>1783.061106056819</c:v>
                </c:pt>
                <c:pt idx="1071">
                  <c:v>1837.1189068421372</c:v>
                </c:pt>
                <c:pt idx="1072">
                  <c:v>1891.1954338991491</c:v>
                </c:pt>
                <c:pt idx="1073">
                  <c:v>1945.2906933640479</c:v>
                </c:pt>
                <c:pt idx="1074">
                  <c:v>1999.4046913748607</c:v>
                </c:pt>
                <c:pt idx="1075">
                  <c:v>2024.6157372933812</c:v>
                </c:pt>
                <c:pt idx="1076">
                  <c:v>2049.823318191513</c:v>
                </c:pt>
                <c:pt idx="1077">
                  <c:v>2075.0274335783615</c:v>
                </c:pt>
                <c:pt idx="1078">
                  <c:v>2100.2280829629162</c:v>
                </c:pt>
                <c:pt idx="1079">
                  <c:v>2125.4252658541081</c:v>
                </c:pt>
                <c:pt idx="1080">
                  <c:v>2150.6189817608101</c:v>
                </c:pt>
                <c:pt idx="1081">
                  <c:v>2175.8092301916913</c:v>
                </c:pt>
                <c:pt idx="1082">
                  <c:v>2199.9625665734347</c:v>
                </c:pt>
                <c:pt idx="1083">
                  <c:v>2224.131653127959</c:v>
                </c:pt>
                <c:pt idx="1084">
                  <c:v>2248.3164977922279</c:v>
                </c:pt>
                <c:pt idx="1085">
                  <c:v>2272.517108506785</c:v>
                </c:pt>
                <c:pt idx="1086">
                  <c:v>2296.7334932157246</c:v>
                </c:pt>
                <c:pt idx="1087">
                  <c:v>2320.9656598668662</c:v>
                </c:pt>
                <c:pt idx="1088">
                  <c:v>2345.2136164113763</c:v>
                </c:pt>
                <c:pt idx="1089">
                  <c:v>2359.6689430993865</c:v>
                </c:pt>
                <c:pt idx="1090">
                  <c:v>2374.1345910074597</c:v>
                </c:pt>
                <c:pt idx="1091">
                  <c:v>2388.6105658797896</c:v>
                </c:pt>
                <c:pt idx="1092">
                  <c:v>2403.0968734633352</c:v>
                </c:pt>
                <c:pt idx="1093">
                  <c:v>2417.5935195080237</c:v>
                </c:pt>
                <c:pt idx="1094">
                  <c:v>2432.100509766693</c:v>
                </c:pt>
                <c:pt idx="1095">
                  <c:v>2446.6178499947709</c:v>
                </c:pt>
                <c:pt idx="1096">
                  <c:v>2461.8684158125834</c:v>
                </c:pt>
                <c:pt idx="1097">
                  <c:v>2477.1499182216066</c:v>
                </c:pt>
                <c:pt idx="1098">
                  <c:v>2492.4623701240926</c:v>
                </c:pt>
                <c:pt idx="1099">
                  <c:v>2507.8057844277355</c:v>
                </c:pt>
                <c:pt idx="1100">
                  <c:v>2523.1801740455849</c:v>
                </c:pt>
                <c:pt idx="1101">
                  <c:v>2538.5855518960452</c:v>
                </c:pt>
                <c:pt idx="1102">
                  <c:v>2554.021930902818</c:v>
                </c:pt>
                <c:pt idx="1103">
                  <c:v>2542.5049648058484</c:v>
                </c:pt>
                <c:pt idx="1104">
                  <c:v>2530.9604846808652</c:v>
                </c:pt>
                <c:pt idx="1105">
                  <c:v>2519.3884795745544</c:v>
                </c:pt>
                <c:pt idx="1106">
                  <c:v>2507.7889385292947</c:v>
                </c:pt>
                <c:pt idx="1107">
                  <c:v>2496.1618505829538</c:v>
                </c:pt>
                <c:pt idx="1108">
                  <c:v>2484.507204769121</c:v>
                </c:pt>
                <c:pt idx="1109">
                  <c:v>2472.8249901170493</c:v>
                </c:pt>
                <c:pt idx="1110">
                  <c:v>2461.115195651626</c:v>
                </c:pt>
                <c:pt idx="1111">
                  <c:v>2449.3778103932855</c:v>
                </c:pt>
                <c:pt idx="1112">
                  <c:v>2437.6128233581549</c:v>
                </c:pt>
                <c:pt idx="1113">
                  <c:v>2425.8202235579374</c:v>
                </c:pt>
                <c:pt idx="1114">
                  <c:v>2414</c:v>
                </c:pt>
                <c:pt idx="1115">
                  <c:v>2372.9999999999709</c:v>
                </c:pt>
                <c:pt idx="1116">
                  <c:v>2331.9999999999709</c:v>
                </c:pt>
                <c:pt idx="1117">
                  <c:v>2290.9999999999418</c:v>
                </c:pt>
                <c:pt idx="1118">
                  <c:v>2249.9999999999418</c:v>
                </c:pt>
                <c:pt idx="1119">
                  <c:v>2208.9999999999127</c:v>
                </c:pt>
                <c:pt idx="1120">
                  <c:v>2167.9999999999127</c:v>
                </c:pt>
                <c:pt idx="1121">
                  <c:v>2126.9999999998836</c:v>
                </c:pt>
                <c:pt idx="1122">
                  <c:v>2085.9999999998836</c:v>
                </c:pt>
                <c:pt idx="1123">
                  <c:v>2045</c:v>
                </c:pt>
                <c:pt idx="1124">
                  <c:v>2020.5</c:v>
                </c:pt>
                <c:pt idx="1125">
                  <c:v>1996</c:v>
                </c:pt>
                <c:pt idx="1126">
                  <c:v>1971.5</c:v>
                </c:pt>
                <c:pt idx="1127">
                  <c:v>1947</c:v>
                </c:pt>
                <c:pt idx="1128">
                  <c:v>1922.5</c:v>
                </c:pt>
                <c:pt idx="1129">
                  <c:v>1898</c:v>
                </c:pt>
                <c:pt idx="1130">
                  <c:v>1875.125</c:v>
                </c:pt>
                <c:pt idx="1131">
                  <c:v>1852.25</c:v>
                </c:pt>
                <c:pt idx="1132">
                  <c:v>1829.375</c:v>
                </c:pt>
                <c:pt idx="1133">
                  <c:v>1806.5</c:v>
                </c:pt>
                <c:pt idx="1134">
                  <c:v>1783.625</c:v>
                </c:pt>
                <c:pt idx="1135">
                  <c:v>1760.75</c:v>
                </c:pt>
                <c:pt idx="1136">
                  <c:v>1737.875</c:v>
                </c:pt>
                <c:pt idx="1137">
                  <c:v>1715</c:v>
                </c:pt>
                <c:pt idx="1138">
                  <c:v>1689.5714285714203</c:v>
                </c:pt>
                <c:pt idx="1139">
                  <c:v>1664.1428571428696</c:v>
                </c:pt>
                <c:pt idx="1140">
                  <c:v>1638.7142857142899</c:v>
                </c:pt>
                <c:pt idx="1141">
                  <c:v>1613.2857142857101</c:v>
                </c:pt>
                <c:pt idx="1142">
                  <c:v>1587.8571428571304</c:v>
                </c:pt>
                <c:pt idx="1143">
                  <c:v>1562.4285714285797</c:v>
                </c:pt>
                <c:pt idx="1144">
                  <c:v>1537</c:v>
                </c:pt>
                <c:pt idx="1145">
                  <c:v>1524.8549191133061</c:v>
                </c:pt>
                <c:pt idx="1146">
                  <c:v>1512.7105794688105</c:v>
                </c:pt>
                <c:pt idx="1147">
                  <c:v>1500.5669810699474</c:v>
                </c:pt>
                <c:pt idx="1148">
                  <c:v>1488.4241239202092</c:v>
                </c:pt>
                <c:pt idx="1149">
                  <c:v>1476.2820080230013</c:v>
                </c:pt>
                <c:pt idx="1150">
                  <c:v>1464.1406333818159</c:v>
                </c:pt>
                <c:pt idx="1151">
                  <c:v>1452</c:v>
                </c:pt>
                <c:pt idx="1152">
                  <c:v>1448.2380952380772</c:v>
                </c:pt>
                <c:pt idx="1153">
                  <c:v>1444.4761904761544</c:v>
                </c:pt>
                <c:pt idx="1154">
                  <c:v>1440.7142857142317</c:v>
                </c:pt>
                <c:pt idx="1155">
                  <c:v>1436.9523809523089</c:v>
                </c:pt>
                <c:pt idx="1156">
                  <c:v>1433.1904761903861</c:v>
                </c:pt>
                <c:pt idx="1157">
                  <c:v>1429.4285714284342</c:v>
                </c:pt>
                <c:pt idx="1158">
                  <c:v>1425.6666666665114</c:v>
                </c:pt>
                <c:pt idx="1159">
                  <c:v>1421.9047619045887</c:v>
                </c:pt>
                <c:pt idx="1160">
                  <c:v>1418.1428571426659</c:v>
                </c:pt>
                <c:pt idx="1161">
                  <c:v>1414.3809523807431</c:v>
                </c:pt>
                <c:pt idx="1162">
                  <c:v>1410.6190476188203</c:v>
                </c:pt>
                <c:pt idx="1163">
                  <c:v>1406.8571428568976</c:v>
                </c:pt>
                <c:pt idx="1164">
                  <c:v>1403.0952380949748</c:v>
                </c:pt>
                <c:pt idx="1165">
                  <c:v>1399.333333333052</c:v>
                </c:pt>
                <c:pt idx="1166">
                  <c:v>1395.5714285711292</c:v>
                </c:pt>
                <c:pt idx="1167">
                  <c:v>1391.8095238091773</c:v>
                </c:pt>
                <c:pt idx="1168">
                  <c:v>1388.0476190472546</c:v>
                </c:pt>
                <c:pt idx="1169">
                  <c:v>1384.2857142853318</c:v>
                </c:pt>
                <c:pt idx="1170">
                  <c:v>1380.523809523409</c:v>
                </c:pt>
                <c:pt idx="1171">
                  <c:v>1376.7619047614862</c:v>
                </c:pt>
                <c:pt idx="1172">
                  <c:v>1373</c:v>
                </c:pt>
                <c:pt idx="1173">
                  <c:v>1370.6190476190241</c:v>
                </c:pt>
                <c:pt idx="1174">
                  <c:v>1368.2380952380772</c:v>
                </c:pt>
                <c:pt idx="1175">
                  <c:v>1365.8571428571013</c:v>
                </c:pt>
                <c:pt idx="1176">
                  <c:v>1363.4761904761544</c:v>
                </c:pt>
                <c:pt idx="1177">
                  <c:v>1361.0952380951785</c:v>
                </c:pt>
                <c:pt idx="1178">
                  <c:v>1358.7142857142317</c:v>
                </c:pt>
                <c:pt idx="1179">
                  <c:v>1356.3333333332557</c:v>
                </c:pt>
                <c:pt idx="1180">
                  <c:v>1353.9523809523089</c:v>
                </c:pt>
                <c:pt idx="1181">
                  <c:v>1351.5714285713329</c:v>
                </c:pt>
                <c:pt idx="1182">
                  <c:v>1349.1904761903861</c:v>
                </c:pt>
                <c:pt idx="1183">
                  <c:v>1346.8095238094102</c:v>
                </c:pt>
                <c:pt idx="1184">
                  <c:v>1344.4285714284633</c:v>
                </c:pt>
                <c:pt idx="1185">
                  <c:v>1342.0476190474874</c:v>
                </c:pt>
                <c:pt idx="1186">
                  <c:v>1339.6666666665406</c:v>
                </c:pt>
                <c:pt idx="1187">
                  <c:v>1337.2857142855646</c:v>
                </c:pt>
                <c:pt idx="1188">
                  <c:v>1334.9047619046178</c:v>
                </c:pt>
                <c:pt idx="1189">
                  <c:v>1332.5238095236418</c:v>
                </c:pt>
                <c:pt idx="1190">
                  <c:v>1330.142857142695</c:v>
                </c:pt>
                <c:pt idx="1191">
                  <c:v>1327.7619047617191</c:v>
                </c:pt>
                <c:pt idx="1192">
                  <c:v>1325.3809523807722</c:v>
                </c:pt>
                <c:pt idx="1193">
                  <c:v>1322.9999999997963</c:v>
                </c:pt>
                <c:pt idx="1194">
                  <c:v>1320.6190476188494</c:v>
                </c:pt>
                <c:pt idx="1195">
                  <c:v>1318.2380952378735</c:v>
                </c:pt>
                <c:pt idx="1196">
                  <c:v>1315.8571428569267</c:v>
                </c:pt>
                <c:pt idx="1197">
                  <c:v>1313.4761904759507</c:v>
                </c:pt>
                <c:pt idx="1198">
                  <c:v>1311.0952380950039</c:v>
                </c:pt>
                <c:pt idx="1199">
                  <c:v>1308.7142857140279</c:v>
                </c:pt>
                <c:pt idx="1200">
                  <c:v>1306.3333333330811</c:v>
                </c:pt>
                <c:pt idx="1201">
                  <c:v>1303.9523809521052</c:v>
                </c:pt>
                <c:pt idx="1202">
                  <c:v>1301.5714285711583</c:v>
                </c:pt>
                <c:pt idx="1203">
                  <c:v>1299.1904761901824</c:v>
                </c:pt>
                <c:pt idx="1204">
                  <c:v>1296.8095238092355</c:v>
                </c:pt>
                <c:pt idx="1205">
                  <c:v>1294.4285714282596</c:v>
                </c:pt>
                <c:pt idx="1206">
                  <c:v>1292.0476190472837</c:v>
                </c:pt>
                <c:pt idx="1207">
                  <c:v>1289.6666666663368</c:v>
                </c:pt>
                <c:pt idx="1208">
                  <c:v>1287.2857142853609</c:v>
                </c:pt>
                <c:pt idx="1209">
                  <c:v>1284.904761904414</c:v>
                </c:pt>
                <c:pt idx="1210">
                  <c:v>1282.5238095234381</c:v>
                </c:pt>
                <c:pt idx="1211">
                  <c:v>1280.1428571424913</c:v>
                </c:pt>
                <c:pt idx="1212">
                  <c:v>1277.7619047615153</c:v>
                </c:pt>
                <c:pt idx="1213">
                  <c:v>1275.3809523805685</c:v>
                </c:pt>
                <c:pt idx="1214">
                  <c:v>1272.9999999995925</c:v>
                </c:pt>
                <c:pt idx="1215">
                  <c:v>1270.6190476186457</c:v>
                </c:pt>
                <c:pt idx="1216">
                  <c:v>1268.2380952376698</c:v>
                </c:pt>
                <c:pt idx="1217">
                  <c:v>1265.8571428567229</c:v>
                </c:pt>
                <c:pt idx="1218">
                  <c:v>1263.476190475747</c:v>
                </c:pt>
                <c:pt idx="1219">
                  <c:v>1261.0952380948002</c:v>
                </c:pt>
                <c:pt idx="1220">
                  <c:v>1258.7142857138242</c:v>
                </c:pt>
                <c:pt idx="1221">
                  <c:v>1256.3333333328774</c:v>
                </c:pt>
                <c:pt idx="1222">
                  <c:v>1253.9523809519014</c:v>
                </c:pt>
                <c:pt idx="1223">
                  <c:v>1251.5714285709546</c:v>
                </c:pt>
                <c:pt idx="1224">
                  <c:v>1249.1904761899787</c:v>
                </c:pt>
                <c:pt idx="1225">
                  <c:v>1246.8095238090318</c:v>
                </c:pt>
                <c:pt idx="1226">
                  <c:v>1244.4285714280559</c:v>
                </c:pt>
                <c:pt idx="1227">
                  <c:v>1242.047619047109</c:v>
                </c:pt>
                <c:pt idx="1228">
                  <c:v>1239.6666666661331</c:v>
                </c:pt>
                <c:pt idx="1229">
                  <c:v>1237.2857142851863</c:v>
                </c:pt>
                <c:pt idx="1230">
                  <c:v>1234.9047619042103</c:v>
                </c:pt>
                <c:pt idx="1231">
                  <c:v>1232.5238095232635</c:v>
                </c:pt>
                <c:pt idx="1232">
                  <c:v>1230.1428571422875</c:v>
                </c:pt>
                <c:pt idx="1233">
                  <c:v>1227.7619047613407</c:v>
                </c:pt>
                <c:pt idx="1234">
                  <c:v>1225.3809523803648</c:v>
                </c:pt>
                <c:pt idx="1235">
                  <c:v>1223</c:v>
                </c:pt>
                <c:pt idx="1236">
                  <c:v>1225.8928571428696</c:v>
                </c:pt>
                <c:pt idx="1237">
                  <c:v>1228.7857142857392</c:v>
                </c:pt>
                <c:pt idx="1238">
                  <c:v>1231.6785714286088</c:v>
                </c:pt>
                <c:pt idx="1239">
                  <c:v>1234.5714285714785</c:v>
                </c:pt>
                <c:pt idx="1240">
                  <c:v>1237.4642857143481</c:v>
                </c:pt>
                <c:pt idx="1241">
                  <c:v>1240.3571428572177</c:v>
                </c:pt>
                <c:pt idx="1242">
                  <c:v>1243.2500000000873</c:v>
                </c:pt>
                <c:pt idx="1243">
                  <c:v>1246.1428571429569</c:v>
                </c:pt>
                <c:pt idx="1244">
                  <c:v>1249.0357142858265</c:v>
                </c:pt>
                <c:pt idx="1245">
                  <c:v>1251.9285714286962</c:v>
                </c:pt>
                <c:pt idx="1246">
                  <c:v>1254.8214285715658</c:v>
                </c:pt>
                <c:pt idx="1247">
                  <c:v>1257.7142857144354</c:v>
                </c:pt>
                <c:pt idx="1248">
                  <c:v>1260.607142857305</c:v>
                </c:pt>
                <c:pt idx="1249">
                  <c:v>1263.5000000001746</c:v>
                </c:pt>
                <c:pt idx="1250">
                  <c:v>1266.3928571430442</c:v>
                </c:pt>
                <c:pt idx="1251">
                  <c:v>1269.2857142859139</c:v>
                </c:pt>
                <c:pt idx="1252">
                  <c:v>1272.1785714287835</c:v>
                </c:pt>
                <c:pt idx="1253">
                  <c:v>1275.0714285716531</c:v>
                </c:pt>
                <c:pt idx="1254">
                  <c:v>1277.9642857145227</c:v>
                </c:pt>
                <c:pt idx="1255">
                  <c:v>1280.8571428573923</c:v>
                </c:pt>
                <c:pt idx="1256">
                  <c:v>1283.7500000002619</c:v>
                </c:pt>
                <c:pt idx="1257">
                  <c:v>1286.6428571431316</c:v>
                </c:pt>
                <c:pt idx="1258">
                  <c:v>1289.5357142860012</c:v>
                </c:pt>
                <c:pt idx="1259">
                  <c:v>1292.4285714288708</c:v>
                </c:pt>
                <c:pt idx="1260">
                  <c:v>1295.3214285717404</c:v>
                </c:pt>
                <c:pt idx="1261">
                  <c:v>1298.21428571461</c:v>
                </c:pt>
                <c:pt idx="1262">
                  <c:v>1301.1071428574796</c:v>
                </c:pt>
                <c:pt idx="1263">
                  <c:v>1304</c:v>
                </c:pt>
                <c:pt idx="1264">
                  <c:v>1326.1811900302419</c:v>
                </c:pt>
                <c:pt idx="1265">
                  <c:v>1348.3668395353598</c:v>
                </c:pt>
                <c:pt idx="1266">
                  <c:v>1370.5569492724026</c:v>
                </c:pt>
                <c:pt idx="1267">
                  <c:v>1392.7515199985646</c:v>
                </c:pt>
                <c:pt idx="1268">
                  <c:v>1414.9505524711567</c:v>
                </c:pt>
                <c:pt idx="1269">
                  <c:v>1437.1540474475478</c:v>
                </c:pt>
                <c:pt idx="1270">
                  <c:v>1459.3620056852815</c:v>
                </c:pt>
                <c:pt idx="1271">
                  <c:v>1481.574427942076</c:v>
                </c:pt>
                <c:pt idx="1272">
                  <c:v>1503.7913149756787</c:v>
                </c:pt>
                <c:pt idx="1273">
                  <c:v>1526.0126675440406</c:v>
                </c:pt>
                <c:pt idx="1274">
                  <c:v>1548.2384864052292</c:v>
                </c:pt>
                <c:pt idx="1275">
                  <c:v>1570.4687723173702</c:v>
                </c:pt>
                <c:pt idx="1276">
                  <c:v>1592.7035260387347</c:v>
                </c:pt>
                <c:pt idx="1277">
                  <c:v>1614.9427483277686</c:v>
                </c:pt>
                <c:pt idx="1278">
                  <c:v>1637.1864399430051</c:v>
                </c:pt>
                <c:pt idx="1279">
                  <c:v>1659.4346016430936</c:v>
                </c:pt>
                <c:pt idx="1280">
                  <c:v>1681.6872341868584</c:v>
                </c:pt>
                <c:pt idx="1281">
                  <c:v>1703.9443383331236</c:v>
                </c:pt>
                <c:pt idx="1282">
                  <c:v>1726.2059148410335</c:v>
                </c:pt>
                <c:pt idx="1283">
                  <c:v>1748.4719644696743</c:v>
                </c:pt>
                <c:pt idx="1284">
                  <c:v>1770.7424879783648</c:v>
                </c:pt>
                <c:pt idx="1285">
                  <c:v>1793.0174861265114</c:v>
                </c:pt>
                <c:pt idx="1286">
                  <c:v>1815.2969596736366</c:v>
                </c:pt>
                <c:pt idx="1287">
                  <c:v>1837.5809093794087</c:v>
                </c:pt>
                <c:pt idx="1288">
                  <c:v>1859.8693360035832</c:v>
                </c:pt>
                <c:pt idx="1289">
                  <c:v>1882.1622403060901</c:v>
                </c:pt>
                <c:pt idx="1290">
                  <c:v>1904.459623046976</c:v>
                </c:pt>
                <c:pt idx="1291">
                  <c:v>1926.7614849863749</c:v>
                </c:pt>
                <c:pt idx="1292">
                  <c:v>1949.0678268845659</c:v>
                </c:pt>
                <c:pt idx="1293">
                  <c:v>1971.3786495019449</c:v>
                </c:pt>
                <c:pt idx="1294">
                  <c:v>1993.6939535991114</c:v>
                </c:pt>
                <c:pt idx="1295">
                  <c:v>2016.0137399366358</c:v>
                </c:pt>
                <c:pt idx="1296">
                  <c:v>2038.3380092753505</c:v>
                </c:pt>
                <c:pt idx="1297">
                  <c:v>2060.6667623761459</c:v>
                </c:pt>
                <c:pt idx="1298">
                  <c:v>2083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F3-4BFA-A6E2-BC8DEFFD623C}"/>
            </c:ext>
          </c:extLst>
        </c:ser>
        <c:ser>
          <c:idx val="4"/>
          <c:order val="1"/>
          <c:tx>
            <c:strRef>
              <c:f>'Dados sim recup log'!$L$1</c:f>
              <c:strCache>
                <c:ptCount val="1"/>
                <c:pt idx="0">
                  <c:v>Média Móvel Casos ativos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log'!$A$2:$A$1500</c:f>
              <c:numCache>
                <c:formatCode>d\-mmm</c:formatCode>
                <c:ptCount val="14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  <c:pt idx="998">
                  <c:v>44905</c:v>
                </c:pt>
                <c:pt idx="999">
                  <c:v>44906</c:v>
                </c:pt>
                <c:pt idx="1000">
                  <c:v>44907</c:v>
                </c:pt>
                <c:pt idx="1001">
                  <c:v>44908</c:v>
                </c:pt>
                <c:pt idx="1002">
                  <c:v>44909</c:v>
                </c:pt>
                <c:pt idx="1003">
                  <c:v>44910</c:v>
                </c:pt>
                <c:pt idx="1004">
                  <c:v>44911</c:v>
                </c:pt>
                <c:pt idx="1005">
                  <c:v>44912</c:v>
                </c:pt>
                <c:pt idx="1006">
                  <c:v>44913</c:v>
                </c:pt>
                <c:pt idx="1007">
                  <c:v>44914</c:v>
                </c:pt>
                <c:pt idx="1008">
                  <c:v>44915</c:v>
                </c:pt>
                <c:pt idx="1009">
                  <c:v>44916</c:v>
                </c:pt>
                <c:pt idx="1010">
                  <c:v>44917</c:v>
                </c:pt>
                <c:pt idx="1011">
                  <c:v>44918</c:v>
                </c:pt>
                <c:pt idx="1012">
                  <c:v>44919</c:v>
                </c:pt>
                <c:pt idx="1013">
                  <c:v>44920</c:v>
                </c:pt>
                <c:pt idx="1014">
                  <c:v>44921</c:v>
                </c:pt>
                <c:pt idx="1015">
                  <c:v>44922</c:v>
                </c:pt>
                <c:pt idx="1016">
                  <c:v>44923</c:v>
                </c:pt>
                <c:pt idx="1017">
                  <c:v>44924</c:v>
                </c:pt>
                <c:pt idx="1018">
                  <c:v>44925</c:v>
                </c:pt>
                <c:pt idx="1019">
                  <c:v>44926</c:v>
                </c:pt>
                <c:pt idx="1020">
                  <c:v>44927</c:v>
                </c:pt>
                <c:pt idx="1021">
                  <c:v>44928</c:v>
                </c:pt>
                <c:pt idx="1022">
                  <c:v>44929</c:v>
                </c:pt>
                <c:pt idx="1023">
                  <c:v>44930</c:v>
                </c:pt>
                <c:pt idx="1024">
                  <c:v>44931</c:v>
                </c:pt>
                <c:pt idx="1025">
                  <c:v>44932</c:v>
                </c:pt>
                <c:pt idx="1026">
                  <c:v>44933</c:v>
                </c:pt>
                <c:pt idx="1027">
                  <c:v>44934</c:v>
                </c:pt>
                <c:pt idx="1028">
                  <c:v>44935</c:v>
                </c:pt>
                <c:pt idx="1029">
                  <c:v>44936</c:v>
                </c:pt>
                <c:pt idx="1030">
                  <c:v>44937</c:v>
                </c:pt>
                <c:pt idx="1031">
                  <c:v>44938</c:v>
                </c:pt>
                <c:pt idx="1032">
                  <c:v>44939</c:v>
                </c:pt>
                <c:pt idx="1033">
                  <c:v>44940</c:v>
                </c:pt>
                <c:pt idx="1034">
                  <c:v>44941</c:v>
                </c:pt>
                <c:pt idx="1035">
                  <c:v>44942</c:v>
                </c:pt>
                <c:pt idx="1036">
                  <c:v>44943</c:v>
                </c:pt>
                <c:pt idx="1037">
                  <c:v>44944</c:v>
                </c:pt>
                <c:pt idx="1038">
                  <c:v>44945</c:v>
                </c:pt>
                <c:pt idx="1039">
                  <c:v>44946</c:v>
                </c:pt>
                <c:pt idx="1040">
                  <c:v>44947</c:v>
                </c:pt>
                <c:pt idx="1041">
                  <c:v>44948</c:v>
                </c:pt>
                <c:pt idx="1042">
                  <c:v>44949</c:v>
                </c:pt>
                <c:pt idx="1043">
                  <c:v>44950</c:v>
                </c:pt>
                <c:pt idx="1044">
                  <c:v>44951</c:v>
                </c:pt>
                <c:pt idx="1045">
                  <c:v>44952</c:v>
                </c:pt>
                <c:pt idx="1046">
                  <c:v>44953</c:v>
                </c:pt>
                <c:pt idx="1047">
                  <c:v>44954</c:v>
                </c:pt>
                <c:pt idx="1048">
                  <c:v>44955</c:v>
                </c:pt>
                <c:pt idx="1049">
                  <c:v>44956</c:v>
                </c:pt>
                <c:pt idx="1050">
                  <c:v>44957</c:v>
                </c:pt>
                <c:pt idx="1051">
                  <c:v>44958</c:v>
                </c:pt>
                <c:pt idx="1052">
                  <c:v>44959</c:v>
                </c:pt>
                <c:pt idx="1053">
                  <c:v>44960</c:v>
                </c:pt>
                <c:pt idx="1054">
                  <c:v>44961</c:v>
                </c:pt>
                <c:pt idx="1055">
                  <c:v>44962</c:v>
                </c:pt>
                <c:pt idx="1056">
                  <c:v>44963</c:v>
                </c:pt>
                <c:pt idx="1057">
                  <c:v>44964</c:v>
                </c:pt>
                <c:pt idx="1058">
                  <c:v>44965</c:v>
                </c:pt>
                <c:pt idx="1059">
                  <c:v>44966</c:v>
                </c:pt>
                <c:pt idx="1060">
                  <c:v>44967</c:v>
                </c:pt>
                <c:pt idx="1061">
                  <c:v>44968</c:v>
                </c:pt>
                <c:pt idx="1062">
                  <c:v>44969</c:v>
                </c:pt>
                <c:pt idx="1063">
                  <c:v>44970</c:v>
                </c:pt>
                <c:pt idx="1064">
                  <c:v>44971</c:v>
                </c:pt>
                <c:pt idx="1065">
                  <c:v>44972</c:v>
                </c:pt>
                <c:pt idx="1066">
                  <c:v>44973</c:v>
                </c:pt>
                <c:pt idx="1067">
                  <c:v>44974</c:v>
                </c:pt>
                <c:pt idx="1068">
                  <c:v>44975</c:v>
                </c:pt>
                <c:pt idx="1069">
                  <c:v>44976</c:v>
                </c:pt>
                <c:pt idx="1070">
                  <c:v>44977</c:v>
                </c:pt>
                <c:pt idx="1071">
                  <c:v>44978</c:v>
                </c:pt>
                <c:pt idx="1072">
                  <c:v>44979</c:v>
                </c:pt>
                <c:pt idx="1073">
                  <c:v>44980</c:v>
                </c:pt>
                <c:pt idx="1074">
                  <c:v>44981</c:v>
                </c:pt>
                <c:pt idx="1075">
                  <c:v>44982</c:v>
                </c:pt>
                <c:pt idx="1076">
                  <c:v>44983</c:v>
                </c:pt>
                <c:pt idx="1077">
                  <c:v>44984</c:v>
                </c:pt>
                <c:pt idx="1078">
                  <c:v>44985</c:v>
                </c:pt>
                <c:pt idx="1079">
                  <c:v>44986</c:v>
                </c:pt>
                <c:pt idx="1080">
                  <c:v>44987</c:v>
                </c:pt>
                <c:pt idx="1081">
                  <c:v>44988</c:v>
                </c:pt>
                <c:pt idx="1082">
                  <c:v>44989</c:v>
                </c:pt>
                <c:pt idx="1083">
                  <c:v>44990</c:v>
                </c:pt>
                <c:pt idx="1084">
                  <c:v>44991</c:v>
                </c:pt>
                <c:pt idx="1085">
                  <c:v>44992</c:v>
                </c:pt>
                <c:pt idx="1086">
                  <c:v>44993</c:v>
                </c:pt>
                <c:pt idx="1087">
                  <c:v>44994</c:v>
                </c:pt>
                <c:pt idx="1088">
                  <c:v>44995</c:v>
                </c:pt>
                <c:pt idx="1089">
                  <c:v>44996</c:v>
                </c:pt>
                <c:pt idx="1090">
                  <c:v>44997</c:v>
                </c:pt>
                <c:pt idx="1091">
                  <c:v>44998</c:v>
                </c:pt>
                <c:pt idx="1092">
                  <c:v>44999</c:v>
                </c:pt>
                <c:pt idx="1093">
                  <c:v>45000</c:v>
                </c:pt>
                <c:pt idx="1094">
                  <c:v>45001</c:v>
                </c:pt>
                <c:pt idx="1095">
                  <c:v>45002</c:v>
                </c:pt>
                <c:pt idx="1096">
                  <c:v>45003</c:v>
                </c:pt>
                <c:pt idx="1097">
                  <c:v>45004</c:v>
                </c:pt>
                <c:pt idx="1098">
                  <c:v>45005</c:v>
                </c:pt>
                <c:pt idx="1099">
                  <c:v>45006</c:v>
                </c:pt>
                <c:pt idx="1100">
                  <c:v>45007</c:v>
                </c:pt>
                <c:pt idx="1101">
                  <c:v>45008</c:v>
                </c:pt>
                <c:pt idx="1102">
                  <c:v>45009</c:v>
                </c:pt>
                <c:pt idx="1103">
                  <c:v>45010</c:v>
                </c:pt>
                <c:pt idx="1104">
                  <c:v>45011</c:v>
                </c:pt>
                <c:pt idx="1105">
                  <c:v>45012</c:v>
                </c:pt>
                <c:pt idx="1106">
                  <c:v>45013</c:v>
                </c:pt>
                <c:pt idx="1107">
                  <c:v>45014</c:v>
                </c:pt>
                <c:pt idx="1108">
                  <c:v>45015</c:v>
                </c:pt>
                <c:pt idx="1109">
                  <c:v>45016</c:v>
                </c:pt>
                <c:pt idx="1110">
                  <c:v>45017</c:v>
                </c:pt>
                <c:pt idx="1111">
                  <c:v>45018</c:v>
                </c:pt>
                <c:pt idx="1112">
                  <c:v>45019</c:v>
                </c:pt>
                <c:pt idx="1113">
                  <c:v>45020</c:v>
                </c:pt>
                <c:pt idx="1114">
                  <c:v>45021</c:v>
                </c:pt>
                <c:pt idx="1115">
                  <c:v>45022</c:v>
                </c:pt>
                <c:pt idx="1116">
                  <c:v>45023</c:v>
                </c:pt>
                <c:pt idx="1117">
                  <c:v>45024</c:v>
                </c:pt>
                <c:pt idx="1118">
                  <c:v>45025</c:v>
                </c:pt>
                <c:pt idx="1119">
                  <c:v>45026</c:v>
                </c:pt>
                <c:pt idx="1120">
                  <c:v>45027</c:v>
                </c:pt>
                <c:pt idx="1121">
                  <c:v>45028</c:v>
                </c:pt>
                <c:pt idx="1122">
                  <c:v>45029</c:v>
                </c:pt>
                <c:pt idx="1123">
                  <c:v>45030</c:v>
                </c:pt>
                <c:pt idx="1124">
                  <c:v>45031</c:v>
                </c:pt>
                <c:pt idx="1125">
                  <c:v>45032</c:v>
                </c:pt>
                <c:pt idx="1126">
                  <c:v>45033</c:v>
                </c:pt>
                <c:pt idx="1127">
                  <c:v>45034</c:v>
                </c:pt>
                <c:pt idx="1128">
                  <c:v>45035</c:v>
                </c:pt>
                <c:pt idx="1129">
                  <c:v>45036</c:v>
                </c:pt>
                <c:pt idx="1130">
                  <c:v>45037</c:v>
                </c:pt>
                <c:pt idx="1131">
                  <c:v>45038</c:v>
                </c:pt>
                <c:pt idx="1132">
                  <c:v>45039</c:v>
                </c:pt>
                <c:pt idx="1133">
                  <c:v>45040</c:v>
                </c:pt>
                <c:pt idx="1134">
                  <c:v>45041</c:v>
                </c:pt>
                <c:pt idx="1135">
                  <c:v>45042</c:v>
                </c:pt>
                <c:pt idx="1136">
                  <c:v>45043</c:v>
                </c:pt>
                <c:pt idx="1137">
                  <c:v>45044</c:v>
                </c:pt>
                <c:pt idx="1138">
                  <c:v>45045</c:v>
                </c:pt>
                <c:pt idx="1139">
                  <c:v>45046</c:v>
                </c:pt>
                <c:pt idx="1140">
                  <c:v>45047</c:v>
                </c:pt>
                <c:pt idx="1141">
                  <c:v>45048</c:v>
                </c:pt>
                <c:pt idx="1142">
                  <c:v>45049</c:v>
                </c:pt>
                <c:pt idx="1143">
                  <c:v>45050</c:v>
                </c:pt>
                <c:pt idx="1144">
                  <c:v>45051</c:v>
                </c:pt>
                <c:pt idx="1145">
                  <c:v>45052</c:v>
                </c:pt>
                <c:pt idx="1146">
                  <c:v>45053</c:v>
                </c:pt>
                <c:pt idx="1147">
                  <c:v>45054</c:v>
                </c:pt>
                <c:pt idx="1148">
                  <c:v>45055</c:v>
                </c:pt>
                <c:pt idx="1149">
                  <c:v>45056</c:v>
                </c:pt>
                <c:pt idx="1150">
                  <c:v>45057</c:v>
                </c:pt>
                <c:pt idx="1151">
                  <c:v>45058</c:v>
                </c:pt>
                <c:pt idx="1152">
                  <c:v>45059</c:v>
                </c:pt>
                <c:pt idx="1153">
                  <c:v>45060</c:v>
                </c:pt>
                <c:pt idx="1154">
                  <c:v>45061</c:v>
                </c:pt>
                <c:pt idx="1155">
                  <c:v>45062</c:v>
                </c:pt>
                <c:pt idx="1156">
                  <c:v>45063</c:v>
                </c:pt>
                <c:pt idx="1157">
                  <c:v>45064</c:v>
                </c:pt>
                <c:pt idx="1158">
                  <c:v>45065</c:v>
                </c:pt>
                <c:pt idx="1159">
                  <c:v>45066</c:v>
                </c:pt>
                <c:pt idx="1160">
                  <c:v>45067</c:v>
                </c:pt>
                <c:pt idx="1161">
                  <c:v>45068</c:v>
                </c:pt>
                <c:pt idx="1162">
                  <c:v>45069</c:v>
                </c:pt>
                <c:pt idx="1163">
                  <c:v>45070</c:v>
                </c:pt>
                <c:pt idx="1164">
                  <c:v>45071</c:v>
                </c:pt>
                <c:pt idx="1165">
                  <c:v>45072</c:v>
                </c:pt>
                <c:pt idx="1166">
                  <c:v>45073</c:v>
                </c:pt>
                <c:pt idx="1167">
                  <c:v>45074</c:v>
                </c:pt>
                <c:pt idx="1168">
                  <c:v>45075</c:v>
                </c:pt>
                <c:pt idx="1169">
                  <c:v>45076</c:v>
                </c:pt>
                <c:pt idx="1170">
                  <c:v>45077</c:v>
                </c:pt>
                <c:pt idx="1171">
                  <c:v>45078</c:v>
                </c:pt>
                <c:pt idx="1172">
                  <c:v>45079</c:v>
                </c:pt>
                <c:pt idx="1173">
                  <c:v>45080</c:v>
                </c:pt>
                <c:pt idx="1174">
                  <c:v>45081</c:v>
                </c:pt>
                <c:pt idx="1175">
                  <c:v>45082</c:v>
                </c:pt>
                <c:pt idx="1176">
                  <c:v>45083</c:v>
                </c:pt>
                <c:pt idx="1177">
                  <c:v>45084</c:v>
                </c:pt>
                <c:pt idx="1178">
                  <c:v>45085</c:v>
                </c:pt>
                <c:pt idx="1179">
                  <c:v>45086</c:v>
                </c:pt>
                <c:pt idx="1180">
                  <c:v>45087</c:v>
                </c:pt>
                <c:pt idx="1181">
                  <c:v>45088</c:v>
                </c:pt>
                <c:pt idx="1182">
                  <c:v>45089</c:v>
                </c:pt>
                <c:pt idx="1183">
                  <c:v>45090</c:v>
                </c:pt>
                <c:pt idx="1184">
                  <c:v>45091</c:v>
                </c:pt>
                <c:pt idx="1185">
                  <c:v>45092</c:v>
                </c:pt>
                <c:pt idx="1186">
                  <c:v>45093</c:v>
                </c:pt>
                <c:pt idx="1187">
                  <c:v>45094</c:v>
                </c:pt>
                <c:pt idx="1188">
                  <c:v>45095</c:v>
                </c:pt>
                <c:pt idx="1189">
                  <c:v>45096</c:v>
                </c:pt>
                <c:pt idx="1190">
                  <c:v>45097</c:v>
                </c:pt>
                <c:pt idx="1191">
                  <c:v>45098</c:v>
                </c:pt>
                <c:pt idx="1192">
                  <c:v>45099</c:v>
                </c:pt>
                <c:pt idx="1193">
                  <c:v>45100</c:v>
                </c:pt>
                <c:pt idx="1194">
                  <c:v>45101</c:v>
                </c:pt>
                <c:pt idx="1195">
                  <c:v>45102</c:v>
                </c:pt>
                <c:pt idx="1196">
                  <c:v>45103</c:v>
                </c:pt>
                <c:pt idx="1197">
                  <c:v>45104</c:v>
                </c:pt>
                <c:pt idx="1198">
                  <c:v>45105</c:v>
                </c:pt>
                <c:pt idx="1199">
                  <c:v>45106</c:v>
                </c:pt>
                <c:pt idx="1200">
                  <c:v>45107</c:v>
                </c:pt>
                <c:pt idx="1201">
                  <c:v>45108</c:v>
                </c:pt>
                <c:pt idx="1202">
                  <c:v>45109</c:v>
                </c:pt>
                <c:pt idx="1203">
                  <c:v>45110</c:v>
                </c:pt>
                <c:pt idx="1204">
                  <c:v>45111</c:v>
                </c:pt>
                <c:pt idx="1205">
                  <c:v>45112</c:v>
                </c:pt>
                <c:pt idx="1206">
                  <c:v>45113</c:v>
                </c:pt>
                <c:pt idx="1207">
                  <c:v>45114</c:v>
                </c:pt>
                <c:pt idx="1208">
                  <c:v>45115</c:v>
                </c:pt>
                <c:pt idx="1209">
                  <c:v>45116</c:v>
                </c:pt>
                <c:pt idx="1210">
                  <c:v>45117</c:v>
                </c:pt>
                <c:pt idx="1211">
                  <c:v>45118</c:v>
                </c:pt>
                <c:pt idx="1212">
                  <c:v>45119</c:v>
                </c:pt>
                <c:pt idx="1213">
                  <c:v>45120</c:v>
                </c:pt>
                <c:pt idx="1214">
                  <c:v>45121</c:v>
                </c:pt>
                <c:pt idx="1215">
                  <c:v>45122</c:v>
                </c:pt>
                <c:pt idx="1216">
                  <c:v>45123</c:v>
                </c:pt>
                <c:pt idx="1217">
                  <c:v>45124</c:v>
                </c:pt>
                <c:pt idx="1218">
                  <c:v>45125</c:v>
                </c:pt>
                <c:pt idx="1219">
                  <c:v>45126</c:v>
                </c:pt>
                <c:pt idx="1220">
                  <c:v>45127</c:v>
                </c:pt>
                <c:pt idx="1221">
                  <c:v>45128</c:v>
                </c:pt>
                <c:pt idx="1222">
                  <c:v>45129</c:v>
                </c:pt>
                <c:pt idx="1223">
                  <c:v>45130</c:v>
                </c:pt>
                <c:pt idx="1224">
                  <c:v>45131</c:v>
                </c:pt>
                <c:pt idx="1225">
                  <c:v>45132</c:v>
                </c:pt>
                <c:pt idx="1226">
                  <c:v>45133</c:v>
                </c:pt>
                <c:pt idx="1227">
                  <c:v>45134</c:v>
                </c:pt>
                <c:pt idx="1228">
                  <c:v>45135</c:v>
                </c:pt>
                <c:pt idx="1229">
                  <c:v>45136</c:v>
                </c:pt>
                <c:pt idx="1230">
                  <c:v>45137</c:v>
                </c:pt>
                <c:pt idx="1231">
                  <c:v>45138</c:v>
                </c:pt>
                <c:pt idx="1232">
                  <c:v>45139</c:v>
                </c:pt>
                <c:pt idx="1233">
                  <c:v>45140</c:v>
                </c:pt>
                <c:pt idx="1234">
                  <c:v>45141</c:v>
                </c:pt>
                <c:pt idx="1235">
                  <c:v>45142</c:v>
                </c:pt>
                <c:pt idx="1236">
                  <c:v>45143</c:v>
                </c:pt>
                <c:pt idx="1237">
                  <c:v>45144</c:v>
                </c:pt>
                <c:pt idx="1238">
                  <c:v>45145</c:v>
                </c:pt>
                <c:pt idx="1239">
                  <c:v>45146</c:v>
                </c:pt>
                <c:pt idx="1240">
                  <c:v>45147</c:v>
                </c:pt>
                <c:pt idx="1241">
                  <c:v>45148</c:v>
                </c:pt>
                <c:pt idx="1242">
                  <c:v>45149</c:v>
                </c:pt>
                <c:pt idx="1243">
                  <c:v>45150</c:v>
                </c:pt>
                <c:pt idx="1244">
                  <c:v>45151</c:v>
                </c:pt>
                <c:pt idx="1245">
                  <c:v>45152</c:v>
                </c:pt>
                <c:pt idx="1246">
                  <c:v>45153</c:v>
                </c:pt>
                <c:pt idx="1247">
                  <c:v>45154</c:v>
                </c:pt>
                <c:pt idx="1248">
                  <c:v>45155</c:v>
                </c:pt>
                <c:pt idx="1249">
                  <c:v>45156</c:v>
                </c:pt>
                <c:pt idx="1250">
                  <c:v>45157</c:v>
                </c:pt>
                <c:pt idx="1251">
                  <c:v>45158</c:v>
                </c:pt>
                <c:pt idx="1252">
                  <c:v>45159</c:v>
                </c:pt>
                <c:pt idx="1253">
                  <c:v>45160</c:v>
                </c:pt>
                <c:pt idx="1254">
                  <c:v>45161</c:v>
                </c:pt>
                <c:pt idx="1255">
                  <c:v>45162</c:v>
                </c:pt>
                <c:pt idx="1256">
                  <c:v>45163</c:v>
                </c:pt>
                <c:pt idx="1257">
                  <c:v>45164</c:v>
                </c:pt>
                <c:pt idx="1258">
                  <c:v>45165</c:v>
                </c:pt>
                <c:pt idx="1259">
                  <c:v>45166</c:v>
                </c:pt>
                <c:pt idx="1260">
                  <c:v>45167</c:v>
                </c:pt>
                <c:pt idx="1261">
                  <c:v>45168</c:v>
                </c:pt>
                <c:pt idx="1262">
                  <c:v>45169</c:v>
                </c:pt>
                <c:pt idx="1263">
                  <c:v>45170</c:v>
                </c:pt>
                <c:pt idx="1264">
                  <c:v>45171</c:v>
                </c:pt>
                <c:pt idx="1265">
                  <c:v>45172</c:v>
                </c:pt>
                <c:pt idx="1266">
                  <c:v>45173</c:v>
                </c:pt>
                <c:pt idx="1267">
                  <c:v>45174</c:v>
                </c:pt>
                <c:pt idx="1268">
                  <c:v>45175</c:v>
                </c:pt>
                <c:pt idx="1269">
                  <c:v>45176</c:v>
                </c:pt>
                <c:pt idx="1270">
                  <c:v>45177</c:v>
                </c:pt>
                <c:pt idx="1271">
                  <c:v>45178</c:v>
                </c:pt>
                <c:pt idx="1272">
                  <c:v>45179</c:v>
                </c:pt>
                <c:pt idx="1273">
                  <c:v>45180</c:v>
                </c:pt>
                <c:pt idx="1274">
                  <c:v>45181</c:v>
                </c:pt>
                <c:pt idx="1275">
                  <c:v>45182</c:v>
                </c:pt>
                <c:pt idx="1276">
                  <c:v>45183</c:v>
                </c:pt>
                <c:pt idx="1277">
                  <c:v>45184</c:v>
                </c:pt>
                <c:pt idx="1278">
                  <c:v>45185</c:v>
                </c:pt>
                <c:pt idx="1279">
                  <c:v>45186</c:v>
                </c:pt>
                <c:pt idx="1280">
                  <c:v>45187</c:v>
                </c:pt>
                <c:pt idx="1281">
                  <c:v>45188</c:v>
                </c:pt>
                <c:pt idx="1282">
                  <c:v>45189</c:v>
                </c:pt>
                <c:pt idx="1283">
                  <c:v>45190</c:v>
                </c:pt>
                <c:pt idx="1284">
                  <c:v>45191</c:v>
                </c:pt>
                <c:pt idx="1285">
                  <c:v>45192</c:v>
                </c:pt>
                <c:pt idx="1286">
                  <c:v>45193</c:v>
                </c:pt>
                <c:pt idx="1287">
                  <c:v>45194</c:v>
                </c:pt>
                <c:pt idx="1288">
                  <c:v>45195</c:v>
                </c:pt>
                <c:pt idx="1289">
                  <c:v>45196</c:v>
                </c:pt>
                <c:pt idx="1290">
                  <c:v>45197</c:v>
                </c:pt>
                <c:pt idx="1291">
                  <c:v>45198</c:v>
                </c:pt>
                <c:pt idx="1292">
                  <c:v>45199</c:v>
                </c:pt>
                <c:pt idx="1293">
                  <c:v>45200</c:v>
                </c:pt>
                <c:pt idx="1294">
                  <c:v>45201</c:v>
                </c:pt>
                <c:pt idx="1295">
                  <c:v>45202</c:v>
                </c:pt>
                <c:pt idx="1296">
                  <c:v>45203</c:v>
                </c:pt>
                <c:pt idx="1297">
                  <c:v>45204</c:v>
                </c:pt>
                <c:pt idx="1298">
                  <c:v>45205</c:v>
                </c:pt>
              </c:numCache>
            </c:numRef>
          </c:cat>
          <c:val>
            <c:numRef>
              <c:f>'Dados sim recup log'!$L$2:$L$1500</c:f>
              <c:numCache>
                <c:formatCode>General</c:formatCode>
                <c:ptCount val="1499"/>
                <c:pt idx="0">
                  <c:v>0</c:v>
                </c:pt>
                <c:pt idx="1">
                  <c:v>1.3333333333333333</c:v>
                </c:pt>
                <c:pt idx="2">
                  <c:v>1.6</c:v>
                </c:pt>
                <c:pt idx="3">
                  <c:v>2.8571428571428572</c:v>
                </c:pt>
                <c:pt idx="4">
                  <c:v>3.260818160126171</c:v>
                </c:pt>
                <c:pt idx="5">
                  <c:v>4.0424313602476563</c:v>
                </c:pt>
                <c:pt idx="6">
                  <c:v>5.1571380004534175</c:v>
                </c:pt>
                <c:pt idx="7">
                  <c:v>6.809842136033244</c:v>
                </c:pt>
                <c:pt idx="8">
                  <c:v>9.3208904318064292</c:v>
                </c:pt>
                <c:pt idx="9">
                  <c:v>11.192553749267285</c:v>
                </c:pt>
                <c:pt idx="10">
                  <c:v>12.809304236669231</c:v>
                </c:pt>
                <c:pt idx="11">
                  <c:v>15.985558428196153</c:v>
                </c:pt>
                <c:pt idx="12">
                  <c:v>19.486613994054544</c:v>
                </c:pt>
                <c:pt idx="13">
                  <c:v>24.051563775900156</c:v>
                </c:pt>
                <c:pt idx="14">
                  <c:v>29.243811998172298</c:v>
                </c:pt>
                <c:pt idx="15">
                  <c:v>34.316194531636718</c:v>
                </c:pt>
                <c:pt idx="16">
                  <c:v>40.187306280734624</c:v>
                </c:pt>
                <c:pt idx="17">
                  <c:v>46.502280751926371</c:v>
                </c:pt>
                <c:pt idx="18">
                  <c:v>50.76808831865668</c:v>
                </c:pt>
                <c:pt idx="19">
                  <c:v>54.611422469047717</c:v>
                </c:pt>
                <c:pt idx="20">
                  <c:v>56.562554904630218</c:v>
                </c:pt>
                <c:pt idx="21">
                  <c:v>57.607610128394242</c:v>
                </c:pt>
                <c:pt idx="22">
                  <c:v>58.631995920333765</c:v>
                </c:pt>
                <c:pt idx="23">
                  <c:v>59.866025499614686</c:v>
                </c:pt>
                <c:pt idx="24">
                  <c:v>61.875550471781146</c:v>
                </c:pt>
                <c:pt idx="25">
                  <c:v>62.843294417975059</c:v>
                </c:pt>
                <c:pt idx="26">
                  <c:v>64.372861539174437</c:v>
                </c:pt>
                <c:pt idx="27">
                  <c:v>67.551794074870443</c:v>
                </c:pt>
                <c:pt idx="28">
                  <c:v>69.198377009199504</c:v>
                </c:pt>
                <c:pt idx="29">
                  <c:v>71.8277106381084</c:v>
                </c:pt>
                <c:pt idx="30">
                  <c:v>74.468494544097751</c:v>
                </c:pt>
                <c:pt idx="31">
                  <c:v>77.190639918339429</c:v>
                </c:pt>
                <c:pt idx="32">
                  <c:v>78.471389759745719</c:v>
                </c:pt>
                <c:pt idx="33">
                  <c:v>78.471389759745719</c:v>
                </c:pt>
                <c:pt idx="34">
                  <c:v>76.197348110070962</c:v>
                </c:pt>
                <c:pt idx="35">
                  <c:v>77.457016947350709</c:v>
                </c:pt>
                <c:pt idx="36">
                  <c:v>77.860482579560156</c:v>
                </c:pt>
                <c:pt idx="37">
                  <c:v>77.777105272694783</c:v>
                </c:pt>
                <c:pt idx="38">
                  <c:v>77.072370107569085</c:v>
                </c:pt>
                <c:pt idx="39">
                  <c:v>79.036569173026109</c:v>
                </c:pt>
                <c:pt idx="40">
                  <c:v>83.466119272550742</c:v>
                </c:pt>
                <c:pt idx="41">
                  <c:v>90.039172727770278</c:v>
                </c:pt>
                <c:pt idx="42">
                  <c:v>95.239735591275092</c:v>
                </c:pt>
                <c:pt idx="43">
                  <c:v>101.03329779120998</c:v>
                </c:pt>
                <c:pt idx="44">
                  <c:v>107.42403590258181</c:v>
                </c:pt>
                <c:pt idx="45">
                  <c:v>114.25334710349279</c:v>
                </c:pt>
                <c:pt idx="46">
                  <c:v>121.38103803494126</c:v>
                </c:pt>
                <c:pt idx="47">
                  <c:v>126.64642842155389</c:v>
                </c:pt>
                <c:pt idx="48">
                  <c:v>131.99927363761799</c:v>
                </c:pt>
                <c:pt idx="49">
                  <c:v>137.54256123633525</c:v>
                </c:pt>
                <c:pt idx="50">
                  <c:v>147.88838602370728</c:v>
                </c:pt>
                <c:pt idx="51">
                  <c:v>153.88691670394223</c:v>
                </c:pt>
                <c:pt idx="52">
                  <c:v>159.14168899012239</c:v>
                </c:pt>
                <c:pt idx="53">
                  <c:v>163.36909978498915</c:v>
                </c:pt>
                <c:pt idx="54">
                  <c:v>166.1711750386221</c:v>
                </c:pt>
                <c:pt idx="55">
                  <c:v>164.15860487006893</c:v>
                </c:pt>
                <c:pt idx="56">
                  <c:v>163.13882832926782</c:v>
                </c:pt>
                <c:pt idx="57">
                  <c:v>156.39286600022214</c:v>
                </c:pt>
                <c:pt idx="58">
                  <c:v>149.60201956182931</c:v>
                </c:pt>
                <c:pt idx="59">
                  <c:v>145.1316220805416</c:v>
                </c:pt>
                <c:pt idx="60">
                  <c:v>141.08372576980602</c:v>
                </c:pt>
                <c:pt idx="61">
                  <c:v>138.27613154507324</c:v>
                </c:pt>
                <c:pt idx="62">
                  <c:v>136.8816490411071</c:v>
                </c:pt>
                <c:pt idx="63">
                  <c:v>136.63117606026901</c:v>
                </c:pt>
                <c:pt idx="64">
                  <c:v>136.75516120173378</c:v>
                </c:pt>
                <c:pt idx="65">
                  <c:v>144.6967036538839</c:v>
                </c:pt>
                <c:pt idx="66">
                  <c:v>155.46670529694606</c:v>
                </c:pt>
                <c:pt idx="67">
                  <c:v>166.24200145770749</c:v>
                </c:pt>
                <c:pt idx="68">
                  <c:v>179.01303449077577</c:v>
                </c:pt>
                <c:pt idx="69">
                  <c:v>197.12324859999231</c:v>
                </c:pt>
                <c:pt idx="70">
                  <c:v>215.25800189425468</c:v>
                </c:pt>
                <c:pt idx="71">
                  <c:v>237.0141357457702</c:v>
                </c:pt>
                <c:pt idx="72">
                  <c:v>258.05256143894599</c:v>
                </c:pt>
                <c:pt idx="73">
                  <c:v>278.10106088817219</c:v>
                </c:pt>
                <c:pt idx="74">
                  <c:v>297.72911150740805</c:v>
                </c:pt>
                <c:pt idx="75">
                  <c:v>311.97227059861984</c:v>
                </c:pt>
                <c:pt idx="76">
                  <c:v>320.14748631339495</c:v>
                </c:pt>
                <c:pt idx="77">
                  <c:v>326.87875440643359</c:v>
                </c:pt>
                <c:pt idx="78">
                  <c:v>333.00112141051528</c:v>
                </c:pt>
                <c:pt idx="79">
                  <c:v>340.16762748715104</c:v>
                </c:pt>
                <c:pt idx="80">
                  <c:v>348.41770335189597</c:v>
                </c:pt>
                <c:pt idx="81">
                  <c:v>346.4092644683862</c:v>
                </c:pt>
                <c:pt idx="82">
                  <c:v>355.31102464659062</c:v>
                </c:pt>
                <c:pt idx="83">
                  <c:v>368.26502535332247</c:v>
                </c:pt>
                <c:pt idx="84">
                  <c:v>383.63247081198085</c:v>
                </c:pt>
                <c:pt idx="85">
                  <c:v>400.00973788174576</c:v>
                </c:pt>
                <c:pt idx="86">
                  <c:v>413.53550472148436</c:v>
                </c:pt>
                <c:pt idx="87">
                  <c:v>423.93436781492488</c:v>
                </c:pt>
                <c:pt idx="88">
                  <c:v>451.26921980487123</c:v>
                </c:pt>
                <c:pt idx="89">
                  <c:v>474.44830164280097</c:v>
                </c:pt>
                <c:pt idx="90">
                  <c:v>489.13924033207093</c:v>
                </c:pt>
                <c:pt idx="91">
                  <c:v>517.07127087132562</c:v>
                </c:pt>
                <c:pt idx="92">
                  <c:v>547.74068001194803</c:v>
                </c:pt>
                <c:pt idx="93">
                  <c:v>582.93392940491663</c:v>
                </c:pt>
                <c:pt idx="94">
                  <c:v>623.29949329284034</c:v>
                </c:pt>
                <c:pt idx="95">
                  <c:v>674.67544055076416</c:v>
                </c:pt>
                <c:pt idx="96">
                  <c:v>728.17940579990022</c:v>
                </c:pt>
                <c:pt idx="97">
                  <c:v>798.91654850583222</c:v>
                </c:pt>
                <c:pt idx="98">
                  <c:v>859.20909596640865</c:v>
                </c:pt>
                <c:pt idx="99">
                  <c:v>888.88970705938937</c:v>
                </c:pt>
                <c:pt idx="100">
                  <c:v>931.08241142072609</c:v>
                </c:pt>
                <c:pt idx="101">
                  <c:v>986.29351174943054</c:v>
                </c:pt>
                <c:pt idx="102">
                  <c:v>1008.4790915991522</c:v>
                </c:pt>
                <c:pt idx="103">
                  <c:v>1034.4757160574702</c:v>
                </c:pt>
                <c:pt idx="104">
                  <c:v>1047.7600175301759</c:v>
                </c:pt>
                <c:pt idx="105">
                  <c:v>1038.9896837531548</c:v>
                </c:pt>
                <c:pt idx="106">
                  <c:v>1087.5056959077672</c:v>
                </c:pt>
                <c:pt idx="107">
                  <c:v>1121.300051914744</c:v>
                </c:pt>
                <c:pt idx="108">
                  <c:v>1140.2624120910375</c:v>
                </c:pt>
                <c:pt idx="109">
                  <c:v>1164.9818777833777</c:v>
                </c:pt>
                <c:pt idx="110">
                  <c:v>1186.9882858426299</c:v>
                </c:pt>
                <c:pt idx="111">
                  <c:v>1217.7266247790831</c:v>
                </c:pt>
                <c:pt idx="112">
                  <c:v>1258.7443289415646</c:v>
                </c:pt>
                <c:pt idx="113">
                  <c:v>1266.457327672683</c:v>
                </c:pt>
                <c:pt idx="114">
                  <c:v>1282.0340723479387</c:v>
                </c:pt>
                <c:pt idx="115">
                  <c:v>1305.6143220976103</c:v>
                </c:pt>
                <c:pt idx="116">
                  <c:v>1336.0197206397625</c:v>
                </c:pt>
                <c:pt idx="117">
                  <c:v>1349.5112983886677</c:v>
                </c:pt>
                <c:pt idx="118">
                  <c:v>1351.6627193487714</c:v>
                </c:pt>
                <c:pt idx="119">
                  <c:v>1377.0660058643441</c:v>
                </c:pt>
                <c:pt idx="120">
                  <c:v>1399.5262433479922</c:v>
                </c:pt>
                <c:pt idx="121">
                  <c:v>1398.3816564186207</c:v>
                </c:pt>
                <c:pt idx="122">
                  <c:v>1372.5568807047339</c:v>
                </c:pt>
                <c:pt idx="123">
                  <c:v>1338.8105883063604</c:v>
                </c:pt>
                <c:pt idx="124">
                  <c:v>1363.078683110436</c:v>
                </c:pt>
                <c:pt idx="125">
                  <c:v>1421.1800501435205</c:v>
                </c:pt>
                <c:pt idx="126">
                  <c:v>1476.4878708173997</c:v>
                </c:pt>
                <c:pt idx="127">
                  <c:v>1524.4412097393395</c:v>
                </c:pt>
                <c:pt idx="128">
                  <c:v>1591.3326188103997</c:v>
                </c:pt>
                <c:pt idx="129">
                  <c:v>1681.1639419539042</c:v>
                </c:pt>
                <c:pt idx="130">
                  <c:v>1786.5254568756086</c:v>
                </c:pt>
                <c:pt idx="131">
                  <c:v>1851.9895822413953</c:v>
                </c:pt>
                <c:pt idx="132">
                  <c:v>1884.4167871251871</c:v>
                </c:pt>
                <c:pt idx="133">
                  <c:v>1920.2359712401353</c:v>
                </c:pt>
                <c:pt idx="134">
                  <c:v>1960.0453780651501</c:v>
                </c:pt>
                <c:pt idx="135">
                  <c:v>1994.7472489243155</c:v>
                </c:pt>
                <c:pt idx="136">
                  <c:v>2023.8665170140066</c:v>
                </c:pt>
                <c:pt idx="137">
                  <c:v>2065.2521239566076</c:v>
                </c:pt>
                <c:pt idx="138">
                  <c:v>2114.9348197580089</c:v>
                </c:pt>
                <c:pt idx="139">
                  <c:v>2178.5954545188056</c:v>
                </c:pt>
                <c:pt idx="140">
                  <c:v>2233.4831487876136</c:v>
                </c:pt>
                <c:pt idx="141">
                  <c:v>2313.0554603848259</c:v>
                </c:pt>
                <c:pt idx="142">
                  <c:v>2385.6133613902707</c:v>
                </c:pt>
                <c:pt idx="143">
                  <c:v>2449.6088895412618</c:v>
                </c:pt>
                <c:pt idx="144">
                  <c:v>2508.6006586645249</c:v>
                </c:pt>
                <c:pt idx="145">
                  <c:v>2584.4904188414107</c:v>
                </c:pt>
                <c:pt idx="146">
                  <c:v>2656.3407562429779</c:v>
                </c:pt>
                <c:pt idx="147">
                  <c:v>2705.8604181112232</c:v>
                </c:pt>
                <c:pt idx="148">
                  <c:v>2728.1868903546892</c:v>
                </c:pt>
                <c:pt idx="149">
                  <c:v>2762.9134248675869</c:v>
                </c:pt>
                <c:pt idx="150">
                  <c:v>2811.5290737770806</c:v>
                </c:pt>
                <c:pt idx="151">
                  <c:v>2857.0739418841208</c:v>
                </c:pt>
                <c:pt idx="152">
                  <c:v>2878.9215208947376</c:v>
                </c:pt>
                <c:pt idx="153">
                  <c:v>2904.0972524585554</c:v>
                </c:pt>
                <c:pt idx="154">
                  <c:v>2925.2855433006293</c:v>
                </c:pt>
                <c:pt idx="155">
                  <c:v>2952.756027134028</c:v>
                </c:pt>
                <c:pt idx="156">
                  <c:v>2985.7742322019303</c:v>
                </c:pt>
                <c:pt idx="157">
                  <c:v>3024.78272464672</c:v>
                </c:pt>
                <c:pt idx="158">
                  <c:v>3061.4372412466723</c:v>
                </c:pt>
                <c:pt idx="159">
                  <c:v>3081.7482156173887</c:v>
                </c:pt>
                <c:pt idx="160">
                  <c:v>3107.992590865183</c:v>
                </c:pt>
                <c:pt idx="161">
                  <c:v>3131.2621507631743</c:v>
                </c:pt>
                <c:pt idx="162">
                  <c:v>3156.4233677141669</c:v>
                </c:pt>
                <c:pt idx="163">
                  <c:v>3165.4616393047431</c:v>
                </c:pt>
                <c:pt idx="164">
                  <c:v>3157.5308571919204</c:v>
                </c:pt>
                <c:pt idx="165">
                  <c:v>3150.6296473866978</c:v>
                </c:pt>
                <c:pt idx="166">
                  <c:v>3139.6388319397538</c:v>
                </c:pt>
                <c:pt idx="167">
                  <c:v>3116.5738916762843</c:v>
                </c:pt>
                <c:pt idx="168">
                  <c:v>3095.5396784985119</c:v>
                </c:pt>
                <c:pt idx="169">
                  <c:v>3073.5929951468856</c:v>
                </c:pt>
                <c:pt idx="170">
                  <c:v>3052.9221390452058</c:v>
                </c:pt>
                <c:pt idx="171">
                  <c:v>3033.7260222728728</c:v>
                </c:pt>
                <c:pt idx="172">
                  <c:v>2993.8812929424994</c:v>
                </c:pt>
                <c:pt idx="173">
                  <c:v>2945.2292093833598</c:v>
                </c:pt>
                <c:pt idx="174">
                  <c:v>2887.6277289756063</c:v>
                </c:pt>
                <c:pt idx="175">
                  <c:v>2839.6464375443616</c:v>
                </c:pt>
                <c:pt idx="176">
                  <c:v>2787.6903474555093</c:v>
                </c:pt>
                <c:pt idx="177">
                  <c:v>2738.2853465078306</c:v>
                </c:pt>
                <c:pt idx="178">
                  <c:v>2691.579581749324</c:v>
                </c:pt>
                <c:pt idx="179">
                  <c:v>2676.1863664891366</c:v>
                </c:pt>
                <c:pt idx="180">
                  <c:v>2680.5794417664865</c:v>
                </c:pt>
                <c:pt idx="181">
                  <c:v>2722.1309139085556</c:v>
                </c:pt>
                <c:pt idx="182">
                  <c:v>2753.891415599317</c:v>
                </c:pt>
                <c:pt idx="183">
                  <c:v>2784.2494395330759</c:v>
                </c:pt>
                <c:pt idx="184">
                  <c:v>2811.710658069052</c:v>
                </c:pt>
                <c:pt idx="185">
                  <c:v>2835.9792793711345</c:v>
                </c:pt>
                <c:pt idx="186">
                  <c:v>2836.1488712677678</c:v>
                </c:pt>
                <c:pt idx="187">
                  <c:v>2813.3584609019044</c:v>
                </c:pt>
                <c:pt idx="188">
                  <c:v>2755.9695314406736</c:v>
                </c:pt>
                <c:pt idx="189">
                  <c:v>2706.7752312059365</c:v>
                </c:pt>
                <c:pt idx="190">
                  <c:v>2657.3962249963947</c:v>
                </c:pt>
                <c:pt idx="191">
                  <c:v>2607.4813545370384</c:v>
                </c:pt>
                <c:pt idx="192">
                  <c:v>2557.0874837000356</c:v>
                </c:pt>
                <c:pt idx="193">
                  <c:v>2503.0364172439749</c:v>
                </c:pt>
                <c:pt idx="194">
                  <c:v>2445.9625505627409</c:v>
                </c:pt>
                <c:pt idx="195">
                  <c:v>2382.6417452279261</c:v>
                </c:pt>
                <c:pt idx="196">
                  <c:v>2291.6700248908824</c:v>
                </c:pt>
                <c:pt idx="197">
                  <c:v>2223.8643925431484</c:v>
                </c:pt>
                <c:pt idx="198">
                  <c:v>2159.042577620221</c:v>
                </c:pt>
                <c:pt idx="199">
                  <c:v>2096.7005891082877</c:v>
                </c:pt>
                <c:pt idx="200">
                  <c:v>2033.8655276372924</c:v>
                </c:pt>
                <c:pt idx="201">
                  <c:v>1975.7766082581716</c:v>
                </c:pt>
                <c:pt idx="202">
                  <c:v>1924.4229940797584</c:v>
                </c:pt>
                <c:pt idx="203">
                  <c:v>1908.7494293699679</c:v>
                </c:pt>
                <c:pt idx="204">
                  <c:v>1890.2640720075433</c:v>
                </c:pt>
                <c:pt idx="205">
                  <c:v>1876.0817372413342</c:v>
                </c:pt>
                <c:pt idx="206">
                  <c:v>1866.3681197818969</c:v>
                </c:pt>
                <c:pt idx="207">
                  <c:v>1859.57518512517</c:v>
                </c:pt>
                <c:pt idx="208">
                  <c:v>1836.8120666669079</c:v>
                </c:pt>
                <c:pt idx="209">
                  <c:v>1811.5565213097755</c:v>
                </c:pt>
                <c:pt idx="210">
                  <c:v>1764.1394565506</c:v>
                </c:pt>
                <c:pt idx="211">
                  <c:v>1722.7821060841716</c:v>
                </c:pt>
                <c:pt idx="212">
                  <c:v>1688.4631374895378</c:v>
                </c:pt>
                <c:pt idx="213">
                  <c:v>1660.8800634660668</c:v>
                </c:pt>
                <c:pt idx="214">
                  <c:v>1637.4648247719776</c:v>
                </c:pt>
                <c:pt idx="215">
                  <c:v>1637.743660874946</c:v>
                </c:pt>
                <c:pt idx="216">
                  <c:v>1626.0920103914052</c:v>
                </c:pt>
                <c:pt idx="217">
                  <c:v>1614.6236876957314</c:v>
                </c:pt>
                <c:pt idx="218">
                  <c:v>1596.3959951849172</c:v>
                </c:pt>
                <c:pt idx="219">
                  <c:v>1573.7890062952692</c:v>
                </c:pt>
                <c:pt idx="220">
                  <c:v>1546.9593272766351</c:v>
                </c:pt>
                <c:pt idx="221">
                  <c:v>1514.3573894310618</c:v>
                </c:pt>
                <c:pt idx="222">
                  <c:v>1443.5823662443456</c:v>
                </c:pt>
                <c:pt idx="223">
                  <c:v>1353.0512589026546</c:v>
                </c:pt>
                <c:pt idx="224">
                  <c:v>1256.7197065729461</c:v>
                </c:pt>
                <c:pt idx="225">
                  <c:v>1170.7032605460768</c:v>
                </c:pt>
                <c:pt idx="226">
                  <c:v>1084.8248317264108</c:v>
                </c:pt>
                <c:pt idx="227">
                  <c:v>999.61755456552135</c:v>
                </c:pt>
                <c:pt idx="228">
                  <c:v>917.97377589236839</c:v>
                </c:pt>
                <c:pt idx="229">
                  <c:v>836.38489017183645</c:v>
                </c:pt>
                <c:pt idx="230">
                  <c:v>788.91642631494472</c:v>
                </c:pt>
                <c:pt idx="231">
                  <c:v>755.38398087014104</c:v>
                </c:pt>
                <c:pt idx="232">
                  <c:v>718.91416165596979</c:v>
                </c:pt>
                <c:pt idx="233">
                  <c:v>689.17259989770525</c:v>
                </c:pt>
                <c:pt idx="234">
                  <c:v>665.6963278368529</c:v>
                </c:pt>
                <c:pt idx="235">
                  <c:v>650.15964867405216</c:v>
                </c:pt>
                <c:pt idx="236">
                  <c:v>656.91857943959099</c:v>
                </c:pt>
                <c:pt idx="237">
                  <c:v>665.27926114987008</c:v>
                </c:pt>
                <c:pt idx="238">
                  <c:v>676.90566469704186</c:v>
                </c:pt>
                <c:pt idx="239">
                  <c:v>690.7227081943779</c:v>
                </c:pt>
                <c:pt idx="240">
                  <c:v>704.19194617491269</c:v>
                </c:pt>
                <c:pt idx="241">
                  <c:v>717.27760736935181</c:v>
                </c:pt>
                <c:pt idx="242">
                  <c:v>740.95770860641369</c:v>
                </c:pt>
                <c:pt idx="243">
                  <c:v>769.51976998487282</c:v>
                </c:pt>
                <c:pt idx="244">
                  <c:v>805.56858451468725</c:v>
                </c:pt>
                <c:pt idx="245">
                  <c:v>846.92101857254931</c:v>
                </c:pt>
                <c:pt idx="246">
                  <c:v>891.1415777386801</c:v>
                </c:pt>
                <c:pt idx="247">
                  <c:v>943.81263222892073</c:v>
                </c:pt>
                <c:pt idx="248">
                  <c:v>1005.9452885205549</c:v>
                </c:pt>
                <c:pt idx="249">
                  <c:v>1058.3844632833457</c:v>
                </c:pt>
                <c:pt idx="250">
                  <c:v>1107.6624037244501</c:v>
                </c:pt>
                <c:pt idx="251">
                  <c:v>1138.6028482560903</c:v>
                </c:pt>
                <c:pt idx="252">
                  <c:v>1161.6523653185548</c:v>
                </c:pt>
                <c:pt idx="253">
                  <c:v>1180.2828094996787</c:v>
                </c:pt>
                <c:pt idx="254">
                  <c:v>1188.3804304686814</c:v>
                </c:pt>
                <c:pt idx="255">
                  <c:v>1185.8547606703899</c:v>
                </c:pt>
                <c:pt idx="256">
                  <c:v>1183.8448142312182</c:v>
                </c:pt>
                <c:pt idx="257">
                  <c:v>1179.7355195462949</c:v>
                </c:pt>
                <c:pt idx="258">
                  <c:v>1176.4866281167458</c:v>
                </c:pt>
                <c:pt idx="259">
                  <c:v>1169.1071896209844</c:v>
                </c:pt>
                <c:pt idx="260">
                  <c:v>1159.1390669889099</c:v>
                </c:pt>
                <c:pt idx="261">
                  <c:v>1150.3748681852278</c:v>
                </c:pt>
                <c:pt idx="262">
                  <c:v>1142.8306094762859</c:v>
                </c:pt>
                <c:pt idx="263">
                  <c:v>1142.2725861854497</c:v>
                </c:pt>
                <c:pt idx="264">
                  <c:v>1141.9950997635253</c:v>
                </c:pt>
                <c:pt idx="265">
                  <c:v>1142.9604407292363</c:v>
                </c:pt>
                <c:pt idx="266">
                  <c:v>1138.8942565057503</c:v>
                </c:pt>
                <c:pt idx="267">
                  <c:v>1137.2852227380833</c:v>
                </c:pt>
                <c:pt idx="268">
                  <c:v>1135.8039182396433</c:v>
                </c:pt>
                <c:pt idx="269">
                  <c:v>1134.449433881827</c:v>
                </c:pt>
                <c:pt idx="270">
                  <c:v>1118.8337911540789</c:v>
                </c:pt>
                <c:pt idx="271">
                  <c:v>1114.5684360498992</c:v>
                </c:pt>
                <c:pt idx="272">
                  <c:v>1127.7720826904203</c:v>
                </c:pt>
                <c:pt idx="273">
                  <c:v>1151.360170931998</c:v>
                </c:pt>
                <c:pt idx="274">
                  <c:v>1171.6685074667228</c:v>
                </c:pt>
                <c:pt idx="275">
                  <c:v>1180.8391652712025</c:v>
                </c:pt>
                <c:pt idx="276">
                  <c:v>1177.3496595067122</c:v>
                </c:pt>
                <c:pt idx="277">
                  <c:v>1198.5430163267331</c:v>
                </c:pt>
                <c:pt idx="278">
                  <c:v>1249.1379047326627</c:v>
                </c:pt>
                <c:pt idx="279">
                  <c:v>1281.5311488068478</c:v>
                </c:pt>
                <c:pt idx="280">
                  <c:v>1304.2490909952924</c:v>
                </c:pt>
                <c:pt idx="281">
                  <c:v>1333.3762812276161</c:v>
                </c:pt>
                <c:pt idx="282">
                  <c:v>1374.539558028762</c:v>
                </c:pt>
                <c:pt idx="283">
                  <c:v>1430.251766987878</c:v>
                </c:pt>
                <c:pt idx="284">
                  <c:v>1483.3356987226136</c:v>
                </c:pt>
                <c:pt idx="285">
                  <c:v>1494.3217537469629</c:v>
                </c:pt>
                <c:pt idx="286">
                  <c:v>1509.8859385031981</c:v>
                </c:pt>
                <c:pt idx="287">
                  <c:v>1534.2880617529393</c:v>
                </c:pt>
                <c:pt idx="288">
                  <c:v>1568.1648319488411</c:v>
                </c:pt>
                <c:pt idx="289">
                  <c:v>1605.9824286709911</c:v>
                </c:pt>
                <c:pt idx="290">
                  <c:v>1648.1349486605782</c:v>
                </c:pt>
                <c:pt idx="291">
                  <c:v>1696.1372233920156</c:v>
                </c:pt>
                <c:pt idx="292">
                  <c:v>1749.7994567046837</c:v>
                </c:pt>
                <c:pt idx="293">
                  <c:v>1836.9548270547464</c:v>
                </c:pt>
                <c:pt idx="294">
                  <c:v>1949.7540689387847</c:v>
                </c:pt>
                <c:pt idx="295">
                  <c:v>2061.4818706194847</c:v>
                </c:pt>
                <c:pt idx="296">
                  <c:v>2190.4611432151773</c:v>
                </c:pt>
                <c:pt idx="297">
                  <c:v>2339.1266608681508</c:v>
                </c:pt>
                <c:pt idx="298">
                  <c:v>2494.9228839455664</c:v>
                </c:pt>
                <c:pt idx="299">
                  <c:v>2661.2811755095677</c:v>
                </c:pt>
                <c:pt idx="300">
                  <c:v>2785.7996259171719</c:v>
                </c:pt>
                <c:pt idx="301">
                  <c:v>2897.4791447060888</c:v>
                </c:pt>
                <c:pt idx="302">
                  <c:v>2986.9903841113728</c:v>
                </c:pt>
                <c:pt idx="303">
                  <c:v>3061.9272699775552</c:v>
                </c:pt>
                <c:pt idx="304">
                  <c:v>3120.6854481327036</c:v>
                </c:pt>
                <c:pt idx="305">
                  <c:v>3150.8081100094696</c:v>
                </c:pt>
                <c:pt idx="306">
                  <c:v>3168.6831378447241</c:v>
                </c:pt>
                <c:pt idx="307">
                  <c:v>3192.4063300897647</c:v>
                </c:pt>
                <c:pt idx="308">
                  <c:v>3223.8161176603126</c:v>
                </c:pt>
                <c:pt idx="309">
                  <c:v>3257.0135043123655</c:v>
                </c:pt>
                <c:pt idx="310">
                  <c:v>3263.2911362712671</c:v>
                </c:pt>
                <c:pt idx="311">
                  <c:v>3240.3557820272313</c:v>
                </c:pt>
                <c:pt idx="312">
                  <c:v>3235.8284783433924</c:v>
                </c:pt>
                <c:pt idx="313">
                  <c:v>3250.1918560295421</c:v>
                </c:pt>
                <c:pt idx="314">
                  <c:v>3245.3638397423711</c:v>
                </c:pt>
                <c:pt idx="315">
                  <c:v>3227.9234961489183</c:v>
                </c:pt>
                <c:pt idx="316">
                  <c:v>3237.5079295219434</c:v>
                </c:pt>
                <c:pt idx="317">
                  <c:v>3252.1578059847643</c:v>
                </c:pt>
                <c:pt idx="318">
                  <c:v>3272.2152638434823</c:v>
                </c:pt>
                <c:pt idx="319">
                  <c:v>3257.1790008845846</c:v>
                </c:pt>
                <c:pt idx="320">
                  <c:v>3254.2751173531146</c:v>
                </c:pt>
                <c:pt idx="321">
                  <c:v>3312.5951453054413</c:v>
                </c:pt>
                <c:pt idx="322">
                  <c:v>3372.808837117233</c:v>
                </c:pt>
                <c:pt idx="323">
                  <c:v>3430.8066787619241</c:v>
                </c:pt>
                <c:pt idx="324">
                  <c:v>3483.023486208041</c:v>
                </c:pt>
                <c:pt idx="325">
                  <c:v>3527.6821815633848</c:v>
                </c:pt>
                <c:pt idx="326">
                  <c:v>3603.3765763195806</c:v>
                </c:pt>
                <c:pt idx="327">
                  <c:v>3622.4162013533355</c:v>
                </c:pt>
                <c:pt idx="328">
                  <c:v>3564.6881318958317</c:v>
                </c:pt>
                <c:pt idx="329">
                  <c:v>3471.8517365286375</c:v>
                </c:pt>
                <c:pt idx="330">
                  <c:v>3375.7548848563606</c:v>
                </c:pt>
                <c:pt idx="331">
                  <c:v>3302.4586449737703</c:v>
                </c:pt>
                <c:pt idx="332">
                  <c:v>3253.5974198172698</c:v>
                </c:pt>
                <c:pt idx="333">
                  <c:v>3169.8206102944941</c:v>
                </c:pt>
                <c:pt idx="334">
                  <c:v>3087.9957530359093</c:v>
                </c:pt>
                <c:pt idx="335">
                  <c:v>3014.1084595841603</c:v>
                </c:pt>
                <c:pt idx="336">
                  <c:v>2946.8208805528457</c:v>
                </c:pt>
                <c:pt idx="337">
                  <c:v>2882.4408725684907</c:v>
                </c:pt>
                <c:pt idx="338">
                  <c:v>2826.629756000515</c:v>
                </c:pt>
                <c:pt idx="339">
                  <c:v>2779.3652700961052</c:v>
                </c:pt>
                <c:pt idx="340">
                  <c:v>2742.5348055941395</c:v>
                </c:pt>
                <c:pt idx="341">
                  <c:v>2731.4467704062999</c:v>
                </c:pt>
                <c:pt idx="342">
                  <c:v>2726.780860283101</c:v>
                </c:pt>
                <c:pt idx="343">
                  <c:v>2735.6425103089841</c:v>
                </c:pt>
                <c:pt idx="344">
                  <c:v>2753.3670411021035</c:v>
                </c:pt>
                <c:pt idx="345">
                  <c:v>2772.2596139957091</c:v>
                </c:pt>
                <c:pt idx="346">
                  <c:v>2792.3891393857398</c:v>
                </c:pt>
                <c:pt idx="347">
                  <c:v>2812.7238994515219</c:v>
                </c:pt>
                <c:pt idx="348">
                  <c:v>2813.5792643597165</c:v>
                </c:pt>
                <c:pt idx="349">
                  <c:v>2798.9785864735222</c:v>
                </c:pt>
                <c:pt idx="350">
                  <c:v>2817.8150531626575</c:v>
                </c:pt>
                <c:pt idx="351">
                  <c:v>2836.6494070923336</c:v>
                </c:pt>
                <c:pt idx="352">
                  <c:v>2859.7323446370774</c:v>
                </c:pt>
                <c:pt idx="353">
                  <c:v>2887.2579256496483</c:v>
                </c:pt>
                <c:pt idx="354">
                  <c:v>2916.1405878164105</c:v>
                </c:pt>
                <c:pt idx="355">
                  <c:v>2951.8546223617323</c:v>
                </c:pt>
                <c:pt idx="356">
                  <c:v>3015.5631349954861</c:v>
                </c:pt>
                <c:pt idx="357">
                  <c:v>3059.7261932295169</c:v>
                </c:pt>
                <c:pt idx="358">
                  <c:v>3125.2833946911164</c:v>
                </c:pt>
                <c:pt idx="359">
                  <c:v>3201.7010814409882</c:v>
                </c:pt>
                <c:pt idx="360">
                  <c:v>3289.6308685679073</c:v>
                </c:pt>
                <c:pt idx="361">
                  <c:v>3382.2167575571107</c:v>
                </c:pt>
                <c:pt idx="362">
                  <c:v>3463.8046626579644</c:v>
                </c:pt>
                <c:pt idx="363">
                  <c:v>3554.5228054167774</c:v>
                </c:pt>
                <c:pt idx="364">
                  <c:v>3645.7666481414362</c:v>
                </c:pt>
                <c:pt idx="365">
                  <c:v>3733.9621308554674</c:v>
                </c:pt>
                <c:pt idx="366">
                  <c:v>3819.9720432497525</c:v>
                </c:pt>
                <c:pt idx="367">
                  <c:v>3903.6373167708352</c:v>
                </c:pt>
                <c:pt idx="368">
                  <c:v>3983.548906073328</c:v>
                </c:pt>
                <c:pt idx="369">
                  <c:v>4090.3808988475075</c:v>
                </c:pt>
                <c:pt idx="370">
                  <c:v>4201.0640275060223</c:v>
                </c:pt>
                <c:pt idx="371">
                  <c:v>4302.7911179606308</c:v>
                </c:pt>
                <c:pt idx="372">
                  <c:v>4372.6679252133945</c:v>
                </c:pt>
                <c:pt idx="373">
                  <c:v>4401.3773135863412</c:v>
                </c:pt>
                <c:pt idx="374">
                  <c:v>4385.7312700740422</c:v>
                </c:pt>
                <c:pt idx="375">
                  <c:v>4430.5621605615061</c:v>
                </c:pt>
                <c:pt idx="376">
                  <c:v>4455.4841027384973</c:v>
                </c:pt>
                <c:pt idx="377">
                  <c:v>4447.9214285497692</c:v>
                </c:pt>
                <c:pt idx="378">
                  <c:v>4411.6645162427822</c:v>
                </c:pt>
                <c:pt idx="379">
                  <c:v>4376.9026988089336</c:v>
                </c:pt>
                <c:pt idx="380">
                  <c:v>4342.8394796654156</c:v>
                </c:pt>
                <c:pt idx="381">
                  <c:v>4309.5351009130827</c:v>
                </c:pt>
                <c:pt idx="382">
                  <c:v>4263.9146969834537</c:v>
                </c:pt>
                <c:pt idx="383">
                  <c:v>4219.9594077009369</c:v>
                </c:pt>
                <c:pt idx="384">
                  <c:v>4195.2222414791877</c:v>
                </c:pt>
                <c:pt idx="385">
                  <c:v>4180.6610028792602</c:v>
                </c:pt>
                <c:pt idx="386">
                  <c:v>4173.2657085419996</c:v>
                </c:pt>
                <c:pt idx="387">
                  <c:v>4187.0234765453024</c:v>
                </c:pt>
                <c:pt idx="388">
                  <c:v>4223.9900073161652</c:v>
                </c:pt>
                <c:pt idx="389">
                  <c:v>4204.4535900417304</c:v>
                </c:pt>
                <c:pt idx="390">
                  <c:v>4189.081831410741</c:v>
                </c:pt>
                <c:pt idx="391">
                  <c:v>4162.183676600871</c:v>
                </c:pt>
                <c:pt idx="392">
                  <c:v>4147.802708348021</c:v>
                </c:pt>
                <c:pt idx="393">
                  <c:v>4148.917185114592</c:v>
                </c:pt>
                <c:pt idx="394">
                  <c:v>4161.4371476429669</c:v>
                </c:pt>
                <c:pt idx="395">
                  <c:v>4185.8233475314828</c:v>
                </c:pt>
                <c:pt idx="396">
                  <c:v>4212.6231866157041</c:v>
                </c:pt>
                <c:pt idx="397">
                  <c:v>4238.7099047777274</c:v>
                </c:pt>
                <c:pt idx="398">
                  <c:v>4264.9762470842861</c:v>
                </c:pt>
                <c:pt idx="399">
                  <c:v>4293.9718308488582</c:v>
                </c:pt>
                <c:pt idx="400">
                  <c:v>4294.1158803590788</c:v>
                </c:pt>
                <c:pt idx="401">
                  <c:v>4311.7016611438357</c:v>
                </c:pt>
                <c:pt idx="402">
                  <c:v>4346.703135980918</c:v>
                </c:pt>
                <c:pt idx="403">
                  <c:v>4392.9340772621908</c:v>
                </c:pt>
                <c:pt idx="404">
                  <c:v>4447.1985314112289</c:v>
                </c:pt>
                <c:pt idx="405">
                  <c:v>4512.1617718578946</c:v>
                </c:pt>
                <c:pt idx="406">
                  <c:v>4572.2087596069914</c:v>
                </c:pt>
                <c:pt idx="407">
                  <c:v>4650.2994275268284</c:v>
                </c:pt>
                <c:pt idx="408">
                  <c:v>4706.7281784609431</c:v>
                </c:pt>
                <c:pt idx="409">
                  <c:v>4740.8760435370923</c:v>
                </c:pt>
                <c:pt idx="410">
                  <c:v>4835.1333065081326</c:v>
                </c:pt>
                <c:pt idx="411">
                  <c:v>4899.2577414606822</c:v>
                </c:pt>
                <c:pt idx="412">
                  <c:v>4928.1358313589726</c:v>
                </c:pt>
                <c:pt idx="413">
                  <c:v>4962.3883821377231</c:v>
                </c:pt>
                <c:pt idx="414">
                  <c:v>5005.1702004092676</c:v>
                </c:pt>
                <c:pt idx="415">
                  <c:v>5052.6140556432283</c:v>
                </c:pt>
                <c:pt idx="416">
                  <c:v>5104.9206061537307</c:v>
                </c:pt>
                <c:pt idx="417">
                  <c:v>5088.9170901704538</c:v>
                </c:pt>
                <c:pt idx="418">
                  <c:v>5103.0926845601043</c:v>
                </c:pt>
                <c:pt idx="419">
                  <c:v>5161.153967164224</c:v>
                </c:pt>
                <c:pt idx="420">
                  <c:v>5215.9376478152662</c:v>
                </c:pt>
                <c:pt idx="421">
                  <c:v>5272.1799456037652</c:v>
                </c:pt>
                <c:pt idx="422">
                  <c:v>5326.5585643006389</c:v>
                </c:pt>
                <c:pt idx="423">
                  <c:v>5378.963969214471</c:v>
                </c:pt>
                <c:pt idx="424">
                  <c:v>5434.8074816490971</c:v>
                </c:pt>
                <c:pt idx="425">
                  <c:v>5493.7298941167101</c:v>
                </c:pt>
                <c:pt idx="426">
                  <c:v>5560.3195207776271</c:v>
                </c:pt>
                <c:pt idx="427">
                  <c:v>5631.0321470886529</c:v>
                </c:pt>
                <c:pt idx="428">
                  <c:v>5715.3718038611778</c:v>
                </c:pt>
                <c:pt idx="429">
                  <c:v>5808.4286423205704</c:v>
                </c:pt>
                <c:pt idx="430">
                  <c:v>5910.6567158423341</c:v>
                </c:pt>
                <c:pt idx="431">
                  <c:v>6016.9196747125425</c:v>
                </c:pt>
                <c:pt idx="432">
                  <c:v>6121.8145595390297</c:v>
                </c:pt>
                <c:pt idx="433">
                  <c:v>6165.1111028477408</c:v>
                </c:pt>
                <c:pt idx="434">
                  <c:v>6152.4835547388475</c:v>
                </c:pt>
                <c:pt idx="435">
                  <c:v>6208.6418183520764</c:v>
                </c:pt>
                <c:pt idx="436">
                  <c:v>6265.2266328272881</c:v>
                </c:pt>
                <c:pt idx="437">
                  <c:v>6322.2368255430038</c:v>
                </c:pt>
                <c:pt idx="438">
                  <c:v>6361.3453512979122</c:v>
                </c:pt>
                <c:pt idx="439">
                  <c:v>6388.9027478299295</c:v>
                </c:pt>
                <c:pt idx="440">
                  <c:v>6456.8454055179182</c:v>
                </c:pt>
                <c:pt idx="441">
                  <c:v>6580.2181438871439</c:v>
                </c:pt>
                <c:pt idx="442">
                  <c:v>6593.6044945623307</c:v>
                </c:pt>
                <c:pt idx="443">
                  <c:v>6603.2671583457695</c:v>
                </c:pt>
                <c:pt idx="444">
                  <c:v>6609.1624378569504</c:v>
                </c:pt>
                <c:pt idx="445">
                  <c:v>6601.8200075240456</c:v>
                </c:pt>
                <c:pt idx="446">
                  <c:v>6616.6353686548537</c:v>
                </c:pt>
                <c:pt idx="447">
                  <c:v>6618.452143529038</c:v>
                </c:pt>
                <c:pt idx="448">
                  <c:v>6609.8269443067229</c:v>
                </c:pt>
                <c:pt idx="449">
                  <c:v>6612.5485132110352</c:v>
                </c:pt>
                <c:pt idx="450">
                  <c:v>6595.7054166704493</c:v>
                </c:pt>
                <c:pt idx="451">
                  <c:v>6558.8874406278783</c:v>
                </c:pt>
                <c:pt idx="452">
                  <c:v>6521.812811033431</c:v>
                </c:pt>
                <c:pt idx="453">
                  <c:v>6454.4895018113693</c:v>
                </c:pt>
                <c:pt idx="454">
                  <c:v>6378.1452305363073</c:v>
                </c:pt>
                <c:pt idx="455">
                  <c:v>6282.1435571661923</c:v>
                </c:pt>
                <c:pt idx="456">
                  <c:v>6189.2326742456517</c:v>
                </c:pt>
                <c:pt idx="457">
                  <c:v>6105.4143862742794</c:v>
                </c:pt>
                <c:pt idx="458">
                  <c:v>6030.6727041591421</c:v>
                </c:pt>
                <c:pt idx="459">
                  <c:v>5943.8072875780026</c:v>
                </c:pt>
                <c:pt idx="460">
                  <c:v>5850.244786549838</c:v>
                </c:pt>
                <c:pt idx="461">
                  <c:v>5744.2254891339526</c:v>
                </c:pt>
                <c:pt idx="462">
                  <c:v>5645.5946854388021</c:v>
                </c:pt>
                <c:pt idx="463">
                  <c:v>5538.2552117371151</c:v>
                </c:pt>
                <c:pt idx="464">
                  <c:v>5421.2231030130233</c:v>
                </c:pt>
                <c:pt idx="465">
                  <c:v>5294.6907456074068</c:v>
                </c:pt>
                <c:pt idx="466">
                  <c:v>5154.3177116546949</c:v>
                </c:pt>
                <c:pt idx="467">
                  <c:v>5012.8495929437149</c:v>
                </c:pt>
                <c:pt idx="468">
                  <c:v>4906.2181162688403</c:v>
                </c:pt>
                <c:pt idx="469">
                  <c:v>4801.6177291665881</c:v>
                </c:pt>
                <c:pt idx="470">
                  <c:v>4699.5891655923106</c:v>
                </c:pt>
                <c:pt idx="471">
                  <c:v>4602.7322590690237</c:v>
                </c:pt>
                <c:pt idx="472">
                  <c:v>4511.0119600290018</c:v>
                </c:pt>
                <c:pt idx="473">
                  <c:v>4444.1782907194611</c:v>
                </c:pt>
                <c:pt idx="474">
                  <c:v>4384.2144835537765</c:v>
                </c:pt>
                <c:pt idx="475">
                  <c:v>4305.5278979264504</c:v>
                </c:pt>
                <c:pt idx="476">
                  <c:v>4228.5162457723791</c:v>
                </c:pt>
                <c:pt idx="477">
                  <c:v>4153.5008539528681</c:v>
                </c:pt>
                <c:pt idx="478">
                  <c:v>4076.835515919598</c:v>
                </c:pt>
                <c:pt idx="479">
                  <c:v>3998.5038395156225</c:v>
                </c:pt>
                <c:pt idx="480">
                  <c:v>3918.984858934366</c:v>
                </c:pt>
                <c:pt idx="481">
                  <c:v>3862.0582133868211</c:v>
                </c:pt>
                <c:pt idx="482">
                  <c:v>3810.4558491034672</c:v>
                </c:pt>
                <c:pt idx="483">
                  <c:v>3762.8768832412188</c:v>
                </c:pt>
                <c:pt idx="484">
                  <c:v>3722.9597463646683</c:v>
                </c:pt>
                <c:pt idx="485">
                  <c:v>3696.2593374283597</c:v>
                </c:pt>
                <c:pt idx="486">
                  <c:v>3682.9617222919228</c:v>
                </c:pt>
                <c:pt idx="487">
                  <c:v>3674.7487025097644</c:v>
                </c:pt>
                <c:pt idx="488">
                  <c:v>3648.1755794470178</c:v>
                </c:pt>
                <c:pt idx="489">
                  <c:v>3611.4723433611312</c:v>
                </c:pt>
                <c:pt idx="490">
                  <c:v>3574.4426499119818</c:v>
                </c:pt>
                <c:pt idx="491">
                  <c:v>3532.2853200361833</c:v>
                </c:pt>
                <c:pt idx="492">
                  <c:v>3482.3512831767862</c:v>
                </c:pt>
                <c:pt idx="493">
                  <c:v>3424.7674545896161</c:v>
                </c:pt>
                <c:pt idx="494">
                  <c:v>3367.1238745541668</c:v>
                </c:pt>
                <c:pt idx="495">
                  <c:v>3313.2565143009442</c:v>
                </c:pt>
                <c:pt idx="496">
                  <c:v>3262.907079290801</c:v>
                </c:pt>
                <c:pt idx="497">
                  <c:v>3210.6030398791854</c:v>
                </c:pt>
                <c:pt idx="498">
                  <c:v>3146.3419491598497</c:v>
                </c:pt>
                <c:pt idx="499">
                  <c:v>3085.4663998087049</c:v>
                </c:pt>
                <c:pt idx="500">
                  <c:v>3027.9094604176298</c:v>
                </c:pt>
                <c:pt idx="501">
                  <c:v>2970.5679253492858</c:v>
                </c:pt>
                <c:pt idx="502">
                  <c:v>2910.4672184912883</c:v>
                </c:pt>
                <c:pt idx="503">
                  <c:v>2860.5230734983102</c:v>
                </c:pt>
                <c:pt idx="504">
                  <c:v>2811.543357310547</c:v>
                </c:pt>
                <c:pt idx="505">
                  <c:v>2772.9391067618049</c:v>
                </c:pt>
                <c:pt idx="506">
                  <c:v>2732.0867445789568</c:v>
                </c:pt>
                <c:pt idx="507">
                  <c:v>2688.9947795551075</c:v>
                </c:pt>
                <c:pt idx="508">
                  <c:v>2645.3858660903966</c:v>
                </c:pt>
                <c:pt idx="509">
                  <c:v>2608.0024872493682</c:v>
                </c:pt>
                <c:pt idx="510">
                  <c:v>2566.310869789248</c:v>
                </c:pt>
                <c:pt idx="511">
                  <c:v>2527.2020486472102</c:v>
                </c:pt>
                <c:pt idx="512">
                  <c:v>2489.4040778600024</c:v>
                </c:pt>
                <c:pt idx="513">
                  <c:v>2454.6523588490163</c:v>
                </c:pt>
                <c:pt idx="514">
                  <c:v>2422.9387007587802</c:v>
                </c:pt>
                <c:pt idx="515">
                  <c:v>2392.9951100969984</c:v>
                </c:pt>
                <c:pt idx="516">
                  <c:v>2366.7214138854606</c:v>
                </c:pt>
                <c:pt idx="517">
                  <c:v>2340.163442415454</c:v>
                </c:pt>
                <c:pt idx="518">
                  <c:v>2310.1671425303216</c:v>
                </c:pt>
                <c:pt idx="519">
                  <c:v>2294.6759348397231</c:v>
                </c:pt>
                <c:pt idx="520">
                  <c:v>2278.541058321674</c:v>
                </c:pt>
                <c:pt idx="521">
                  <c:v>2261.7517740897042</c:v>
                </c:pt>
                <c:pt idx="522">
                  <c:v>2245.6649398571944</c:v>
                </c:pt>
                <c:pt idx="523">
                  <c:v>2227.6370543325929</c:v>
                </c:pt>
                <c:pt idx="524">
                  <c:v>2215.6667667477877</c:v>
                </c:pt>
                <c:pt idx="525">
                  <c:v>2211.8849689402491</c:v>
                </c:pt>
                <c:pt idx="526">
                  <c:v>2200.4010724954505</c:v>
                </c:pt>
                <c:pt idx="527">
                  <c:v>2194.8395133360755</c:v>
                </c:pt>
                <c:pt idx="528">
                  <c:v>2195.261926763435</c:v>
                </c:pt>
                <c:pt idx="529">
                  <c:v>2198.5129255967086</c:v>
                </c:pt>
                <c:pt idx="530">
                  <c:v>2201.7364163037137</c:v>
                </c:pt>
                <c:pt idx="531">
                  <c:v>2204.9605348023765</c:v>
                </c:pt>
                <c:pt idx="532">
                  <c:v>2208.1823557664638</c:v>
                </c:pt>
                <c:pt idx="533">
                  <c:v>2205.4952277359198</c:v>
                </c:pt>
                <c:pt idx="534">
                  <c:v>2196.9715048267176</c:v>
                </c:pt>
                <c:pt idx="535">
                  <c:v>2182.5845480552625</c:v>
                </c:pt>
                <c:pt idx="536">
                  <c:v>2162.2128857074704</c:v>
                </c:pt>
                <c:pt idx="537">
                  <c:v>2136.2030023093498</c:v>
                </c:pt>
                <c:pt idx="538">
                  <c:v>2105.94464306689</c:v>
                </c:pt>
                <c:pt idx="539">
                  <c:v>2069.048853543346</c:v>
                </c:pt>
                <c:pt idx="540">
                  <c:v>2032.5088930747743</c:v>
                </c:pt>
                <c:pt idx="541">
                  <c:v>1995.9450800607694</c:v>
                </c:pt>
                <c:pt idx="542">
                  <c:v>1959.1978799738233</c:v>
                </c:pt>
                <c:pt idx="543">
                  <c:v>1922.0458182269547</c:v>
                </c:pt>
                <c:pt idx="544">
                  <c:v>1878.9674476157229</c:v>
                </c:pt>
                <c:pt idx="545">
                  <c:v>1830.6337058388253</c:v>
                </c:pt>
                <c:pt idx="546">
                  <c:v>1823.8881888460844</c:v>
                </c:pt>
                <c:pt idx="547">
                  <c:v>1855.656560150034</c:v>
                </c:pt>
                <c:pt idx="548">
                  <c:v>1924.3761248580358</c:v>
                </c:pt>
                <c:pt idx="549">
                  <c:v>2031.0028675307126</c:v>
                </c:pt>
                <c:pt idx="550">
                  <c:v>2144.1573981850092</c:v>
                </c:pt>
                <c:pt idx="551">
                  <c:v>2276.6052167554385</c:v>
                </c:pt>
                <c:pt idx="552">
                  <c:v>2431.634641177156</c:v>
                </c:pt>
                <c:pt idx="553">
                  <c:v>2450.345693610971</c:v>
                </c:pt>
                <c:pt idx="554">
                  <c:v>2413.0545766325654</c:v>
                </c:pt>
                <c:pt idx="555">
                  <c:v>2326.8167571547824</c:v>
                </c:pt>
                <c:pt idx="556">
                  <c:v>2200.2165704634435</c:v>
                </c:pt>
                <c:pt idx="557">
                  <c:v>2075.9438616881034</c:v>
                </c:pt>
                <c:pt idx="558">
                  <c:v>1959.9432522493373</c:v>
                </c:pt>
                <c:pt idx="559">
                  <c:v>1850.2543079867567</c:v>
                </c:pt>
                <c:pt idx="560">
                  <c:v>1809.4467236731991</c:v>
                </c:pt>
                <c:pt idx="561">
                  <c:v>1775.7548284133252</c:v>
                </c:pt>
                <c:pt idx="562">
                  <c:v>1747.7380830112952</c:v>
                </c:pt>
                <c:pt idx="563">
                  <c:v>1725.3870616921822</c:v>
                </c:pt>
                <c:pt idx="564">
                  <c:v>1708.5144843123885</c:v>
                </c:pt>
                <c:pt idx="565">
                  <c:v>1688.0895868497028</c:v>
                </c:pt>
                <c:pt idx="566">
                  <c:v>1663.7952826652338</c:v>
                </c:pt>
                <c:pt idx="567">
                  <c:v>1651.2857336162454</c:v>
                </c:pt>
                <c:pt idx="568">
                  <c:v>1646.1221771857895</c:v>
                </c:pt>
                <c:pt idx="569">
                  <c:v>1641.1925047704481</c:v>
                </c:pt>
                <c:pt idx="570">
                  <c:v>1636.5003214413607</c:v>
                </c:pt>
                <c:pt idx="571">
                  <c:v>1632.1440759465288</c:v>
                </c:pt>
                <c:pt idx="572">
                  <c:v>1628.0580527830189</c:v>
                </c:pt>
                <c:pt idx="573">
                  <c:v>1624.2472463251979</c:v>
                </c:pt>
                <c:pt idx="574">
                  <c:v>1614.232755288798</c:v>
                </c:pt>
                <c:pt idx="575">
                  <c:v>1597.9619049167902</c:v>
                </c:pt>
                <c:pt idx="576">
                  <c:v>1585.9208710459877</c:v>
                </c:pt>
                <c:pt idx="577">
                  <c:v>1578.0427280644074</c:v>
                </c:pt>
                <c:pt idx="578">
                  <c:v>1573.4414173322714</c:v>
                </c:pt>
                <c:pt idx="579">
                  <c:v>1570.9857973180624</c:v>
                </c:pt>
                <c:pt idx="580">
                  <c:v>1570.8429934048504</c:v>
                </c:pt>
                <c:pt idx="581">
                  <c:v>1561.3584825462635</c:v>
                </c:pt>
                <c:pt idx="582">
                  <c:v>1553.6627357774801</c:v>
                </c:pt>
                <c:pt idx="583">
                  <c:v>1544.196268642037</c:v>
                </c:pt>
                <c:pt idx="584">
                  <c:v>1532.9978626392228</c:v>
                </c:pt>
                <c:pt idx="585">
                  <c:v>1520.9351864531036</c:v>
                </c:pt>
                <c:pt idx="586">
                  <c:v>1510.1792250381566</c:v>
                </c:pt>
                <c:pt idx="587">
                  <c:v>1500.425168209789</c:v>
                </c:pt>
                <c:pt idx="588">
                  <c:v>1500.9957266415399</c:v>
                </c:pt>
                <c:pt idx="589">
                  <c:v>1502.4155157978043</c:v>
                </c:pt>
                <c:pt idx="590">
                  <c:v>1502.117703428738</c:v>
                </c:pt>
                <c:pt idx="591">
                  <c:v>1500.0809674083582</c:v>
                </c:pt>
                <c:pt idx="592">
                  <c:v>1496.2895958523764</c:v>
                </c:pt>
                <c:pt idx="593">
                  <c:v>1489.6894328237304</c:v>
                </c:pt>
                <c:pt idx="594">
                  <c:v>1480.5453091562219</c:v>
                </c:pt>
                <c:pt idx="595">
                  <c:v>1472.6919648254072</c:v>
                </c:pt>
                <c:pt idx="596">
                  <c:v>1463.5400148131635</c:v>
                </c:pt>
                <c:pt idx="597">
                  <c:v>1456.7984105256762</c:v>
                </c:pt>
                <c:pt idx="598">
                  <c:v>1452.4569930052251</c:v>
                </c:pt>
                <c:pt idx="599">
                  <c:v>1450.0900065514513</c:v>
                </c:pt>
                <c:pt idx="600">
                  <c:v>1450.1393530258365</c:v>
                </c:pt>
                <c:pt idx="601">
                  <c:v>1452.4736928156738</c:v>
                </c:pt>
                <c:pt idx="602">
                  <c:v>1453.2192367170517</c:v>
                </c:pt>
                <c:pt idx="603">
                  <c:v>1453.7742910162028</c:v>
                </c:pt>
                <c:pt idx="604">
                  <c:v>1454.3290726794723</c:v>
                </c:pt>
                <c:pt idx="605">
                  <c:v>1454.8835820784086</c:v>
                </c:pt>
                <c:pt idx="606">
                  <c:v>1455.8670030967976</c:v>
                </c:pt>
                <c:pt idx="607">
                  <c:v>1456.8502311735808</c:v>
                </c:pt>
                <c:pt idx="608">
                  <c:v>1457.8809971548174</c:v>
                </c:pt>
                <c:pt idx="609">
                  <c:v>1458.9593301102911</c:v>
                </c:pt>
                <c:pt idx="610">
                  <c:v>1460.2285627990286</c:v>
                </c:pt>
                <c:pt idx="611">
                  <c:v>1461.4977954844323</c:v>
                </c:pt>
                <c:pt idx="612">
                  <c:v>1462.7670281665105</c:v>
                </c:pt>
                <c:pt idx="613">
                  <c:v>1463.8937328779787</c:v>
                </c:pt>
                <c:pt idx="614">
                  <c:v>1465.0203276137036</c:v>
                </c:pt>
                <c:pt idx="615">
                  <c:v>1465.7901964728223</c:v>
                </c:pt>
                <c:pt idx="616">
                  <c:v>1466.2027868731325</c:v>
                </c:pt>
                <c:pt idx="617">
                  <c:v>1466.6151359199366</c:v>
                </c:pt>
                <c:pt idx="618">
                  <c:v>1466.9558616538345</c:v>
                </c:pt>
                <c:pt idx="619">
                  <c:v>1467.2250137930225</c:v>
                </c:pt>
                <c:pt idx="620">
                  <c:v>1467.4941659322039</c:v>
                </c:pt>
                <c:pt idx="621">
                  <c:v>1467.6204534765</c:v>
                </c:pt>
                <c:pt idx="622">
                  <c:v>1468.777634875458</c:v>
                </c:pt>
                <c:pt idx="623">
                  <c:v>1470.2543454724826</c:v>
                </c:pt>
                <c:pt idx="624">
                  <c:v>1468.6853480831905</c:v>
                </c:pt>
                <c:pt idx="625">
                  <c:v>1465.9021361528687</c:v>
                </c:pt>
                <c:pt idx="626">
                  <c:v>1461.9058248872209</c:v>
                </c:pt>
                <c:pt idx="627">
                  <c:v>1456.7713648440181</c:v>
                </c:pt>
                <c:pt idx="628">
                  <c:v>1450.1169169291968</c:v>
                </c:pt>
                <c:pt idx="629">
                  <c:v>1441.1509573687079</c:v>
                </c:pt>
                <c:pt idx="630">
                  <c:v>1430.6002038812485</c:v>
                </c:pt>
                <c:pt idx="631">
                  <c:v>1426.9142989722013</c:v>
                </c:pt>
                <c:pt idx="632">
                  <c:v>1428.2597380364632</c:v>
                </c:pt>
                <c:pt idx="633">
                  <c:v>1434.5857858540589</c:v>
                </c:pt>
                <c:pt idx="634">
                  <c:v>1445.7593418575066</c:v>
                </c:pt>
                <c:pt idx="635">
                  <c:v>1462.0925690320698</c:v>
                </c:pt>
                <c:pt idx="636">
                  <c:v>1483.9838162028716</c:v>
                </c:pt>
                <c:pt idx="637">
                  <c:v>1511.9164499496337</c:v>
                </c:pt>
                <c:pt idx="638">
                  <c:v>1540.8038606778198</c:v>
                </c:pt>
                <c:pt idx="639">
                  <c:v>1570.6623181501166</c:v>
                </c:pt>
                <c:pt idx="640">
                  <c:v>1601.509228809352</c:v>
                </c:pt>
                <c:pt idx="641">
                  <c:v>1633.696280141181</c:v>
                </c:pt>
                <c:pt idx="642">
                  <c:v>1667.0023609592401</c:v>
                </c:pt>
                <c:pt idx="643">
                  <c:v>1702.7513843535851</c:v>
                </c:pt>
                <c:pt idx="644">
                  <c:v>1739.9216904332552</c:v>
                </c:pt>
                <c:pt idx="645">
                  <c:v>1777.8180539772197</c:v>
                </c:pt>
                <c:pt idx="646">
                  <c:v>1816.3216123491106</c:v>
                </c:pt>
                <c:pt idx="647">
                  <c:v>1855.5785124069428</c:v>
                </c:pt>
                <c:pt idx="648">
                  <c:v>1895.9997690117518</c:v>
                </c:pt>
                <c:pt idx="649">
                  <c:v>1937.1391464936385</c:v>
                </c:pt>
                <c:pt idx="650">
                  <c:v>2009.0018764727545</c:v>
                </c:pt>
                <c:pt idx="651">
                  <c:v>2111.5914843580249</c:v>
                </c:pt>
                <c:pt idx="652">
                  <c:v>2245.6074522489557</c:v>
                </c:pt>
                <c:pt idx="653">
                  <c:v>2413.4921181291252</c:v>
                </c:pt>
                <c:pt idx="654">
                  <c:v>2618.4871773548489</c:v>
                </c:pt>
                <c:pt idx="655">
                  <c:v>2864.3231155752364</c:v>
                </c:pt>
                <c:pt idx="656">
                  <c:v>3140.1819359731817</c:v>
                </c:pt>
                <c:pt idx="657">
                  <c:v>3453.1046414101797</c:v>
                </c:pt>
                <c:pt idx="658">
                  <c:v>3806.1413181258636</c:v>
                </c:pt>
                <c:pt idx="659">
                  <c:v>4163.4709729157948</c:v>
                </c:pt>
                <c:pt idx="660">
                  <c:v>4524.2753641901036</c:v>
                </c:pt>
                <c:pt idx="661">
                  <c:v>4887.9687794325509</c:v>
                </c:pt>
                <c:pt idx="662">
                  <c:v>5338.5196758298553</c:v>
                </c:pt>
                <c:pt idx="663">
                  <c:v>5916.2455052089845</c:v>
                </c:pt>
                <c:pt idx="664">
                  <c:v>6528.2988846930557</c:v>
                </c:pt>
                <c:pt idx="665">
                  <c:v>7148.6217622486793</c:v>
                </c:pt>
                <c:pt idx="666">
                  <c:v>7823.2210591955964</c:v>
                </c:pt>
                <c:pt idx="667">
                  <c:v>8557.1828218633455</c:v>
                </c:pt>
                <c:pt idx="668">
                  <c:v>9356.0812209451942</c:v>
                </c:pt>
                <c:pt idx="669">
                  <c:v>10064.146064629054</c:v>
                </c:pt>
                <c:pt idx="670">
                  <c:v>10678.938761425055</c:v>
                </c:pt>
                <c:pt idx="671">
                  <c:v>11199.425587604863</c:v>
                </c:pt>
                <c:pt idx="672">
                  <c:v>11678.379822492498</c:v>
                </c:pt>
                <c:pt idx="673">
                  <c:v>12094.855636643159</c:v>
                </c:pt>
                <c:pt idx="674">
                  <c:v>12443.438321618438</c:v>
                </c:pt>
                <c:pt idx="675">
                  <c:v>12719.931649491871</c:v>
                </c:pt>
                <c:pt idx="676">
                  <c:v>12988.096000953579</c:v>
                </c:pt>
                <c:pt idx="677">
                  <c:v>13248.479160187268</c:v>
                </c:pt>
                <c:pt idx="678">
                  <c:v>13383.515854014317</c:v>
                </c:pt>
                <c:pt idx="679">
                  <c:v>13388.55978994127</c:v>
                </c:pt>
                <c:pt idx="680">
                  <c:v>13336.489529348193</c:v>
                </c:pt>
                <c:pt idx="681">
                  <c:v>13224.887217725502</c:v>
                </c:pt>
                <c:pt idx="682">
                  <c:v>13051.924225913324</c:v>
                </c:pt>
                <c:pt idx="683">
                  <c:v>12721.115750969642</c:v>
                </c:pt>
                <c:pt idx="684">
                  <c:v>12236.1172825951</c:v>
                </c:pt>
                <c:pt idx="685">
                  <c:v>11688.943576625552</c:v>
                </c:pt>
                <c:pt idx="686">
                  <c:v>11081.915435327872</c:v>
                </c:pt>
                <c:pt idx="687">
                  <c:v>10436.157841494271</c:v>
                </c:pt>
                <c:pt idx="688">
                  <c:v>9755.3453594033581</c:v>
                </c:pt>
                <c:pt idx="689">
                  <c:v>9043.6194338175919</c:v>
                </c:pt>
                <c:pt idx="690">
                  <c:v>8324.8605734162302</c:v>
                </c:pt>
                <c:pt idx="691">
                  <c:v>7673.3498433057503</c:v>
                </c:pt>
                <c:pt idx="692">
                  <c:v>7125.7090753757175</c:v>
                </c:pt>
                <c:pt idx="693">
                  <c:v>6661.6118851854499</c:v>
                </c:pt>
                <c:pt idx="694">
                  <c:v>6262.1954595613024</c:v>
                </c:pt>
                <c:pt idx="695">
                  <c:v>5923.5698816983977</c:v>
                </c:pt>
                <c:pt idx="696">
                  <c:v>5643.293115008677</c:v>
                </c:pt>
                <c:pt idx="697">
                  <c:v>5455.0820393547747</c:v>
                </c:pt>
                <c:pt idx="698">
                  <c:v>5315.7898098199339</c:v>
                </c:pt>
                <c:pt idx="699">
                  <c:v>5188.998000793561</c:v>
                </c:pt>
                <c:pt idx="700">
                  <c:v>5049.5878082888739</c:v>
                </c:pt>
                <c:pt idx="701">
                  <c:v>4919.9914390260301</c:v>
                </c:pt>
                <c:pt idx="702">
                  <c:v>4800.088924505515</c:v>
                </c:pt>
                <c:pt idx="703">
                  <c:v>4689.8188201271723</c:v>
                </c:pt>
                <c:pt idx="704">
                  <c:v>4560.1887484981362</c:v>
                </c:pt>
                <c:pt idx="705">
                  <c:v>4407.1094772737624</c:v>
                </c:pt>
                <c:pt idx="706">
                  <c:v>4256.6154089352722</c:v>
                </c:pt>
                <c:pt idx="707">
                  <c:v>4132.4196680469558</c:v>
                </c:pt>
                <c:pt idx="708">
                  <c:v>4014.7316112297926</c:v>
                </c:pt>
                <c:pt idx="709">
                  <c:v>3903.3687962790555</c:v>
                </c:pt>
                <c:pt idx="710">
                  <c:v>3798.1689336201503</c:v>
                </c:pt>
                <c:pt idx="711">
                  <c:v>3698.9907438894288</c:v>
                </c:pt>
                <c:pt idx="712">
                  <c:v>3605.8450835391054</c:v>
                </c:pt>
                <c:pt idx="713">
                  <c:v>3508.1996065483336</c:v>
                </c:pt>
                <c:pt idx="714">
                  <c:v>3407.9685094863289</c:v>
                </c:pt>
                <c:pt idx="715">
                  <c:v>3307.7324344783933</c:v>
                </c:pt>
                <c:pt idx="716">
                  <c:v>3207.4913056006349</c:v>
                </c:pt>
                <c:pt idx="717">
                  <c:v>3107.2449782716149</c:v>
                </c:pt>
                <c:pt idx="718">
                  <c:v>3006.9932239090185</c:v>
                </c:pt>
                <c:pt idx="719">
                  <c:v>2906.3782342782238</c:v>
                </c:pt>
                <c:pt idx="720">
                  <c:v>2805.7281989399676</c:v>
                </c:pt>
                <c:pt idx="721">
                  <c:v>2705.5817873887554</c:v>
                </c:pt>
                <c:pt idx="722">
                  <c:v>2605.5503163578596</c:v>
                </c:pt>
                <c:pt idx="723">
                  <c:v>2505.6283911977098</c:v>
                </c:pt>
                <c:pt idx="724">
                  <c:v>2405.8100090506859</c:v>
                </c:pt>
                <c:pt idx="725">
                  <c:v>2305.5983804916723</c:v>
                </c:pt>
                <c:pt idx="726">
                  <c:v>2213.5304469249095</c:v>
                </c:pt>
                <c:pt idx="727">
                  <c:v>2126.257883057739</c:v>
                </c:pt>
                <c:pt idx="728">
                  <c:v>2046.6069614683674</c:v>
                </c:pt>
                <c:pt idx="729">
                  <c:v>1975.802705338177</c:v>
                </c:pt>
                <c:pt idx="730">
                  <c:v>1913.4999666907306</c:v>
                </c:pt>
                <c:pt idx="731">
                  <c:v>1859.4449219425057</c:v>
                </c:pt>
                <c:pt idx="732">
                  <c:v>1810.223060805864</c:v>
                </c:pt>
                <c:pt idx="733">
                  <c:v>1759.0799474689429</c:v>
                </c:pt>
                <c:pt idx="734">
                  <c:v>1717.5496356148305</c:v>
                </c:pt>
                <c:pt idx="735">
                  <c:v>1675.570832949619</c:v>
                </c:pt>
                <c:pt idx="736">
                  <c:v>1637.4922245303264</c:v>
                </c:pt>
                <c:pt idx="737">
                  <c:v>1603.1782986412579</c:v>
                </c:pt>
                <c:pt idx="738">
                  <c:v>1572.5151244450567</c:v>
                </c:pt>
                <c:pt idx="739">
                  <c:v>1547.5471124841499</c:v>
                </c:pt>
                <c:pt idx="740">
                  <c:v>1528.417506866828</c:v>
                </c:pt>
                <c:pt idx="741">
                  <c:v>1509.4876731484517</c:v>
                </c:pt>
                <c:pt idx="742">
                  <c:v>1494.1374830203281</c:v>
                </c:pt>
                <c:pt idx="743">
                  <c:v>1479.7512475873555</c:v>
                </c:pt>
                <c:pt idx="744">
                  <c:v>1466.3149908592854</c:v>
                </c:pt>
                <c:pt idx="745">
                  <c:v>1453.8163583016171</c:v>
                </c:pt>
                <c:pt idx="746">
                  <c:v>1443.8772668634183</c:v>
                </c:pt>
                <c:pt idx="747">
                  <c:v>1438.1618556506853</c:v>
                </c:pt>
                <c:pt idx="748">
                  <c:v>1434.2635196395452</c:v>
                </c:pt>
                <c:pt idx="749">
                  <c:v>1435.1121974666178</c:v>
                </c:pt>
                <c:pt idx="750">
                  <c:v>1438.703885673802</c:v>
                </c:pt>
                <c:pt idx="751">
                  <c:v>1445.0492686180628</c:v>
                </c:pt>
                <c:pt idx="752">
                  <c:v>1454.1750127058922</c:v>
                </c:pt>
                <c:pt idx="753">
                  <c:v>1465.3868859136278</c:v>
                </c:pt>
                <c:pt idx="754">
                  <c:v>1476.9919135494185</c:v>
                </c:pt>
                <c:pt idx="755">
                  <c:v>1489.3555260397411</c:v>
                </c:pt>
                <c:pt idx="756">
                  <c:v>1502.4841761635305</c:v>
                </c:pt>
                <c:pt idx="757">
                  <c:v>1515.9807181558992</c:v>
                </c:pt>
                <c:pt idx="758">
                  <c:v>1529.8484052993203</c:v>
                </c:pt>
                <c:pt idx="759">
                  <c:v>1544.090703016788</c:v>
                </c:pt>
                <c:pt idx="760">
                  <c:v>1558.711286597453</c:v>
                </c:pt>
                <c:pt idx="761">
                  <c:v>1573.7140392520892</c:v>
                </c:pt>
                <c:pt idx="762">
                  <c:v>1588.7476043528998</c:v>
                </c:pt>
                <c:pt idx="763">
                  <c:v>1603.8122885945395</c:v>
                </c:pt>
                <c:pt idx="764">
                  <c:v>1618.9083947130259</c:v>
                </c:pt>
                <c:pt idx="765">
                  <c:v>1634.036221621041</c:v>
                </c:pt>
                <c:pt idx="766">
                  <c:v>1649.1960645378274</c:v>
                </c:pt>
                <c:pt idx="767">
                  <c:v>1664.3882151139392</c:v>
                </c:pt>
                <c:pt idx="768">
                  <c:v>1679.612961551099</c:v>
                </c:pt>
                <c:pt idx="769">
                  <c:v>1694.8376626253021</c:v>
                </c:pt>
                <c:pt idx="770">
                  <c:v>1710.0623195487303</c:v>
                </c:pt>
                <c:pt idx="771">
                  <c:v>1731.0874856508472</c:v>
                </c:pt>
                <c:pt idx="772">
                  <c:v>1757.9103472331199</c:v>
                </c:pt>
                <c:pt idx="773">
                  <c:v>1790.5881848160557</c:v>
                </c:pt>
                <c:pt idx="774">
                  <c:v>1829.2356191640574</c:v>
                </c:pt>
                <c:pt idx="775">
                  <c:v>1874.0230465384843</c:v>
                </c:pt>
                <c:pt idx="776">
                  <c:v>1925.1761228065857</c:v>
                </c:pt>
                <c:pt idx="777">
                  <c:v>1982.9761959760217</c:v>
                </c:pt>
                <c:pt idx="778">
                  <c:v>2039.4721773161091</c:v>
                </c:pt>
                <c:pt idx="779">
                  <c:v>2094.6053104507396</c:v>
                </c:pt>
                <c:pt idx="780">
                  <c:v>2148.3218276849725</c:v>
                </c:pt>
                <c:pt idx="781">
                  <c:v>2200.5727838471262</c:v>
                </c:pt>
                <c:pt idx="782">
                  <c:v>2251.3138904596644</c:v>
                </c:pt>
                <c:pt idx="783">
                  <c:v>2300.5053506465765</c:v>
                </c:pt>
                <c:pt idx="784">
                  <c:v>2348.1116951369781</c:v>
                </c:pt>
                <c:pt idx="785">
                  <c:v>2389.4602208715769</c:v>
                </c:pt>
                <c:pt idx="786">
                  <c:v>2424.3388398880761</c:v>
                </c:pt>
                <c:pt idx="787">
                  <c:v>2452.5909338669826</c:v>
                </c:pt>
                <c:pt idx="788">
                  <c:v>2474.1156871636326</c:v>
                </c:pt>
                <c:pt idx="789">
                  <c:v>2488.8676855939248</c:v>
                </c:pt>
                <c:pt idx="790">
                  <c:v>2496.8558187426729</c:v>
                </c:pt>
                <c:pt idx="791">
                  <c:v>2498.1415337098674</c:v>
                </c:pt>
                <c:pt idx="792">
                  <c:v>2518.412155122548</c:v>
                </c:pt>
                <c:pt idx="793">
                  <c:v>2557.1812024681558</c:v>
                </c:pt>
                <c:pt idx="794">
                  <c:v>2614.4187248049598</c:v>
                </c:pt>
                <c:pt idx="795">
                  <c:v>2690.5121241364045</c:v>
                </c:pt>
                <c:pt idx="796">
                  <c:v>2786.2471601049983</c:v>
                </c:pt>
                <c:pt idx="797">
                  <c:v>2902.8057434503426</c:v>
                </c:pt>
                <c:pt idx="798">
                  <c:v>3041.778523103419</c:v>
                </c:pt>
                <c:pt idx="799">
                  <c:v>3161.4679531612646</c:v>
                </c:pt>
                <c:pt idx="800">
                  <c:v>3260.3331409722264</c:v>
                </c:pt>
                <c:pt idx="801">
                  <c:v>3337.2774189302945</c:v>
                </c:pt>
                <c:pt idx="802">
                  <c:v>3391.6552647893986</c:v>
                </c:pt>
                <c:pt idx="803">
                  <c:v>3423.2655264175587</c:v>
                </c:pt>
                <c:pt idx="804">
                  <c:v>3432.3322478385658</c:v>
                </c:pt>
                <c:pt idx="805">
                  <c:v>3419.4747427917255</c:v>
                </c:pt>
                <c:pt idx="806">
                  <c:v>3438.0173003872865</c:v>
                </c:pt>
                <c:pt idx="807">
                  <c:v>3486.9128576584285</c:v>
                </c:pt>
                <c:pt idx="808">
                  <c:v>3566.0259135379388</c:v>
                </c:pt>
                <c:pt idx="809">
                  <c:v>3676.0503723847678</c:v>
                </c:pt>
                <c:pt idx="810">
                  <c:v>3818.4750144266259</c:v>
                </c:pt>
                <c:pt idx="811">
                  <c:v>3995.5887150629546</c:v>
                </c:pt>
                <c:pt idx="812">
                  <c:v>4210.5213160160156</c:v>
                </c:pt>
                <c:pt idx="813">
                  <c:v>4407.2263317970665</c:v>
                </c:pt>
                <c:pt idx="814">
                  <c:v>4584.1246488739935</c:v>
                </c:pt>
                <c:pt idx="815">
                  <c:v>4739.9771386418342</c:v>
                </c:pt>
                <c:pt idx="816">
                  <c:v>4873.8818011791909</c:v>
                </c:pt>
                <c:pt idx="817">
                  <c:v>4985.2643060993269</c:v>
                </c:pt>
                <c:pt idx="818">
                  <c:v>5076.4213107144014</c:v>
                </c:pt>
                <c:pt idx="819">
                  <c:v>5147.4285385914618</c:v>
                </c:pt>
                <c:pt idx="820">
                  <c:v>5221.3228686758393</c:v>
                </c:pt>
                <c:pt idx="821">
                  <c:v>5298.1568904072583</c:v>
                </c:pt>
                <c:pt idx="822">
                  <c:v>5377.9868512826188</c:v>
                </c:pt>
                <c:pt idx="823">
                  <c:v>5460.8726641968487</c:v>
                </c:pt>
                <c:pt idx="824">
                  <c:v>5546.8779243825265</c:v>
                </c:pt>
                <c:pt idx="825">
                  <c:v>5633.2294899419758</c:v>
                </c:pt>
                <c:pt idx="826">
                  <c:v>5719.928505828927</c:v>
                </c:pt>
                <c:pt idx="827">
                  <c:v>5818.4509522554526</c:v>
                </c:pt>
                <c:pt idx="828">
                  <c:v>5928.8490259490554</c:v>
                </c:pt>
                <c:pt idx="829">
                  <c:v>6051.242804684638</c:v>
                </c:pt>
                <c:pt idx="830">
                  <c:v>6185.8161154089557</c:v>
                </c:pt>
                <c:pt idx="831">
                  <c:v>6332.8133601119134</c:v>
                </c:pt>
                <c:pt idx="832">
                  <c:v>6492.5371564168427</c:v>
                </c:pt>
                <c:pt idx="833">
                  <c:v>6665.3466782106716</c:v>
                </c:pt>
                <c:pt idx="834">
                  <c:v>6819.1640857895318</c:v>
                </c:pt>
                <c:pt idx="835">
                  <c:v>6953.1456391128459</c:v>
                </c:pt>
                <c:pt idx="836">
                  <c:v>7066.6313132971582</c:v>
                </c:pt>
                <c:pt idx="837">
                  <c:v>7159.1464515003781</c:v>
                </c:pt>
                <c:pt idx="838">
                  <c:v>7230.4009511432814</c:v>
                </c:pt>
                <c:pt idx="839">
                  <c:v>7280.2861251263275</c:v>
                </c:pt>
                <c:pt idx="840">
                  <c:v>7308.8694092274172</c:v>
                </c:pt>
                <c:pt idx="841">
                  <c:v>7315.2357909104012</c:v>
                </c:pt>
                <c:pt idx="842">
                  <c:v>7298.9583761614367</c:v>
                </c:pt>
                <c:pt idx="843">
                  <c:v>7259.7991825326189</c:v>
                </c:pt>
                <c:pt idx="844">
                  <c:v>7197.7177865242984</c:v>
                </c:pt>
                <c:pt idx="845">
                  <c:v>7112.8775442640908</c:v>
                </c:pt>
                <c:pt idx="846">
                  <c:v>7005.6491733799039</c:v>
                </c:pt>
                <c:pt idx="847">
                  <c:v>6876.6115218688392</c:v>
                </c:pt>
                <c:pt idx="848">
                  <c:v>6709.9351490843974</c:v>
                </c:pt>
                <c:pt idx="849">
                  <c:v>6505.5154831950786</c:v>
                </c:pt>
                <c:pt idx="850">
                  <c:v>6263.7946957808199</c:v>
                </c:pt>
                <c:pt idx="851">
                  <c:v>5985.8137446436303</c:v>
                </c:pt>
                <c:pt idx="852">
                  <c:v>5673.2576372130543</c:v>
                </c:pt>
                <c:pt idx="853">
                  <c:v>5328.4912887062192</c:v>
                </c:pt>
                <c:pt idx="854">
                  <c:v>4954.5829571441582</c:v>
                </c:pt>
                <c:pt idx="855">
                  <c:v>4595.3572414805303</c:v>
                </c:pt>
                <c:pt idx="856">
                  <c:v>4249.8826341427111</c:v>
                </c:pt>
                <c:pt idx="857">
                  <c:v>3917.2021574901873</c:v>
                </c:pt>
                <c:pt idx="858">
                  <c:v>3596.3139209887731</c:v>
                </c:pt>
                <c:pt idx="859">
                  <c:v>3286.1429852094971</c:v>
                </c:pt>
                <c:pt idx="860">
                  <c:v>2985.4988095348376</c:v>
                </c:pt>
                <c:pt idx="861">
                  <c:v>2693.0074851590125</c:v>
                </c:pt>
                <c:pt idx="862">
                  <c:v>2434.7023543719988</c:v>
                </c:pt>
                <c:pt idx="863">
                  <c:v>2206.9486673219808</c:v>
                </c:pt>
                <c:pt idx="864">
                  <c:v>2006.6167535888603</c:v>
                </c:pt>
                <c:pt idx="865">
                  <c:v>1831.0548395180076</c:v>
                </c:pt>
                <c:pt idx="866">
                  <c:v>1678.0830984967499</c:v>
                </c:pt>
                <c:pt idx="867">
                  <c:v>1546.0196814576091</c:v>
                </c:pt>
                <c:pt idx="868">
                  <c:v>1433.7611780770683</c:v>
                </c:pt>
                <c:pt idx="869">
                  <c:v>1341.1712937261043</c:v>
                </c:pt>
                <c:pt idx="870">
                  <c:v>1266.1288165252699</c:v>
                </c:pt>
                <c:pt idx="871">
                  <c:v>1207.0670407436919</c:v>
                </c:pt>
                <c:pt idx="872">
                  <c:v>1162.9439216293267</c:v>
                </c:pt>
                <c:pt idx="873">
                  <c:v>1133.2457739983383</c:v>
                </c:pt>
                <c:pt idx="874">
                  <c:v>1118.0327121095524</c:v>
                </c:pt>
                <c:pt idx="875">
                  <c:v>1118.0418862908589</c:v>
                </c:pt>
                <c:pt idx="876">
                  <c:v>1117.9885283366045</c:v>
                </c:pt>
                <c:pt idx="877">
                  <c:v>1117.8726217961307</c:v>
                </c:pt>
                <c:pt idx="878">
                  <c:v>1117.6941604844069</c:v>
                </c:pt>
                <c:pt idx="879">
                  <c:v>1117.4531484901729</c:v>
                </c:pt>
                <c:pt idx="880">
                  <c:v>1117.1496001813566</c:v>
                </c:pt>
                <c:pt idx="881">
                  <c:v>1116.7835402077137</c:v>
                </c:pt>
                <c:pt idx="882">
                  <c:v>1116.3550035007797</c:v>
                </c:pt>
                <c:pt idx="883">
                  <c:v>1115.9660116908935</c:v>
                </c:pt>
                <c:pt idx="884">
                  <c:v>1115.6165410689093</c:v>
                </c:pt>
                <c:pt idx="885">
                  <c:v>1115.3065722520621</c:v>
                </c:pt>
                <c:pt idx="886">
                  <c:v>1115.0360901840472</c:v>
                </c:pt>
                <c:pt idx="887">
                  <c:v>1114.8050841359081</c:v>
                </c:pt>
                <c:pt idx="888">
                  <c:v>1114.6135477077398</c:v>
                </c:pt>
                <c:pt idx="889">
                  <c:v>1114.4614788312479</c:v>
                </c:pt>
                <c:pt idx="890">
                  <c:v>1121.9661305995842</c:v>
                </c:pt>
                <c:pt idx="891">
                  <c:v>1136.9673001965075</c:v>
                </c:pt>
                <c:pt idx="892">
                  <c:v>1159.469442894316</c:v>
                </c:pt>
                <c:pt idx="893">
                  <c:v>1189.6304861451733</c:v>
                </c:pt>
                <c:pt idx="894">
                  <c:v>1227.7569907238051</c:v>
                </c:pt>
                <c:pt idx="895">
                  <c:v>1274.3048041243835</c:v>
                </c:pt>
                <c:pt idx="896">
                  <c:v>1329.884725132644</c:v>
                </c:pt>
                <c:pt idx="897">
                  <c:v>1374.5373579383302</c:v>
                </c:pt>
                <c:pt idx="898">
                  <c:v>1407.3303128127616</c:v>
                </c:pt>
                <c:pt idx="899">
                  <c:v>1427.6328437803963</c:v>
                </c:pt>
                <c:pt idx="900">
                  <c:v>1435.1330314631268</c:v>
                </c:pt>
                <c:pt idx="901">
                  <c:v>1429.8421876325779</c:v>
                </c:pt>
                <c:pt idx="902">
                  <c:v>1412.0866622317999</c:v>
                </c:pt>
                <c:pt idx="903">
                  <c:v>1382.4878636487524</c:v>
                </c:pt>
                <c:pt idx="904">
                  <c:v>1356.6708757083909</c:v>
                </c:pt>
                <c:pt idx="905">
                  <c:v>1334.5210886321725</c:v>
                </c:pt>
                <c:pt idx="906">
                  <c:v>1315.951143747453</c:v>
                </c:pt>
                <c:pt idx="907">
                  <c:v>1300.9009142157611</c:v>
                </c:pt>
                <c:pt idx="908">
                  <c:v>1289.3378676706529</c:v>
                </c:pt>
                <c:pt idx="909">
                  <c:v>1281.2578424221151</c:v>
                </c:pt>
                <c:pt idx="910">
                  <c:v>1276.68628009238</c:v>
                </c:pt>
                <c:pt idx="911">
                  <c:v>1271.846260049191</c:v>
                </c:pt>
                <c:pt idx="912">
                  <c:v>1266.7385296888483</c:v>
                </c:pt>
                <c:pt idx="913">
                  <c:v>1261.3640102694126</c:v>
                </c:pt>
                <c:pt idx="914">
                  <c:v>1255.7237984253413</c:v>
                </c:pt>
                <c:pt idx="915">
                  <c:v>1249.8191675259804</c:v>
                </c:pt>
                <c:pt idx="916">
                  <c:v>1243.6515688727588</c:v>
                </c:pt>
                <c:pt idx="917">
                  <c:v>1237.2226327301544</c:v>
                </c:pt>
                <c:pt idx="918">
                  <c:v>1230.9590896358118</c:v>
                </c:pt>
                <c:pt idx="919">
                  <c:v>1224.8601428764184</c:v>
                </c:pt>
                <c:pt idx="920">
                  <c:v>1218.9250522321502</c:v>
                </c:pt>
                <c:pt idx="921">
                  <c:v>1213.1531344882928</c:v>
                </c:pt>
                <c:pt idx="922">
                  <c:v>1207.5437639944578</c:v>
                </c:pt>
                <c:pt idx="923">
                  <c:v>1202.0963732731468</c:v>
                </c:pt>
                <c:pt idx="924">
                  <c:v>1196.8104536794162</c:v>
                </c:pt>
                <c:pt idx="925">
                  <c:v>1191.4831627570497</c:v>
                </c:pt>
                <c:pt idx="926">
                  <c:v>1186.1146732391692</c:v>
                </c:pt>
                <c:pt idx="927">
                  <c:v>1180.7051637026073</c:v>
                </c:pt>
                <c:pt idx="928">
                  <c:v>1175.2548186241106</c:v>
                </c:pt>
                <c:pt idx="929">
                  <c:v>1169.7638284365605</c:v>
                </c:pt>
                <c:pt idx="930">
                  <c:v>1164.2323895851971</c:v>
                </c:pt>
                <c:pt idx="931">
                  <c:v>1158.6607045838346</c:v>
                </c:pt>
                <c:pt idx="932">
                  <c:v>1156.0915670294407</c:v>
                </c:pt>
                <c:pt idx="933">
                  <c:v>1156.480198423089</c:v>
                </c:pt>
                <c:pt idx="934">
                  <c:v>1159.8054111595482</c:v>
                </c:pt>
                <c:pt idx="935">
                  <c:v>1166.0690031988893</c:v>
                </c:pt>
                <c:pt idx="936">
                  <c:v>1175.2954663718258</c:v>
                </c:pt>
                <c:pt idx="937">
                  <c:v>1187.531996755687</c:v>
                </c:pt>
                <c:pt idx="938">
                  <c:v>1202.8488014825841</c:v>
                </c:pt>
                <c:pt idx="939">
                  <c:v>1218.1676924818005</c:v>
                </c:pt>
                <c:pt idx="940">
                  <c:v>1233.4886745886122</c:v>
                </c:pt>
                <c:pt idx="941">
                  <c:v>1248.8117524154356</c:v>
                </c:pt>
                <c:pt idx="942">
                  <c:v>1264.136930365263</c:v>
                </c:pt>
                <c:pt idx="943">
                  <c:v>1279.4642126441752</c:v>
                </c:pt>
                <c:pt idx="944">
                  <c:v>1294.7936032729349</c:v>
                </c:pt>
                <c:pt idx="945">
                  <c:v>1310.1251060977911</c:v>
                </c:pt>
                <c:pt idx="946">
                  <c:v>1325.4587248005241</c:v>
                </c:pt>
                <c:pt idx="947">
                  <c:v>1340.7944629077999</c:v>
                </c:pt>
                <c:pt idx="948">
                  <c:v>1356.1323237999122</c:v>
                </c:pt>
                <c:pt idx="949">
                  <c:v>1371.4723107189263</c:v>
                </c:pt>
                <c:pt idx="950">
                  <c:v>1386.814426776288</c:v>
                </c:pt>
                <c:pt idx="951">
                  <c:v>1402.1586749599307</c:v>
                </c:pt>
                <c:pt idx="952">
                  <c:v>1417.5050581409316</c:v>
                </c:pt>
                <c:pt idx="953">
                  <c:v>1432.8535790797469</c:v>
                </c:pt>
                <c:pt idx="954">
                  <c:v>1448.204240432028</c:v>
                </c:pt>
                <c:pt idx="955">
                  <c:v>1463.5570447540888</c:v>
                </c:pt>
                <c:pt idx="956">
                  <c:v>1478.9119945080561</c:v>
                </c:pt>
                <c:pt idx="957">
                  <c:v>1494.2690920666707</c:v>
                </c:pt>
                <c:pt idx="958">
                  <c:v>1509.6283397178051</c:v>
                </c:pt>
                <c:pt idx="959">
                  <c:v>1524.9897396687195</c:v>
                </c:pt>
                <c:pt idx="960">
                  <c:v>1540.3532940500525</c:v>
                </c:pt>
                <c:pt idx="961">
                  <c:v>1555.7190049195935</c:v>
                </c:pt>
                <c:pt idx="962">
                  <c:v>1571.0868742658254</c:v>
                </c:pt>
                <c:pt idx="963">
                  <c:v>1586.4569040112481</c:v>
                </c:pt>
                <c:pt idx="964">
                  <c:v>1601.8290960155348</c:v>
                </c:pt>
                <c:pt idx="965">
                  <c:v>1617.2034520785007</c:v>
                </c:pt>
                <c:pt idx="966">
                  <c:v>1632.5799739429085</c:v>
                </c:pt>
                <c:pt idx="967">
                  <c:v>1667.3245062567305</c:v>
                </c:pt>
                <c:pt idx="968">
                  <c:v>1720.850385117451</c:v>
                </c:pt>
                <c:pt idx="969">
                  <c:v>1793.3119477038074</c:v>
                </c:pt>
                <c:pt idx="970">
                  <c:v>1885.5001564690372</c:v>
                </c:pt>
                <c:pt idx="971">
                  <c:v>1998.7949179866978</c:v>
                </c:pt>
                <c:pt idx="972">
                  <c:v>2135.1582952984713</c:v>
                </c:pt>
                <c:pt idx="973">
                  <c:v>2297.1600537292638</c:v>
                </c:pt>
                <c:pt idx="974">
                  <c:v>2462.8729698792949</c:v>
                </c:pt>
                <c:pt idx="975">
                  <c:v>2632.6558003295695</c:v>
                </c:pt>
                <c:pt idx="976">
                  <c:v>2806.8390668186826</c:v>
                </c:pt>
                <c:pt idx="977">
                  <c:v>2985.7331178293284</c:v>
                </c:pt>
                <c:pt idx="978">
                  <c:v>3169.633989028408</c:v>
                </c:pt>
                <c:pt idx="979">
                  <c:v>3358.8277745044848</c:v>
                </c:pt>
                <c:pt idx="980">
                  <c:v>3553.5939638614977</c:v>
                </c:pt>
                <c:pt idx="981">
                  <c:v>3748.4020873403742</c:v>
                </c:pt>
                <c:pt idx="982">
                  <c:v>3943.2634913757579</c:v>
                </c:pt>
                <c:pt idx="983">
                  <c:v>4138.1867384770931</c:v>
                </c:pt>
                <c:pt idx="984">
                  <c:v>4333.1783009668989</c:v>
                </c:pt>
                <c:pt idx="985">
                  <c:v>4528.2430648926647</c:v>
                </c:pt>
                <c:pt idx="986">
                  <c:v>4723.3847012965907</c:v>
                </c:pt>
                <c:pt idx="987">
                  <c:v>4918.6059432408047</c:v>
                </c:pt>
                <c:pt idx="988">
                  <c:v>5106.474314936454</c:v>
                </c:pt>
                <c:pt idx="989">
                  <c:v>5286.6330709768044</c:v>
                </c:pt>
                <c:pt idx="990">
                  <c:v>5458.7858862567182</c:v>
                </c:pt>
                <c:pt idx="991">
                  <c:v>5622.6931774496152</c:v>
                </c:pt>
                <c:pt idx="992">
                  <c:v>5778.1683970376271</c:v>
                </c:pt>
                <c:pt idx="993">
                  <c:v>5925.0743409577417</c:v>
                </c:pt>
                <c:pt idx="994">
                  <c:v>6063.3195037271007</c:v>
                </c:pt>
                <c:pt idx="995">
                  <c:v>6170.3973198860576</c:v>
                </c:pt>
                <c:pt idx="996">
                  <c:v>6244.8183229636679</c:v>
                </c:pt>
                <c:pt idx="997">
                  <c:v>6285.5998130368253</c:v>
                </c:pt>
                <c:pt idx="998">
                  <c:v>6292.2859998469758</c:v>
                </c:pt>
                <c:pt idx="999">
                  <c:v>6264.9548526368135</c:v>
                </c:pt>
                <c:pt idx="1000">
                  <c:v>6204.2115806081465</c:v>
                </c:pt>
                <c:pt idx="1001">
                  <c:v>6111.1691172002757</c:v>
                </c:pt>
                <c:pt idx="1002">
                  <c:v>6013.2724439988779</c:v>
                </c:pt>
                <c:pt idx="1003">
                  <c:v>5910.5727118807854</c:v>
                </c:pt>
                <c:pt idx="1004">
                  <c:v>5803.1342041460666</c:v>
                </c:pt>
                <c:pt idx="1005">
                  <c:v>5691.0348877068382</c:v>
                </c:pt>
                <c:pt idx="1006">
                  <c:v>5574.3669521433185</c:v>
                </c:pt>
                <c:pt idx="1007">
                  <c:v>5453.2373328580943</c:v>
                </c:pt>
                <c:pt idx="1008">
                  <c:v>5332.6528340793466</c:v>
                </c:pt>
                <c:pt idx="1009">
                  <c:v>5216.8295058139875</c:v>
                </c:pt>
                <c:pt idx="1010">
                  <c:v>5105.6577967890425</c:v>
                </c:pt>
                <c:pt idx="1011">
                  <c:v>4999.0360293154745</c:v>
                </c:pt>
                <c:pt idx="1012">
                  <c:v>4896.8705374715391</c:v>
                </c:pt>
                <c:pt idx="1013">
                  <c:v>4799.0758548643362</c:v>
                </c:pt>
                <c:pt idx="1014">
                  <c:v>4705.5749587050695</c:v>
                </c:pt>
                <c:pt idx="1015">
                  <c:v>4609.0911285166303</c:v>
                </c:pt>
                <c:pt idx="1016">
                  <c:v>4509.6685633493107</c:v>
                </c:pt>
                <c:pt idx="1017">
                  <c:v>4407.3589115623445</c:v>
                </c:pt>
                <c:pt idx="1018">
                  <c:v>4302.2216652224024</c:v>
                </c:pt>
                <c:pt idx="1019">
                  <c:v>4194.324566895436</c:v>
                </c:pt>
                <c:pt idx="1020">
                  <c:v>4083.7440287207382</c:v>
                </c:pt>
                <c:pt idx="1021">
                  <c:v>3970.5655635775129</c:v>
                </c:pt>
                <c:pt idx="1022">
                  <c:v>3857.3765946674844</c:v>
                </c:pt>
                <c:pt idx="1023">
                  <c:v>3741.7640444012632</c:v>
                </c:pt>
                <c:pt idx="1024">
                  <c:v>3623.778478219122</c:v>
                </c:pt>
                <c:pt idx="1025">
                  <c:v>3503.4778897998576</c:v>
                </c:pt>
                <c:pt idx="1026">
                  <c:v>3380.9282920823853</c:v>
                </c:pt>
                <c:pt idx="1027">
                  <c:v>3256.2043604423552</c:v>
                </c:pt>
                <c:pt idx="1028">
                  <c:v>3129.3901335679698</c:v>
                </c:pt>
                <c:pt idx="1029">
                  <c:v>3000.5797781179594</c:v>
                </c:pt>
                <c:pt idx="1030">
                  <c:v>2871.7284845538097</c:v>
                </c:pt>
                <c:pt idx="1031">
                  <c:v>2742.8304117429598</c:v>
                </c:pt>
                <c:pt idx="1032">
                  <c:v>2613.8785448249087</c:v>
                </c:pt>
                <c:pt idx="1033">
                  <c:v>2484.8643827690425</c:v>
                </c:pt>
                <c:pt idx="1034">
                  <c:v>2355.7775197607266</c:v>
                </c:pt>
                <c:pt idx="1035">
                  <c:v>2226.6050754488201</c:v>
                </c:pt>
                <c:pt idx="1036">
                  <c:v>2097.3309057234324</c:v>
                </c:pt>
                <c:pt idx="1037">
                  <c:v>1985.0439240435949</c:v>
                </c:pt>
                <c:pt idx="1038">
                  <c:v>1888.4232350493005</c:v>
                </c:pt>
                <c:pt idx="1039">
                  <c:v>1806.4208003977383</c:v>
                </c:pt>
                <c:pt idx="1040">
                  <c:v>1738.2574542661887</c:v>
                </c:pt>
                <c:pt idx="1041">
                  <c:v>1683.4296310225122</c:v>
                </c:pt>
                <c:pt idx="1042">
                  <c:v>1641.7295865417318</c:v>
                </c:pt>
                <c:pt idx="1043">
                  <c:v>1613.2836472310908</c:v>
                </c:pt>
                <c:pt idx="1044">
                  <c:v>1588.3485452526768</c:v>
                </c:pt>
                <c:pt idx="1045">
                  <c:v>1566.8360380934907</c:v>
                </c:pt>
                <c:pt idx="1046">
                  <c:v>1548.6784088400002</c:v>
                </c:pt>
                <c:pt idx="1047">
                  <c:v>1533.828459499608</c:v>
                </c:pt>
                <c:pt idx="1048">
                  <c:v>1522.2597322526012</c:v>
                </c:pt>
                <c:pt idx="1049">
                  <c:v>1513.9669740003987</c:v>
                </c:pt>
                <c:pt idx="1050">
                  <c:v>1508.9668645643162</c:v>
                </c:pt>
                <c:pt idx="1051">
                  <c:v>1504.1316065566436</c:v>
                </c:pt>
                <c:pt idx="1052">
                  <c:v>1499.4605899907197</c:v>
                </c:pt>
                <c:pt idx="1053">
                  <c:v>1494.9532550672413</c:v>
                </c:pt>
                <c:pt idx="1054">
                  <c:v>1490.6090923670245</c:v>
                </c:pt>
                <c:pt idx="1055">
                  <c:v>1486.4276430736479</c:v>
                </c:pt>
                <c:pt idx="1056">
                  <c:v>1482.4084992265743</c:v>
                </c:pt>
                <c:pt idx="1057">
                  <c:v>1478.5513040053863</c:v>
                </c:pt>
                <c:pt idx="1058">
                  <c:v>1478.3863981690656</c:v>
                </c:pt>
                <c:pt idx="1059">
                  <c:v>1481.8687695007638</c:v>
                </c:pt>
                <c:pt idx="1060">
                  <c:v>1488.9815327716187</c:v>
                </c:pt>
                <c:pt idx="1061">
                  <c:v>1499.7351578436603</c:v>
                </c:pt>
                <c:pt idx="1062">
                  <c:v>1514.1670633699191</c:v>
                </c:pt>
                <c:pt idx="1063">
                  <c:v>1532.3415586083534</c:v>
                </c:pt>
                <c:pt idx="1064">
                  <c:v>1554.3501227000597</c:v>
                </c:pt>
                <c:pt idx="1065">
                  <c:v>1580.7115476618321</c:v>
                </c:pt>
                <c:pt idx="1066">
                  <c:v>1611.4480124453257</c:v>
                </c:pt>
                <c:pt idx="1067">
                  <c:v>1646.6177678615045</c:v>
                </c:pt>
                <c:pt idx="1068">
                  <c:v>1686.3132183334676</c:v>
                </c:pt>
                <c:pt idx="1069">
                  <c:v>1730.6596490273796</c:v>
                </c:pt>
                <c:pt idx="1070">
                  <c:v>1779.8145064214953</c:v>
                </c:pt>
                <c:pt idx="1071">
                  <c:v>1833.9671626113559</c:v>
                </c:pt>
                <c:pt idx="1072">
                  <c:v>1884.3111054925362</c:v>
                </c:pt>
                <c:pt idx="1073">
                  <c:v>1930.6876676422869</c:v>
                </c:pt>
                <c:pt idx="1074">
                  <c:v>1972.9689630003977</c:v>
                </c:pt>
                <c:pt idx="1075">
                  <c:v>2011.0572033139576</c:v>
                </c:pt>
                <c:pt idx="1076">
                  <c:v>2044.8837702724406</c:v>
                </c:pt>
                <c:pt idx="1077">
                  <c:v>2074.4080761424643</c:v>
                </c:pt>
                <c:pt idx="1078">
                  <c:v>2099.6162449174831</c:v>
                </c:pt>
                <c:pt idx="1079">
                  <c:v>2124.6782136996835</c:v>
                </c:pt>
                <c:pt idx="1080">
                  <c:v>2149.5947961942029</c:v>
                </c:pt>
                <c:pt idx="1081">
                  <c:v>2174.3669151688218</c:v>
                </c:pt>
                <c:pt idx="1082">
                  <c:v>2198.9955974671911</c:v>
                </c:pt>
                <c:pt idx="1083">
                  <c:v>2223.4819692187489</c:v>
                </c:pt>
                <c:pt idx="1084">
                  <c:v>2247.8272512384306</c:v>
                </c:pt>
                <c:pt idx="1085">
                  <c:v>2272.0327546094513</c:v>
                </c:pt>
                <c:pt idx="1086">
                  <c:v>2294.8936138105205</c:v>
                </c:pt>
                <c:pt idx="1087">
                  <c:v>2316.3907444040997</c:v>
                </c:pt>
                <c:pt idx="1088">
                  <c:v>2336.5078017211963</c:v>
                </c:pt>
                <c:pt idx="1089">
                  <c:v>2355.2311570125794</c:v>
                </c:pt>
                <c:pt idx="1090">
                  <c:v>2372.5498663438425</c:v>
                </c:pt>
                <c:pt idx="1091">
                  <c:v>2388.4556326231236</c:v>
                </c:pt>
                <c:pt idx="1092">
                  <c:v>2402.94276116018</c:v>
                </c:pt>
                <c:pt idx="1093">
                  <c:v>2417.5416394176127</c:v>
                </c:pt>
                <c:pt idx="1094">
                  <c:v>2432.2557702952099</c:v>
                </c:pt>
                <c:pt idx="1095">
                  <c:v>2447.088681424284</c:v>
                </c:pt>
                <c:pt idx="1096">
                  <c:v>2462.0439260869452</c:v>
                </c:pt>
                <c:pt idx="1097">
                  <c:v>2477.125084159904</c:v>
                </c:pt>
                <c:pt idx="1098">
                  <c:v>2492.3357630827513</c:v>
                </c:pt>
                <c:pt idx="1099">
                  <c:v>2507.679598850711</c:v>
                </c:pt>
                <c:pt idx="1100">
                  <c:v>2519.252013538101</c:v>
                </c:pt>
                <c:pt idx="1101">
                  <c:v>2526.9980720272374</c:v>
                </c:pt>
                <c:pt idx="1102">
                  <c:v>2530.8800215106212</c:v>
                </c:pt>
                <c:pt idx="1103">
                  <c:v>2530.8775928040591</c:v>
                </c:pt>
                <c:pt idx="1104">
                  <c:v>2526.9881716258301</c:v>
                </c:pt>
                <c:pt idx="1105">
                  <c:v>2519.2268378670974</c:v>
                </c:pt>
                <c:pt idx="1106">
                  <c:v>2507.626272242615</c:v>
                </c:pt>
                <c:pt idx="1107">
                  <c:v>2495.9981477685219</c:v>
                </c:pt>
                <c:pt idx="1108">
                  <c:v>2484.34245327493</c:v>
                </c:pt>
                <c:pt idx="1109">
                  <c:v>2472.6591775829206</c:v>
                </c:pt>
                <c:pt idx="1110">
                  <c:v>2460.9483095043934</c:v>
                </c:pt>
                <c:pt idx="1111">
                  <c:v>2449.2098378419514</c:v>
                </c:pt>
                <c:pt idx="1112">
                  <c:v>2433.1958297962938</c:v>
                </c:pt>
                <c:pt idx="1113">
                  <c:v>2412.89948041247</c:v>
                </c:pt>
                <c:pt idx="1114">
                  <c:v>2388.3358288738191</c:v>
                </c:pt>
                <c:pt idx="1115">
                  <c:v>2359.542395896563</c:v>
                </c:pt>
                <c:pt idx="1116">
                  <c:v>2326.5796575144032</c:v>
                </c:pt>
                <c:pt idx="1117">
                  <c:v>2289.5313416755448</c:v>
                </c:pt>
                <c:pt idx="1118">
                  <c:v>2248.5045353133778</c:v>
                </c:pt>
                <c:pt idx="1119">
                  <c:v>2207.476731343183</c:v>
                </c:pt>
                <c:pt idx="1120">
                  <c:v>2166.4478729687457</c:v>
                </c:pt>
                <c:pt idx="1121">
                  <c:v>2127.9090791002754</c:v>
                </c:pt>
                <c:pt idx="1122">
                  <c:v>2091.8057669111172</c:v>
                </c:pt>
                <c:pt idx="1123">
                  <c:v>2058.0900135220522</c:v>
                </c:pt>
                <c:pt idx="1124">
                  <c:v>2026.7206390452734</c:v>
                </c:pt>
                <c:pt idx="1125">
                  <c:v>1997.6633342665484</c:v>
                </c:pt>
                <c:pt idx="1126">
                  <c:v>1970.8908375091453</c:v>
                </c:pt>
                <c:pt idx="1127">
                  <c:v>1946.6242502074767</c:v>
                </c:pt>
                <c:pt idx="1128">
                  <c:v>1922.5956287911599</c:v>
                </c:pt>
                <c:pt idx="1129">
                  <c:v>1898.8020583251041</c:v>
                </c:pt>
                <c:pt idx="1130">
                  <c:v>1875.2406377448719</c:v>
                </c:pt>
                <c:pt idx="1131">
                  <c:v>1851.9084789447134</c:v>
                </c:pt>
                <c:pt idx="1132">
                  <c:v>1828.8027058270709</c:v>
                </c:pt>
                <c:pt idx="1133">
                  <c:v>1805.9204533103359</c:v>
                </c:pt>
                <c:pt idx="1134">
                  <c:v>1783.0380145395275</c:v>
                </c:pt>
                <c:pt idx="1135">
                  <c:v>1759.7756743811858</c:v>
                </c:pt>
                <c:pt idx="1136">
                  <c:v>1736.1376207915037</c:v>
                </c:pt>
                <c:pt idx="1137">
                  <c:v>1712.1283952321962</c:v>
                </c:pt>
                <c:pt idx="1138">
                  <c:v>1687.7529038236275</c:v>
                </c:pt>
                <c:pt idx="1139">
                  <c:v>1663.0164287433572</c:v>
                </c:pt>
                <c:pt idx="1140">
                  <c:v>1637.9246398729554</c:v>
                </c:pt>
                <c:pt idx="1141">
                  <c:v>1612.4836066957389</c:v>
                </c:pt>
                <c:pt idx="1142">
                  <c:v>1589.0270986174521</c:v>
                </c:pt>
                <c:pt idx="1143">
                  <c:v>1567.5162508770409</c:v>
                </c:pt>
                <c:pt idx="1144">
                  <c:v>1547.9184361824155</c:v>
                </c:pt>
                <c:pt idx="1145">
                  <c:v>1530.207318033217</c:v>
                </c:pt>
                <c:pt idx="1146">
                  <c:v>1514.3629458920814</c:v>
                </c:pt>
                <c:pt idx="1147">
                  <c:v>1500.3718955133847</c:v>
                </c:pt>
                <c:pt idx="1148">
                  <c:v>1488.2274583988956</c:v>
                </c:pt>
                <c:pt idx="1149">
                  <c:v>1477.3076534482773</c:v>
                </c:pt>
                <c:pt idx="1150">
                  <c:v>1467.5986754519247</c:v>
                </c:pt>
                <c:pt idx="1151">
                  <c:v>1459.0895620675685</c:v>
                </c:pt>
                <c:pt idx="1152">
                  <c:v>1451.772199834875</c:v>
                </c:pt>
                <c:pt idx="1153">
                  <c:v>1445.641342158108</c:v>
                </c:pt>
                <c:pt idx="1154">
                  <c:v>1440.6946396694736</c:v>
                </c:pt>
                <c:pt idx="1155">
                  <c:v>1436.9326834729413</c:v>
                </c:pt>
                <c:pt idx="1156">
                  <c:v>1433.1707270063789</c:v>
                </c:pt>
                <c:pt idx="1157">
                  <c:v>1429.408770267655</c:v>
                </c:pt>
                <c:pt idx="1158">
                  <c:v>1425.6468132546142</c:v>
                </c:pt>
                <c:pt idx="1159">
                  <c:v>1421.8848559650799</c:v>
                </c:pt>
                <c:pt idx="1160">
                  <c:v>1418.1228983968508</c:v>
                </c:pt>
                <c:pt idx="1161">
                  <c:v>1414.3609405477075</c:v>
                </c:pt>
                <c:pt idx="1162">
                  <c:v>1410.5989824153985</c:v>
                </c:pt>
                <c:pt idx="1163">
                  <c:v>1406.8370239976516</c:v>
                </c:pt>
                <c:pt idx="1164">
                  <c:v>1403.0750652921668</c:v>
                </c:pt>
                <c:pt idx="1165">
                  <c:v>1399.3131062966272</c:v>
                </c:pt>
                <c:pt idx="1166">
                  <c:v>1395.5511470086874</c:v>
                </c:pt>
                <c:pt idx="1167">
                  <c:v>1391.7891874259763</c:v>
                </c:pt>
                <c:pt idx="1168">
                  <c:v>1388.0272275460968</c:v>
                </c:pt>
                <c:pt idx="1169">
                  <c:v>1384.2652673666889</c:v>
                </c:pt>
                <c:pt idx="1170">
                  <c:v>1380.7021229616223</c:v>
                </c:pt>
                <c:pt idx="1171">
                  <c:v>1377.3371461337983</c:v>
                </c:pt>
                <c:pt idx="1172">
                  <c:v>1374.1697711544555</c:v>
                </c:pt>
                <c:pt idx="1173">
                  <c:v>1371.199514972719</c:v>
                </c:pt>
                <c:pt idx="1174">
                  <c:v>1368.4259774865072</c:v>
                </c:pt>
                <c:pt idx="1175">
                  <c:v>1365.8488418758004</c:v>
                </c:pt>
                <c:pt idx="1176">
                  <c:v>1363.4678749991367</c:v>
                </c:pt>
                <c:pt idx="1177">
                  <c:v>1361.0869080717614</c:v>
                </c:pt>
                <c:pt idx="1178">
                  <c:v>1358.7059410933998</c:v>
                </c:pt>
                <c:pt idx="1179">
                  <c:v>1356.3249740637916</c:v>
                </c:pt>
                <c:pt idx="1180">
                  <c:v>1353.9440069826585</c:v>
                </c:pt>
                <c:pt idx="1181">
                  <c:v>1351.5630398497358</c:v>
                </c:pt>
                <c:pt idx="1182">
                  <c:v>1349.1820726647416</c:v>
                </c:pt>
                <c:pt idx="1183">
                  <c:v>1346.8011054274077</c:v>
                </c:pt>
                <c:pt idx="1184">
                  <c:v>1344.4201381374478</c:v>
                </c:pt>
                <c:pt idx="1185">
                  <c:v>1342.0391707945901</c:v>
                </c:pt>
                <c:pt idx="1186">
                  <c:v>1339.6582033985444</c:v>
                </c:pt>
                <c:pt idx="1187">
                  <c:v>1337.2772359490345</c:v>
                </c:pt>
                <c:pt idx="1188">
                  <c:v>1334.8962684457665</c:v>
                </c:pt>
                <c:pt idx="1189">
                  <c:v>1332.5153008884604</c:v>
                </c:pt>
                <c:pt idx="1190">
                  <c:v>1330.1343332768174</c:v>
                </c:pt>
                <c:pt idx="1191">
                  <c:v>1327.7533656105538</c:v>
                </c:pt>
                <c:pt idx="1192">
                  <c:v>1325.3723978893668</c:v>
                </c:pt>
                <c:pt idx="1193">
                  <c:v>1322.9914301129681</c:v>
                </c:pt>
                <c:pt idx="1194">
                  <c:v>1320.610462281051</c:v>
                </c:pt>
                <c:pt idx="1195">
                  <c:v>1318.2294943933227</c:v>
                </c:pt>
                <c:pt idx="1196">
                  <c:v>1315.848526449472</c:v>
                </c:pt>
                <c:pt idx="1197">
                  <c:v>1313.4675584492022</c:v>
                </c:pt>
                <c:pt idx="1198">
                  <c:v>1311.0865903921972</c:v>
                </c:pt>
                <c:pt idx="1199">
                  <c:v>1308.7056222781562</c:v>
                </c:pt>
                <c:pt idx="1200">
                  <c:v>1306.3246541067583</c:v>
                </c:pt>
                <c:pt idx="1201">
                  <c:v>1303.9436858776983</c:v>
                </c:pt>
                <c:pt idx="1202">
                  <c:v>1301.5627175906511</c:v>
                </c:pt>
                <c:pt idx="1203">
                  <c:v>1299.1817492453019</c:v>
                </c:pt>
                <c:pt idx="1204">
                  <c:v>1296.8007808413299</c:v>
                </c:pt>
                <c:pt idx="1205">
                  <c:v>1294.4198123784115</c:v>
                </c:pt>
                <c:pt idx="1206">
                  <c:v>1292.0388438562206</c:v>
                </c:pt>
                <c:pt idx="1207">
                  <c:v>1289.657875274429</c:v>
                </c:pt>
                <c:pt idx="1208">
                  <c:v>1287.2769066327062</c:v>
                </c:pt>
                <c:pt idx="1209">
                  <c:v>1284.8959379307191</c:v>
                </c:pt>
                <c:pt idx="1210">
                  <c:v>1282.5149691681356</c:v>
                </c:pt>
                <c:pt idx="1211">
                  <c:v>1280.1340003446098</c:v>
                </c:pt>
                <c:pt idx="1212">
                  <c:v>1277.7530314598091</c:v>
                </c:pt>
                <c:pt idx="1213">
                  <c:v>1275.3720625133822</c:v>
                </c:pt>
                <c:pt idx="1214">
                  <c:v>1272.9910935049913</c:v>
                </c:pt>
                <c:pt idx="1215">
                  <c:v>1270.6101244342801</c:v>
                </c:pt>
                <c:pt idx="1216">
                  <c:v>1268.2291553009056</c:v>
                </c:pt>
                <c:pt idx="1217">
                  <c:v>1265.8481861045059</c:v>
                </c:pt>
                <c:pt idx="1218">
                  <c:v>1263.4672168447332</c:v>
                </c:pt>
                <c:pt idx="1219">
                  <c:v>1261.0862475212202</c:v>
                </c:pt>
                <c:pt idx="1220">
                  <c:v>1258.7052781336135</c:v>
                </c:pt>
                <c:pt idx="1221">
                  <c:v>1256.3243086815401</c:v>
                </c:pt>
                <c:pt idx="1222">
                  <c:v>1253.9433391646414</c:v>
                </c:pt>
                <c:pt idx="1223">
                  <c:v>1251.5623695825388</c:v>
                </c:pt>
                <c:pt idx="1224">
                  <c:v>1249.1813999348681</c:v>
                </c:pt>
                <c:pt idx="1225">
                  <c:v>1246.8004302212453</c:v>
                </c:pt>
                <c:pt idx="1226">
                  <c:v>1244.4194604412999</c:v>
                </c:pt>
                <c:pt idx="1227">
                  <c:v>1242.0384905946423</c:v>
                </c:pt>
                <c:pt idx="1228">
                  <c:v>1239.6575206808964</c:v>
                </c:pt>
                <c:pt idx="1229">
                  <c:v>1237.2765506996664</c:v>
                </c:pt>
                <c:pt idx="1230">
                  <c:v>1234.8955806505708</c:v>
                </c:pt>
                <c:pt idx="1231">
                  <c:v>1232.5146105332074</c:v>
                </c:pt>
                <c:pt idx="1232">
                  <c:v>1230.1336403472719</c:v>
                </c:pt>
                <c:pt idx="1233">
                  <c:v>1228.5090750559887</c:v>
                </c:pt>
                <c:pt idx="1234">
                  <c:v>1227.6376002801926</c:v>
                </c:pt>
                <c:pt idx="1235">
                  <c:v>1227.5172953118647</c:v>
                </c:pt>
                <c:pt idx="1236">
                  <c:v>1228.1476262094204</c:v>
                </c:pt>
                <c:pt idx="1237">
                  <c:v>1229.5294431852135</c:v>
                </c:pt>
                <c:pt idx="1238">
                  <c:v>1231.664982269783</c:v>
                </c:pt>
                <c:pt idx="1239">
                  <c:v>1234.5578712557478</c:v>
                </c:pt>
                <c:pt idx="1240">
                  <c:v>1237.4507600928255</c:v>
                </c:pt>
                <c:pt idx="1241">
                  <c:v>1240.3436487820579</c:v>
                </c:pt>
                <c:pt idx="1242">
                  <c:v>1243.2365373244768</c:v>
                </c:pt>
                <c:pt idx="1243">
                  <c:v>1246.129425721105</c:v>
                </c:pt>
                <c:pt idx="1244">
                  <c:v>1249.0223139729553</c:v>
                </c:pt>
                <c:pt idx="1245">
                  <c:v>1251.9152020810318</c:v>
                </c:pt>
                <c:pt idx="1246">
                  <c:v>1254.8080900463283</c:v>
                </c:pt>
                <c:pt idx="1247">
                  <c:v>1257.7009778698305</c:v>
                </c:pt>
                <c:pt idx="1248">
                  <c:v>1260.5938655525147</c:v>
                </c:pt>
                <c:pt idx="1249">
                  <c:v>1263.4867530953477</c:v>
                </c:pt>
                <c:pt idx="1250">
                  <c:v>1266.3796404992884</c:v>
                </c:pt>
                <c:pt idx="1251">
                  <c:v>1269.2725277652864</c:v>
                </c:pt>
                <c:pt idx="1252">
                  <c:v>1272.1654148942828</c:v>
                </c:pt>
                <c:pt idx="1253">
                  <c:v>1275.0583018872098</c:v>
                </c:pt>
                <c:pt idx="1254">
                  <c:v>1277.9511887449919</c:v>
                </c:pt>
                <c:pt idx="1255">
                  <c:v>1280.8440754685448</c:v>
                </c:pt>
                <c:pt idx="1256">
                  <c:v>1283.7369620587756</c:v>
                </c:pt>
                <c:pt idx="1257">
                  <c:v>1286.6298485165839</c:v>
                </c:pt>
                <c:pt idx="1258">
                  <c:v>1289.5227348428612</c:v>
                </c:pt>
                <c:pt idx="1259">
                  <c:v>1292.4156210384901</c:v>
                </c:pt>
                <c:pt idx="1260">
                  <c:v>1295.3085071042972</c:v>
                </c:pt>
                <c:pt idx="1261">
                  <c:v>1300.9213872904459</c:v>
                </c:pt>
                <c:pt idx="1262">
                  <c:v>1309.238796662491</c:v>
                </c:pt>
                <c:pt idx="1263">
                  <c:v>1320.2627534598914</c:v>
                </c:pt>
                <c:pt idx="1264">
                  <c:v>1334.0122355365181</c:v>
                </c:pt>
                <c:pt idx="1265">
                  <c:v>1350.5228561133445</c:v>
                </c:pt>
                <c:pt idx="1266">
                  <c:v>1369.8467253186986</c:v>
                </c:pt>
                <c:pt idx="1267">
                  <c:v>1392.0524874790069</c:v>
                </c:pt>
                <c:pt idx="1268">
                  <c:v>1414.2623617882612</c:v>
                </c:pt>
                <c:pt idx="1269">
                  <c:v>1436.4763651422563</c:v>
                </c:pt>
                <c:pt idx="1270">
                  <c:v>1458.6945134580876</c:v>
                </c:pt>
                <c:pt idx="1271">
                  <c:v>1480.9168217472889</c:v>
                </c:pt>
                <c:pt idx="1272">
                  <c:v>1503.1433041825014</c:v>
                </c:pt>
                <c:pt idx="1273">
                  <c:v>1525.3739741583556</c:v>
                </c:pt>
                <c:pt idx="1274">
                  <c:v>1547.6088443471119</c:v>
                </c:pt>
                <c:pt idx="1275">
                  <c:v>1569.8479267495829</c:v>
                </c:pt>
                <c:pt idx="1276">
                  <c:v>1592.0912327418273</c:v>
                </c:pt>
                <c:pt idx="1277">
                  <c:v>1614.3387731179848</c:v>
                </c:pt>
                <c:pt idx="1278">
                  <c:v>1636.5905581296231</c:v>
                </c:pt>
                <c:pt idx="1279">
                  <c:v>1658.8465975219815</c:v>
                </c:pt>
                <c:pt idx="1280">
                  <c:v>1681.1069005672907</c:v>
                </c:pt>
                <c:pt idx="1281">
                  <c:v>1703.3714760955238</c:v>
                </c:pt>
                <c:pt idx="1282">
                  <c:v>1725.6403325227748</c:v>
                </c:pt>
                <c:pt idx="1283">
                  <c:v>1747.9134778774787</c:v>
                </c:pt>
                <c:pt idx="1284">
                  <c:v>1770.1909198246562</c:v>
                </c:pt>
                <c:pt idx="1285">
                  <c:v>1792.4726656883831</c:v>
                </c:pt>
                <c:pt idx="1286">
                  <c:v>1814.7587224725746</c:v>
                </c:pt>
                <c:pt idx="1287">
                  <c:v>1837.0490968803149</c:v>
                </c:pt>
                <c:pt idx="1288">
                  <c:v>1859.3437953317598</c:v>
                </c:pt>
                <c:pt idx="1289">
                  <c:v>1881.6428239808004</c:v>
                </c:pt>
                <c:pt idx="1290">
                  <c:v>1903.9461887305586</c:v>
                </c:pt>
                <c:pt idx="1291">
                  <c:v>1926.2538952478201</c:v>
                </c:pt>
                <c:pt idx="1292">
                  <c:v>1948.5659489764571</c:v>
                </c:pt>
                <c:pt idx="1293">
                  <c:v>1970.8823551499745</c:v>
                </c:pt>
                <c:pt idx="1294">
                  <c:v>1993.2031188032013</c:v>
                </c:pt>
                <c:pt idx="1295">
                  <c:v>2015.5282447832128</c:v>
                </c:pt>
                <c:pt idx="1296">
                  <c:v>2026.8232516943594</c:v>
                </c:pt>
                <c:pt idx="1297">
                  <c:v>2038.0979103068348</c:v>
                </c:pt>
                <c:pt idx="1298">
                  <c:v>2049.3525745299189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F3-4BFA-A6E2-BC8DEFFD623C}"/>
            </c:ext>
          </c:extLst>
        </c:ser>
        <c:ser>
          <c:idx val="5"/>
          <c:order val="2"/>
          <c:tx>
            <c:strRef>
              <c:f>'Dados sim recup log'!$E$1</c:f>
              <c:strCache>
                <c:ptCount val="1"/>
                <c:pt idx="0">
                  <c:v>Casos quinzenais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log'!$A$2:$A$1500</c:f>
              <c:numCache>
                <c:formatCode>d\-mmm</c:formatCode>
                <c:ptCount val="14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  <c:pt idx="998">
                  <c:v>44905</c:v>
                </c:pt>
                <c:pt idx="999">
                  <c:v>44906</c:v>
                </c:pt>
                <c:pt idx="1000">
                  <c:v>44907</c:v>
                </c:pt>
                <c:pt idx="1001">
                  <c:v>44908</c:v>
                </c:pt>
                <c:pt idx="1002">
                  <c:v>44909</c:v>
                </c:pt>
                <c:pt idx="1003">
                  <c:v>44910</c:v>
                </c:pt>
                <c:pt idx="1004">
                  <c:v>44911</c:v>
                </c:pt>
                <c:pt idx="1005">
                  <c:v>44912</c:v>
                </c:pt>
                <c:pt idx="1006">
                  <c:v>44913</c:v>
                </c:pt>
                <c:pt idx="1007">
                  <c:v>44914</c:v>
                </c:pt>
                <c:pt idx="1008">
                  <c:v>44915</c:v>
                </c:pt>
                <c:pt idx="1009">
                  <c:v>44916</c:v>
                </c:pt>
                <c:pt idx="1010">
                  <c:v>44917</c:v>
                </c:pt>
                <c:pt idx="1011">
                  <c:v>44918</c:v>
                </c:pt>
                <c:pt idx="1012">
                  <c:v>44919</c:v>
                </c:pt>
                <c:pt idx="1013">
                  <c:v>44920</c:v>
                </c:pt>
                <c:pt idx="1014">
                  <c:v>44921</c:v>
                </c:pt>
                <c:pt idx="1015">
                  <c:v>44922</c:v>
                </c:pt>
                <c:pt idx="1016">
                  <c:v>44923</c:v>
                </c:pt>
                <c:pt idx="1017">
                  <c:v>44924</c:v>
                </c:pt>
                <c:pt idx="1018">
                  <c:v>44925</c:v>
                </c:pt>
                <c:pt idx="1019">
                  <c:v>44926</c:v>
                </c:pt>
                <c:pt idx="1020">
                  <c:v>44927</c:v>
                </c:pt>
                <c:pt idx="1021">
                  <c:v>44928</c:v>
                </c:pt>
                <c:pt idx="1022">
                  <c:v>44929</c:v>
                </c:pt>
                <c:pt idx="1023">
                  <c:v>44930</c:v>
                </c:pt>
                <c:pt idx="1024">
                  <c:v>44931</c:v>
                </c:pt>
                <c:pt idx="1025">
                  <c:v>44932</c:v>
                </c:pt>
                <c:pt idx="1026">
                  <c:v>44933</c:v>
                </c:pt>
                <c:pt idx="1027">
                  <c:v>44934</c:v>
                </c:pt>
                <c:pt idx="1028">
                  <c:v>44935</c:v>
                </c:pt>
                <c:pt idx="1029">
                  <c:v>44936</c:v>
                </c:pt>
                <c:pt idx="1030">
                  <c:v>44937</c:v>
                </c:pt>
                <c:pt idx="1031">
                  <c:v>44938</c:v>
                </c:pt>
                <c:pt idx="1032">
                  <c:v>44939</c:v>
                </c:pt>
                <c:pt idx="1033">
                  <c:v>44940</c:v>
                </c:pt>
                <c:pt idx="1034">
                  <c:v>44941</c:v>
                </c:pt>
                <c:pt idx="1035">
                  <c:v>44942</c:v>
                </c:pt>
                <c:pt idx="1036">
                  <c:v>44943</c:v>
                </c:pt>
                <c:pt idx="1037">
                  <c:v>44944</c:v>
                </c:pt>
                <c:pt idx="1038">
                  <c:v>44945</c:v>
                </c:pt>
                <c:pt idx="1039">
                  <c:v>44946</c:v>
                </c:pt>
                <c:pt idx="1040">
                  <c:v>44947</c:v>
                </c:pt>
                <c:pt idx="1041">
                  <c:v>44948</c:v>
                </c:pt>
                <c:pt idx="1042">
                  <c:v>44949</c:v>
                </c:pt>
                <c:pt idx="1043">
                  <c:v>44950</c:v>
                </c:pt>
                <c:pt idx="1044">
                  <c:v>44951</c:v>
                </c:pt>
                <c:pt idx="1045">
                  <c:v>44952</c:v>
                </c:pt>
                <c:pt idx="1046">
                  <c:v>44953</c:v>
                </c:pt>
                <c:pt idx="1047">
                  <c:v>44954</c:v>
                </c:pt>
                <c:pt idx="1048">
                  <c:v>44955</c:v>
                </c:pt>
                <c:pt idx="1049">
                  <c:v>44956</c:v>
                </c:pt>
                <c:pt idx="1050">
                  <c:v>44957</c:v>
                </c:pt>
                <c:pt idx="1051">
                  <c:v>44958</c:v>
                </c:pt>
                <c:pt idx="1052">
                  <c:v>44959</c:v>
                </c:pt>
                <c:pt idx="1053">
                  <c:v>44960</c:v>
                </c:pt>
                <c:pt idx="1054">
                  <c:v>44961</c:v>
                </c:pt>
                <c:pt idx="1055">
                  <c:v>44962</c:v>
                </c:pt>
                <c:pt idx="1056">
                  <c:v>44963</c:v>
                </c:pt>
                <c:pt idx="1057">
                  <c:v>44964</c:v>
                </c:pt>
                <c:pt idx="1058">
                  <c:v>44965</c:v>
                </c:pt>
                <c:pt idx="1059">
                  <c:v>44966</c:v>
                </c:pt>
                <c:pt idx="1060">
                  <c:v>44967</c:v>
                </c:pt>
                <c:pt idx="1061">
                  <c:v>44968</c:v>
                </c:pt>
                <c:pt idx="1062">
                  <c:v>44969</c:v>
                </c:pt>
                <c:pt idx="1063">
                  <c:v>44970</c:v>
                </c:pt>
                <c:pt idx="1064">
                  <c:v>44971</c:v>
                </c:pt>
                <c:pt idx="1065">
                  <c:v>44972</c:v>
                </c:pt>
                <c:pt idx="1066">
                  <c:v>44973</c:v>
                </c:pt>
                <c:pt idx="1067">
                  <c:v>44974</c:v>
                </c:pt>
                <c:pt idx="1068">
                  <c:v>44975</c:v>
                </c:pt>
                <c:pt idx="1069">
                  <c:v>44976</c:v>
                </c:pt>
                <c:pt idx="1070">
                  <c:v>44977</c:v>
                </c:pt>
                <c:pt idx="1071">
                  <c:v>44978</c:v>
                </c:pt>
                <c:pt idx="1072">
                  <c:v>44979</c:v>
                </c:pt>
                <c:pt idx="1073">
                  <c:v>44980</c:v>
                </c:pt>
                <c:pt idx="1074">
                  <c:v>44981</c:v>
                </c:pt>
                <c:pt idx="1075">
                  <c:v>44982</c:v>
                </c:pt>
                <c:pt idx="1076">
                  <c:v>44983</c:v>
                </c:pt>
                <c:pt idx="1077">
                  <c:v>44984</c:v>
                </c:pt>
                <c:pt idx="1078">
                  <c:v>44985</c:v>
                </c:pt>
                <c:pt idx="1079">
                  <c:v>44986</c:v>
                </c:pt>
                <c:pt idx="1080">
                  <c:v>44987</c:v>
                </c:pt>
                <c:pt idx="1081">
                  <c:v>44988</c:v>
                </c:pt>
                <c:pt idx="1082">
                  <c:v>44989</c:v>
                </c:pt>
                <c:pt idx="1083">
                  <c:v>44990</c:v>
                </c:pt>
                <c:pt idx="1084">
                  <c:v>44991</c:v>
                </c:pt>
                <c:pt idx="1085">
                  <c:v>44992</c:v>
                </c:pt>
                <c:pt idx="1086">
                  <c:v>44993</c:v>
                </c:pt>
                <c:pt idx="1087">
                  <c:v>44994</c:v>
                </c:pt>
                <c:pt idx="1088">
                  <c:v>44995</c:v>
                </c:pt>
                <c:pt idx="1089">
                  <c:v>44996</c:v>
                </c:pt>
                <c:pt idx="1090">
                  <c:v>44997</c:v>
                </c:pt>
                <c:pt idx="1091">
                  <c:v>44998</c:v>
                </c:pt>
                <c:pt idx="1092">
                  <c:v>44999</c:v>
                </c:pt>
                <c:pt idx="1093">
                  <c:v>45000</c:v>
                </c:pt>
                <c:pt idx="1094">
                  <c:v>45001</c:v>
                </c:pt>
                <c:pt idx="1095">
                  <c:v>45002</c:v>
                </c:pt>
                <c:pt idx="1096">
                  <c:v>45003</c:v>
                </c:pt>
                <c:pt idx="1097">
                  <c:v>45004</c:v>
                </c:pt>
                <c:pt idx="1098">
                  <c:v>45005</c:v>
                </c:pt>
                <c:pt idx="1099">
                  <c:v>45006</c:v>
                </c:pt>
                <c:pt idx="1100">
                  <c:v>45007</c:v>
                </c:pt>
                <c:pt idx="1101">
                  <c:v>45008</c:v>
                </c:pt>
                <c:pt idx="1102">
                  <c:v>45009</c:v>
                </c:pt>
                <c:pt idx="1103">
                  <c:v>45010</c:v>
                </c:pt>
                <c:pt idx="1104">
                  <c:v>45011</c:v>
                </c:pt>
                <c:pt idx="1105">
                  <c:v>45012</c:v>
                </c:pt>
                <c:pt idx="1106">
                  <c:v>45013</c:v>
                </c:pt>
                <c:pt idx="1107">
                  <c:v>45014</c:v>
                </c:pt>
                <c:pt idx="1108">
                  <c:v>45015</c:v>
                </c:pt>
                <c:pt idx="1109">
                  <c:v>45016</c:v>
                </c:pt>
                <c:pt idx="1110">
                  <c:v>45017</c:v>
                </c:pt>
                <c:pt idx="1111">
                  <c:v>45018</c:v>
                </c:pt>
                <c:pt idx="1112">
                  <c:v>45019</c:v>
                </c:pt>
                <c:pt idx="1113">
                  <c:v>45020</c:v>
                </c:pt>
                <c:pt idx="1114">
                  <c:v>45021</c:v>
                </c:pt>
                <c:pt idx="1115">
                  <c:v>45022</c:v>
                </c:pt>
                <c:pt idx="1116">
                  <c:v>45023</c:v>
                </c:pt>
                <c:pt idx="1117">
                  <c:v>45024</c:v>
                </c:pt>
                <c:pt idx="1118">
                  <c:v>45025</c:v>
                </c:pt>
                <c:pt idx="1119">
                  <c:v>45026</c:v>
                </c:pt>
                <c:pt idx="1120">
                  <c:v>45027</c:v>
                </c:pt>
                <c:pt idx="1121">
                  <c:v>45028</c:v>
                </c:pt>
                <c:pt idx="1122">
                  <c:v>45029</c:v>
                </c:pt>
                <c:pt idx="1123">
                  <c:v>45030</c:v>
                </c:pt>
                <c:pt idx="1124">
                  <c:v>45031</c:v>
                </c:pt>
                <c:pt idx="1125">
                  <c:v>45032</c:v>
                </c:pt>
                <c:pt idx="1126">
                  <c:v>45033</c:v>
                </c:pt>
                <c:pt idx="1127">
                  <c:v>45034</c:v>
                </c:pt>
                <c:pt idx="1128">
                  <c:v>45035</c:v>
                </c:pt>
                <c:pt idx="1129">
                  <c:v>45036</c:v>
                </c:pt>
                <c:pt idx="1130">
                  <c:v>45037</c:v>
                </c:pt>
                <c:pt idx="1131">
                  <c:v>45038</c:v>
                </c:pt>
                <c:pt idx="1132">
                  <c:v>45039</c:v>
                </c:pt>
                <c:pt idx="1133">
                  <c:v>45040</c:v>
                </c:pt>
                <c:pt idx="1134">
                  <c:v>45041</c:v>
                </c:pt>
                <c:pt idx="1135">
                  <c:v>45042</c:v>
                </c:pt>
                <c:pt idx="1136">
                  <c:v>45043</c:v>
                </c:pt>
                <c:pt idx="1137">
                  <c:v>45044</c:v>
                </c:pt>
                <c:pt idx="1138">
                  <c:v>45045</c:v>
                </c:pt>
                <c:pt idx="1139">
                  <c:v>45046</c:v>
                </c:pt>
                <c:pt idx="1140">
                  <c:v>45047</c:v>
                </c:pt>
                <c:pt idx="1141">
                  <c:v>45048</c:v>
                </c:pt>
                <c:pt idx="1142">
                  <c:v>45049</c:v>
                </c:pt>
                <c:pt idx="1143">
                  <c:v>45050</c:v>
                </c:pt>
                <c:pt idx="1144">
                  <c:v>45051</c:v>
                </c:pt>
                <c:pt idx="1145">
                  <c:v>45052</c:v>
                </c:pt>
                <c:pt idx="1146">
                  <c:v>45053</c:v>
                </c:pt>
                <c:pt idx="1147">
                  <c:v>45054</c:v>
                </c:pt>
                <c:pt idx="1148">
                  <c:v>45055</c:v>
                </c:pt>
                <c:pt idx="1149">
                  <c:v>45056</c:v>
                </c:pt>
                <c:pt idx="1150">
                  <c:v>45057</c:v>
                </c:pt>
                <c:pt idx="1151">
                  <c:v>45058</c:v>
                </c:pt>
                <c:pt idx="1152">
                  <c:v>45059</c:v>
                </c:pt>
                <c:pt idx="1153">
                  <c:v>45060</c:v>
                </c:pt>
                <c:pt idx="1154">
                  <c:v>45061</c:v>
                </c:pt>
                <c:pt idx="1155">
                  <c:v>45062</c:v>
                </c:pt>
                <c:pt idx="1156">
                  <c:v>45063</c:v>
                </c:pt>
                <c:pt idx="1157">
                  <c:v>45064</c:v>
                </c:pt>
                <c:pt idx="1158">
                  <c:v>45065</c:v>
                </c:pt>
                <c:pt idx="1159">
                  <c:v>45066</c:v>
                </c:pt>
                <c:pt idx="1160">
                  <c:v>45067</c:v>
                </c:pt>
                <c:pt idx="1161">
                  <c:v>45068</c:v>
                </c:pt>
                <c:pt idx="1162">
                  <c:v>45069</c:v>
                </c:pt>
                <c:pt idx="1163">
                  <c:v>45070</c:v>
                </c:pt>
                <c:pt idx="1164">
                  <c:v>45071</c:v>
                </c:pt>
                <c:pt idx="1165">
                  <c:v>45072</c:v>
                </c:pt>
                <c:pt idx="1166">
                  <c:v>45073</c:v>
                </c:pt>
                <c:pt idx="1167">
                  <c:v>45074</c:v>
                </c:pt>
                <c:pt idx="1168">
                  <c:v>45075</c:v>
                </c:pt>
                <c:pt idx="1169">
                  <c:v>45076</c:v>
                </c:pt>
                <c:pt idx="1170">
                  <c:v>45077</c:v>
                </c:pt>
                <c:pt idx="1171">
                  <c:v>45078</c:v>
                </c:pt>
                <c:pt idx="1172">
                  <c:v>45079</c:v>
                </c:pt>
                <c:pt idx="1173">
                  <c:v>45080</c:v>
                </c:pt>
                <c:pt idx="1174">
                  <c:v>45081</c:v>
                </c:pt>
                <c:pt idx="1175">
                  <c:v>45082</c:v>
                </c:pt>
                <c:pt idx="1176">
                  <c:v>45083</c:v>
                </c:pt>
                <c:pt idx="1177">
                  <c:v>45084</c:v>
                </c:pt>
                <c:pt idx="1178">
                  <c:v>45085</c:v>
                </c:pt>
                <c:pt idx="1179">
                  <c:v>45086</c:v>
                </c:pt>
                <c:pt idx="1180">
                  <c:v>45087</c:v>
                </c:pt>
                <c:pt idx="1181">
                  <c:v>45088</c:v>
                </c:pt>
                <c:pt idx="1182">
                  <c:v>45089</c:v>
                </c:pt>
                <c:pt idx="1183">
                  <c:v>45090</c:v>
                </c:pt>
                <c:pt idx="1184">
                  <c:v>45091</c:v>
                </c:pt>
                <c:pt idx="1185">
                  <c:v>45092</c:v>
                </c:pt>
                <c:pt idx="1186">
                  <c:v>45093</c:v>
                </c:pt>
                <c:pt idx="1187">
                  <c:v>45094</c:v>
                </c:pt>
                <c:pt idx="1188">
                  <c:v>45095</c:v>
                </c:pt>
                <c:pt idx="1189">
                  <c:v>45096</c:v>
                </c:pt>
                <c:pt idx="1190">
                  <c:v>45097</c:v>
                </c:pt>
                <c:pt idx="1191">
                  <c:v>45098</c:v>
                </c:pt>
                <c:pt idx="1192">
                  <c:v>45099</c:v>
                </c:pt>
                <c:pt idx="1193">
                  <c:v>45100</c:v>
                </c:pt>
                <c:pt idx="1194">
                  <c:v>45101</c:v>
                </c:pt>
                <c:pt idx="1195">
                  <c:v>45102</c:v>
                </c:pt>
                <c:pt idx="1196">
                  <c:v>45103</c:v>
                </c:pt>
                <c:pt idx="1197">
                  <c:v>45104</c:v>
                </c:pt>
                <c:pt idx="1198">
                  <c:v>45105</c:v>
                </c:pt>
                <c:pt idx="1199">
                  <c:v>45106</c:v>
                </c:pt>
                <c:pt idx="1200">
                  <c:v>45107</c:v>
                </c:pt>
                <c:pt idx="1201">
                  <c:v>45108</c:v>
                </c:pt>
                <c:pt idx="1202">
                  <c:v>45109</c:v>
                </c:pt>
                <c:pt idx="1203">
                  <c:v>45110</c:v>
                </c:pt>
                <c:pt idx="1204">
                  <c:v>45111</c:v>
                </c:pt>
                <c:pt idx="1205">
                  <c:v>45112</c:v>
                </c:pt>
                <c:pt idx="1206">
                  <c:v>45113</c:v>
                </c:pt>
                <c:pt idx="1207">
                  <c:v>45114</c:v>
                </c:pt>
                <c:pt idx="1208">
                  <c:v>45115</c:v>
                </c:pt>
                <c:pt idx="1209">
                  <c:v>45116</c:v>
                </c:pt>
                <c:pt idx="1210">
                  <c:v>45117</c:v>
                </c:pt>
                <c:pt idx="1211">
                  <c:v>45118</c:v>
                </c:pt>
                <c:pt idx="1212">
                  <c:v>45119</c:v>
                </c:pt>
                <c:pt idx="1213">
                  <c:v>45120</c:v>
                </c:pt>
                <c:pt idx="1214">
                  <c:v>45121</c:v>
                </c:pt>
                <c:pt idx="1215">
                  <c:v>45122</c:v>
                </c:pt>
                <c:pt idx="1216">
                  <c:v>45123</c:v>
                </c:pt>
                <c:pt idx="1217">
                  <c:v>45124</c:v>
                </c:pt>
                <c:pt idx="1218">
                  <c:v>45125</c:v>
                </c:pt>
                <c:pt idx="1219">
                  <c:v>45126</c:v>
                </c:pt>
                <c:pt idx="1220">
                  <c:v>45127</c:v>
                </c:pt>
                <c:pt idx="1221">
                  <c:v>45128</c:v>
                </c:pt>
                <c:pt idx="1222">
                  <c:v>45129</c:v>
                </c:pt>
                <c:pt idx="1223">
                  <c:v>45130</c:v>
                </c:pt>
                <c:pt idx="1224">
                  <c:v>45131</c:v>
                </c:pt>
                <c:pt idx="1225">
                  <c:v>45132</c:v>
                </c:pt>
                <c:pt idx="1226">
                  <c:v>45133</c:v>
                </c:pt>
                <c:pt idx="1227">
                  <c:v>45134</c:v>
                </c:pt>
                <c:pt idx="1228">
                  <c:v>45135</c:v>
                </c:pt>
                <c:pt idx="1229">
                  <c:v>45136</c:v>
                </c:pt>
                <c:pt idx="1230">
                  <c:v>45137</c:v>
                </c:pt>
                <c:pt idx="1231">
                  <c:v>45138</c:v>
                </c:pt>
                <c:pt idx="1232">
                  <c:v>45139</c:v>
                </c:pt>
                <c:pt idx="1233">
                  <c:v>45140</c:v>
                </c:pt>
                <c:pt idx="1234">
                  <c:v>45141</c:v>
                </c:pt>
                <c:pt idx="1235">
                  <c:v>45142</c:v>
                </c:pt>
                <c:pt idx="1236">
                  <c:v>45143</c:v>
                </c:pt>
                <c:pt idx="1237">
                  <c:v>45144</c:v>
                </c:pt>
                <c:pt idx="1238">
                  <c:v>45145</c:v>
                </c:pt>
                <c:pt idx="1239">
                  <c:v>45146</c:v>
                </c:pt>
                <c:pt idx="1240">
                  <c:v>45147</c:v>
                </c:pt>
                <c:pt idx="1241">
                  <c:v>45148</c:v>
                </c:pt>
                <c:pt idx="1242">
                  <c:v>45149</c:v>
                </c:pt>
                <c:pt idx="1243">
                  <c:v>45150</c:v>
                </c:pt>
                <c:pt idx="1244">
                  <c:v>45151</c:v>
                </c:pt>
                <c:pt idx="1245">
                  <c:v>45152</c:v>
                </c:pt>
                <c:pt idx="1246">
                  <c:v>45153</c:v>
                </c:pt>
                <c:pt idx="1247">
                  <c:v>45154</c:v>
                </c:pt>
                <c:pt idx="1248">
                  <c:v>45155</c:v>
                </c:pt>
                <c:pt idx="1249">
                  <c:v>45156</c:v>
                </c:pt>
                <c:pt idx="1250">
                  <c:v>45157</c:v>
                </c:pt>
                <c:pt idx="1251">
                  <c:v>45158</c:v>
                </c:pt>
                <c:pt idx="1252">
                  <c:v>45159</c:v>
                </c:pt>
                <c:pt idx="1253">
                  <c:v>45160</c:v>
                </c:pt>
                <c:pt idx="1254">
                  <c:v>45161</c:v>
                </c:pt>
                <c:pt idx="1255">
                  <c:v>45162</c:v>
                </c:pt>
                <c:pt idx="1256">
                  <c:v>45163</c:v>
                </c:pt>
                <c:pt idx="1257">
                  <c:v>45164</c:v>
                </c:pt>
                <c:pt idx="1258">
                  <c:v>45165</c:v>
                </c:pt>
                <c:pt idx="1259">
                  <c:v>45166</c:v>
                </c:pt>
                <c:pt idx="1260">
                  <c:v>45167</c:v>
                </c:pt>
                <c:pt idx="1261">
                  <c:v>45168</c:v>
                </c:pt>
                <c:pt idx="1262">
                  <c:v>45169</c:v>
                </c:pt>
                <c:pt idx="1263">
                  <c:v>45170</c:v>
                </c:pt>
                <c:pt idx="1264">
                  <c:v>45171</c:v>
                </c:pt>
                <c:pt idx="1265">
                  <c:v>45172</c:v>
                </c:pt>
                <c:pt idx="1266">
                  <c:v>45173</c:v>
                </c:pt>
                <c:pt idx="1267">
                  <c:v>45174</c:v>
                </c:pt>
                <c:pt idx="1268">
                  <c:v>45175</c:v>
                </c:pt>
                <c:pt idx="1269">
                  <c:v>45176</c:v>
                </c:pt>
                <c:pt idx="1270">
                  <c:v>45177</c:v>
                </c:pt>
                <c:pt idx="1271">
                  <c:v>45178</c:v>
                </c:pt>
                <c:pt idx="1272">
                  <c:v>45179</c:v>
                </c:pt>
                <c:pt idx="1273">
                  <c:v>45180</c:v>
                </c:pt>
                <c:pt idx="1274">
                  <c:v>45181</c:v>
                </c:pt>
                <c:pt idx="1275">
                  <c:v>45182</c:v>
                </c:pt>
                <c:pt idx="1276">
                  <c:v>45183</c:v>
                </c:pt>
                <c:pt idx="1277">
                  <c:v>45184</c:v>
                </c:pt>
                <c:pt idx="1278">
                  <c:v>45185</c:v>
                </c:pt>
                <c:pt idx="1279">
                  <c:v>45186</c:v>
                </c:pt>
                <c:pt idx="1280">
                  <c:v>45187</c:v>
                </c:pt>
                <c:pt idx="1281">
                  <c:v>45188</c:v>
                </c:pt>
                <c:pt idx="1282">
                  <c:v>45189</c:v>
                </c:pt>
                <c:pt idx="1283">
                  <c:v>45190</c:v>
                </c:pt>
                <c:pt idx="1284">
                  <c:v>45191</c:v>
                </c:pt>
                <c:pt idx="1285">
                  <c:v>45192</c:v>
                </c:pt>
                <c:pt idx="1286">
                  <c:v>45193</c:v>
                </c:pt>
                <c:pt idx="1287">
                  <c:v>45194</c:v>
                </c:pt>
                <c:pt idx="1288">
                  <c:v>45195</c:v>
                </c:pt>
                <c:pt idx="1289">
                  <c:v>45196</c:v>
                </c:pt>
                <c:pt idx="1290">
                  <c:v>45197</c:v>
                </c:pt>
                <c:pt idx="1291">
                  <c:v>45198</c:v>
                </c:pt>
                <c:pt idx="1292">
                  <c:v>45199</c:v>
                </c:pt>
                <c:pt idx="1293">
                  <c:v>45200</c:v>
                </c:pt>
                <c:pt idx="1294">
                  <c:v>45201</c:v>
                </c:pt>
                <c:pt idx="1295">
                  <c:v>45202</c:v>
                </c:pt>
                <c:pt idx="1296">
                  <c:v>45203</c:v>
                </c:pt>
                <c:pt idx="1297">
                  <c:v>45204</c:v>
                </c:pt>
                <c:pt idx="1298">
                  <c:v>45205</c:v>
                </c:pt>
              </c:numCache>
            </c:numRef>
          </c:cat>
          <c:val>
            <c:numRef>
              <c:f>'Dados sim recup log'!$E$2:$E$1500</c:f>
              <c:numCache>
                <c:formatCode>General</c:formatCode>
                <c:ptCount val="14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34</c:v>
                </c:pt>
                <c:pt idx="16">
                  <c:v>48</c:v>
                </c:pt>
                <c:pt idx="17">
                  <c:v>56</c:v>
                </c:pt>
                <c:pt idx="18">
                  <c:v>58.147835301926648</c:v>
                </c:pt>
                <c:pt idx="19">
                  <c:v>57.375208474270579</c:v>
                </c:pt>
                <c:pt idx="20">
                  <c:v>59</c:v>
                </c:pt>
                <c:pt idx="21">
                  <c:v>71</c:v>
                </c:pt>
                <c:pt idx="22">
                  <c:v>69</c:v>
                </c:pt>
                <c:pt idx="23">
                  <c:v>70.973915954895858</c:v>
                </c:pt>
                <c:pt idx="24">
                  <c:v>72.150293551030018</c:v>
                </c:pt>
                <c:pt idx="25">
                  <c:v>72.539447731304364</c:v>
                </c:pt>
                <c:pt idx="26">
                  <c:v>77.152218960623472</c:v>
                </c:pt>
                <c:pt idx="27">
                  <c:v>82</c:v>
                </c:pt>
                <c:pt idx="28">
                  <c:v>72</c:v>
                </c:pt>
                <c:pt idx="29">
                  <c:v>72</c:v>
                </c:pt>
                <c:pt idx="30">
                  <c:v>81</c:v>
                </c:pt>
                <c:pt idx="31">
                  <c:v>78</c:v>
                </c:pt>
                <c:pt idx="32">
                  <c:v>82.852164698073352</c:v>
                </c:pt>
                <c:pt idx="33">
                  <c:v>80.624791525729421</c:v>
                </c:pt>
                <c:pt idx="34">
                  <c:v>78</c:v>
                </c:pt>
                <c:pt idx="35">
                  <c:v>68.478667388804439</c:v>
                </c:pt>
                <c:pt idx="36">
                  <c:v>71</c:v>
                </c:pt>
                <c:pt idx="37">
                  <c:v>79.026084045104142</c:v>
                </c:pt>
                <c:pt idx="38">
                  <c:v>87.849706448969982</c:v>
                </c:pt>
                <c:pt idx="39">
                  <c:v>85.460552268695636</c:v>
                </c:pt>
                <c:pt idx="40">
                  <c:v>86.264428566553605</c:v>
                </c:pt>
                <c:pt idx="41">
                  <c:v>87</c:v>
                </c:pt>
                <c:pt idx="42">
                  <c:v>97</c:v>
                </c:pt>
                <c:pt idx="43">
                  <c:v>107</c:v>
                </c:pt>
                <c:pt idx="44">
                  <c:v>100</c:v>
                </c:pt>
                <c:pt idx="45">
                  <c:v>98.965954980716305</c:v>
                </c:pt>
                <c:pt idx="46">
                  <c:v>96</c:v>
                </c:pt>
                <c:pt idx="47">
                  <c:v>114.76345745663792</c:v>
                </c:pt>
                <c:pt idx="48">
                  <c:v>134</c:v>
                </c:pt>
                <c:pt idx="49">
                  <c:v>153.52133261119556</c:v>
                </c:pt>
                <c:pt idx="50">
                  <c:v>161</c:v>
                </c:pt>
                <c:pt idx="51">
                  <c:v>170</c:v>
                </c:pt>
                <c:pt idx="52">
                  <c:v>177</c:v>
                </c:pt>
                <c:pt idx="53">
                  <c:v>187</c:v>
                </c:pt>
                <c:pt idx="54">
                  <c:v>183.57787297963819</c:v>
                </c:pt>
                <c:pt idx="55">
                  <c:v>180</c:v>
                </c:pt>
                <c:pt idx="56">
                  <c:v>189</c:v>
                </c:pt>
                <c:pt idx="57">
                  <c:v>184.89873718230217</c:v>
                </c:pt>
                <c:pt idx="58">
                  <c:v>178</c:v>
                </c:pt>
                <c:pt idx="59">
                  <c:v>186.0340450192837</c:v>
                </c:pt>
                <c:pt idx="60">
                  <c:v>184</c:v>
                </c:pt>
                <c:pt idx="61">
                  <c:v>187.16799793845996</c:v>
                </c:pt>
                <c:pt idx="62">
                  <c:v>190</c:v>
                </c:pt>
                <c:pt idx="63">
                  <c:v>209</c:v>
                </c:pt>
                <c:pt idx="64">
                  <c:v>243</c:v>
                </c:pt>
                <c:pt idx="65">
                  <c:v>247</c:v>
                </c:pt>
                <c:pt idx="66">
                  <c:v>261</c:v>
                </c:pt>
                <c:pt idx="67">
                  <c:v>253</c:v>
                </c:pt>
                <c:pt idx="68">
                  <c:v>273.81697166537123</c:v>
                </c:pt>
                <c:pt idx="69">
                  <c:v>295.46773138190827</c:v>
                </c:pt>
                <c:pt idx="70">
                  <c:v>296</c:v>
                </c:pt>
                <c:pt idx="71">
                  <c:v>327.10126281769783</c:v>
                </c:pt>
                <c:pt idx="72">
                  <c:v>385</c:v>
                </c:pt>
                <c:pt idx="73">
                  <c:v>421</c:v>
                </c:pt>
                <c:pt idx="74">
                  <c:v>443</c:v>
                </c:pt>
                <c:pt idx="75">
                  <c:v>432.98653621915304</c:v>
                </c:pt>
                <c:pt idx="76">
                  <c:v>422</c:v>
                </c:pt>
                <c:pt idx="77">
                  <c:v>448</c:v>
                </c:pt>
                <c:pt idx="78">
                  <c:v>449</c:v>
                </c:pt>
                <c:pt idx="79">
                  <c:v>488</c:v>
                </c:pt>
                <c:pt idx="80">
                  <c:v>504</c:v>
                </c:pt>
                <c:pt idx="81">
                  <c:v>522</c:v>
                </c:pt>
                <c:pt idx="82">
                  <c:v>531.72342828085152</c:v>
                </c:pt>
                <c:pt idx="83">
                  <c:v>541.53226861809173</c:v>
                </c:pt>
                <c:pt idx="84">
                  <c:v>584</c:v>
                </c:pt>
                <c:pt idx="85">
                  <c:v>670</c:v>
                </c:pt>
                <c:pt idx="86">
                  <c:v>634.64166255922964</c:v>
                </c:pt>
                <c:pt idx="87">
                  <c:v>619</c:v>
                </c:pt>
                <c:pt idx="88">
                  <c:v>627</c:v>
                </c:pt>
                <c:pt idx="89">
                  <c:v>635.93636069313015</c:v>
                </c:pt>
                <c:pt idx="90">
                  <c:v>645</c:v>
                </c:pt>
                <c:pt idx="91">
                  <c:v>771</c:v>
                </c:pt>
                <c:pt idx="92">
                  <c:v>833</c:v>
                </c:pt>
                <c:pt idx="93">
                  <c:v>781</c:v>
                </c:pt>
                <c:pt idx="94">
                  <c:v>929</c:v>
                </c:pt>
                <c:pt idx="95">
                  <c:v>965</c:v>
                </c:pt>
                <c:pt idx="96">
                  <c:v>976.50397067120048</c:v>
                </c:pt>
                <c:pt idx="97">
                  <c:v>988</c:v>
                </c:pt>
                <c:pt idx="98">
                  <c:v>1094</c:v>
                </c:pt>
                <c:pt idx="99">
                  <c:v>1065</c:v>
                </c:pt>
                <c:pt idx="100">
                  <c:v>1132.3583374407704</c:v>
                </c:pt>
                <c:pt idx="101">
                  <c:v>1289</c:v>
                </c:pt>
                <c:pt idx="102">
                  <c:v>1270</c:v>
                </c:pt>
                <c:pt idx="103">
                  <c:v>1357.0390626420487</c:v>
                </c:pt>
                <c:pt idx="104">
                  <c:v>1448</c:v>
                </c:pt>
                <c:pt idx="105">
                  <c:v>1345</c:v>
                </c:pt>
                <c:pt idx="106">
                  <c:v>1360</c:v>
                </c:pt>
                <c:pt idx="107">
                  <c:v>1406</c:v>
                </c:pt>
                <c:pt idx="108">
                  <c:v>1315</c:v>
                </c:pt>
                <c:pt idx="109">
                  <c:v>1474</c:v>
                </c:pt>
                <c:pt idx="110">
                  <c:v>1486.0218020104085</c:v>
                </c:pt>
                <c:pt idx="111">
                  <c:v>1498</c:v>
                </c:pt>
                <c:pt idx="112">
                  <c:v>1411</c:v>
                </c:pt>
                <c:pt idx="113">
                  <c:v>1406.7053457503457</c:v>
                </c:pt>
                <c:pt idx="114">
                  <c:v>1402.686719342506</c:v>
                </c:pt>
                <c:pt idx="115">
                  <c:v>1311</c:v>
                </c:pt>
                <c:pt idx="116">
                  <c:v>1301</c:v>
                </c:pt>
                <c:pt idx="117">
                  <c:v>1314.7850246825492</c:v>
                </c:pt>
                <c:pt idx="118">
                  <c:v>1328</c:v>
                </c:pt>
                <c:pt idx="119">
                  <c:v>1349</c:v>
                </c:pt>
                <c:pt idx="120">
                  <c:v>1249</c:v>
                </c:pt>
                <c:pt idx="121">
                  <c:v>1204</c:v>
                </c:pt>
                <c:pt idx="122">
                  <c:v>1381</c:v>
                </c:pt>
                <c:pt idx="123">
                  <c:v>1239</c:v>
                </c:pt>
                <c:pt idx="124">
                  <c:v>1198.9128167265158</c:v>
                </c:pt>
                <c:pt idx="125">
                  <c:v>1158</c:v>
                </c:pt>
                <c:pt idx="126">
                  <c:v>1146</c:v>
                </c:pt>
                <c:pt idx="127">
                  <c:v>1476.2946542496543</c:v>
                </c:pt>
                <c:pt idx="128">
                  <c:v>1694.313280657494</c:v>
                </c:pt>
                <c:pt idx="129">
                  <c:v>1914</c:v>
                </c:pt>
                <c:pt idx="130">
                  <c:v>1919</c:v>
                </c:pt>
                <c:pt idx="131">
                  <c:v>1940.8508292569604</c:v>
                </c:pt>
                <c:pt idx="132">
                  <c:v>1962.5017353422763</c:v>
                </c:pt>
                <c:pt idx="133">
                  <c:v>2002</c:v>
                </c:pt>
                <c:pt idx="134">
                  <c:v>2203</c:v>
                </c:pt>
                <c:pt idx="135">
                  <c:v>2306</c:v>
                </c:pt>
                <c:pt idx="136">
                  <c:v>2401</c:v>
                </c:pt>
                <c:pt idx="137">
                  <c:v>2358</c:v>
                </c:pt>
                <c:pt idx="138">
                  <c:v>2465.4645337264637</c:v>
                </c:pt>
                <c:pt idx="139">
                  <c:v>2575</c:v>
                </c:pt>
                <c:pt idx="140">
                  <c:v>2762</c:v>
                </c:pt>
                <c:pt idx="141">
                  <c:v>2655</c:v>
                </c:pt>
                <c:pt idx="142">
                  <c:v>2566</c:v>
                </c:pt>
                <c:pt idx="143">
                  <c:v>2612</c:v>
                </c:pt>
                <c:pt idx="144">
                  <c:v>2816</c:v>
                </c:pt>
                <c:pt idx="145">
                  <c:v>2739.7137911675572</c:v>
                </c:pt>
                <c:pt idx="146">
                  <c:v>2660.4982646577237</c:v>
                </c:pt>
                <c:pt idx="147">
                  <c:v>2762</c:v>
                </c:pt>
                <c:pt idx="148">
                  <c:v>3022</c:v>
                </c:pt>
                <c:pt idx="149">
                  <c:v>3114</c:v>
                </c:pt>
                <c:pt idx="150">
                  <c:v>2965</c:v>
                </c:pt>
                <c:pt idx="151">
                  <c:v>2961</c:v>
                </c:pt>
                <c:pt idx="152">
                  <c:v>2993.8568214913066</c:v>
                </c:pt>
                <c:pt idx="153">
                  <c:v>3027</c:v>
                </c:pt>
                <c:pt idx="154">
                  <c:v>3010</c:v>
                </c:pt>
                <c:pt idx="155">
                  <c:v>3039</c:v>
                </c:pt>
                <c:pt idx="156">
                  <c:v>3065</c:v>
                </c:pt>
                <c:pt idx="157">
                  <c:v>2918</c:v>
                </c:pt>
                <c:pt idx="158">
                  <c:v>2778</c:v>
                </c:pt>
                <c:pt idx="159">
                  <c:v>2912.990573758565</c:v>
                </c:pt>
                <c:pt idx="160">
                  <c:v>3051</c:v>
                </c:pt>
                <c:pt idx="161">
                  <c:v>3040</c:v>
                </c:pt>
                <c:pt idx="162">
                  <c:v>2803</c:v>
                </c:pt>
                <c:pt idx="163">
                  <c:v>2894</c:v>
                </c:pt>
                <c:pt idx="164">
                  <c:v>2868</c:v>
                </c:pt>
                <c:pt idx="165">
                  <c:v>2924</c:v>
                </c:pt>
                <c:pt idx="166">
                  <c:v>2863.3548451946172</c:v>
                </c:pt>
                <c:pt idx="167">
                  <c:v>2801</c:v>
                </c:pt>
                <c:pt idx="168">
                  <c:v>2810</c:v>
                </c:pt>
                <c:pt idx="169">
                  <c:v>2680</c:v>
                </c:pt>
                <c:pt idx="170">
                  <c:v>2640</c:v>
                </c:pt>
                <c:pt idx="171">
                  <c:v>2634</c:v>
                </c:pt>
                <c:pt idx="172">
                  <c:v>2648</c:v>
                </c:pt>
                <c:pt idx="173">
                  <c:v>2548.3580228595274</c:v>
                </c:pt>
                <c:pt idx="174">
                  <c:v>2445.9232112767168</c:v>
                </c:pt>
                <c:pt idx="175">
                  <c:v>2309</c:v>
                </c:pt>
                <c:pt idx="176">
                  <c:v>2209</c:v>
                </c:pt>
                <c:pt idx="177">
                  <c:v>2050</c:v>
                </c:pt>
                <c:pt idx="178">
                  <c:v>2106</c:v>
                </c:pt>
                <c:pt idx="179">
                  <c:v>2077</c:v>
                </c:pt>
                <c:pt idx="180">
                  <c:v>2098.3977229445081</c:v>
                </c:pt>
                <c:pt idx="181">
                  <c:v>2120</c:v>
                </c:pt>
                <c:pt idx="182">
                  <c:v>2179</c:v>
                </c:pt>
                <c:pt idx="183">
                  <c:v>2245</c:v>
                </c:pt>
                <c:pt idx="184">
                  <c:v>2441</c:v>
                </c:pt>
                <c:pt idx="185">
                  <c:v>2408</c:v>
                </c:pt>
                <c:pt idx="186">
                  <c:v>2344</c:v>
                </c:pt>
                <c:pt idx="187">
                  <c:v>2321.2161384799929</c:v>
                </c:pt>
                <c:pt idx="188">
                  <c:v>2298.0767887232832</c:v>
                </c:pt>
                <c:pt idx="189">
                  <c:v>2338</c:v>
                </c:pt>
                <c:pt idx="190">
                  <c:v>2303</c:v>
                </c:pt>
                <c:pt idx="191">
                  <c:v>2305</c:v>
                </c:pt>
                <c:pt idx="192">
                  <c:v>2253</c:v>
                </c:pt>
                <c:pt idx="193">
                  <c:v>2212</c:v>
                </c:pt>
                <c:pt idx="194">
                  <c:v>2156.343940405548</c:v>
                </c:pt>
                <c:pt idx="195">
                  <c:v>2100</c:v>
                </c:pt>
                <c:pt idx="196">
                  <c:v>1885</c:v>
                </c:pt>
                <c:pt idx="197">
                  <c:v>1678</c:v>
                </c:pt>
                <c:pt idx="198">
                  <c:v>1347</c:v>
                </c:pt>
                <c:pt idx="199">
                  <c:v>1273</c:v>
                </c:pt>
                <c:pt idx="200">
                  <c:v>1353</c:v>
                </c:pt>
                <c:pt idx="201">
                  <c:v>1306.660953948016</c:v>
                </c:pt>
                <c:pt idx="202">
                  <c:v>1260</c:v>
                </c:pt>
                <c:pt idx="203">
                  <c:v>1224</c:v>
                </c:pt>
                <c:pt idx="204">
                  <c:v>1194</c:v>
                </c:pt>
                <c:pt idx="205">
                  <c:v>1110</c:v>
                </c:pt>
                <c:pt idx="206">
                  <c:v>1037</c:v>
                </c:pt>
                <c:pt idx="207">
                  <c:v>1036</c:v>
                </c:pt>
                <c:pt idx="208">
                  <c:v>1004.2275476322393</c:v>
                </c:pt>
                <c:pt idx="209">
                  <c:v>972.285562295001</c:v>
                </c:pt>
                <c:pt idx="210">
                  <c:v>905</c:v>
                </c:pt>
                <c:pt idx="211">
                  <c:v>922</c:v>
                </c:pt>
                <c:pt idx="212">
                  <c:v>890</c:v>
                </c:pt>
                <c:pt idx="213">
                  <c:v>830</c:v>
                </c:pt>
                <c:pt idx="214">
                  <c:v>766</c:v>
                </c:pt>
                <c:pt idx="215">
                  <c:v>770.99167458665761</c:v>
                </c:pt>
                <c:pt idx="216">
                  <c:v>776</c:v>
                </c:pt>
                <c:pt idx="217">
                  <c:v>726</c:v>
                </c:pt>
                <c:pt idx="218">
                  <c:v>706</c:v>
                </c:pt>
                <c:pt idx="219">
                  <c:v>688</c:v>
                </c:pt>
                <c:pt idx="220">
                  <c:v>609</c:v>
                </c:pt>
                <c:pt idx="221">
                  <c:v>624.29114226847014</c:v>
                </c:pt>
                <c:pt idx="222">
                  <c:v>623.00553339336329</c:v>
                </c:pt>
                <c:pt idx="223">
                  <c:v>621.714437704999</c:v>
                </c:pt>
                <c:pt idx="224">
                  <c:v>641</c:v>
                </c:pt>
                <c:pt idx="225">
                  <c:v>601</c:v>
                </c:pt>
                <c:pt idx="226">
                  <c:v>605</c:v>
                </c:pt>
                <c:pt idx="227">
                  <c:v>632</c:v>
                </c:pt>
                <c:pt idx="228">
                  <c:v>602</c:v>
                </c:pt>
                <c:pt idx="229">
                  <c:v>583.85151412161576</c:v>
                </c:pt>
                <c:pt idx="230">
                  <c:v>565.64526363717232</c:v>
                </c:pt>
                <c:pt idx="231">
                  <c:v>528</c:v>
                </c:pt>
                <c:pt idx="232">
                  <c:v>485</c:v>
                </c:pt>
                <c:pt idx="233">
                  <c:v>515</c:v>
                </c:pt>
                <c:pt idx="234">
                  <c:v>518</c:v>
                </c:pt>
                <c:pt idx="235">
                  <c:v>494.70885773152986</c:v>
                </c:pt>
                <c:pt idx="236">
                  <c:v>502.87554535079107</c:v>
                </c:pt>
                <c:pt idx="237">
                  <c:v>511</c:v>
                </c:pt>
                <c:pt idx="238">
                  <c:v>522</c:v>
                </c:pt>
                <c:pt idx="239">
                  <c:v>516</c:v>
                </c:pt>
                <c:pt idx="240">
                  <c:v>582</c:v>
                </c:pt>
                <c:pt idx="241">
                  <c:v>590</c:v>
                </c:pt>
                <c:pt idx="242">
                  <c:v>599</c:v>
                </c:pt>
                <c:pt idx="243">
                  <c:v>615.6537100567366</c:v>
                </c:pt>
                <c:pt idx="244">
                  <c:v>632.35473636282768</c:v>
                </c:pt>
                <c:pt idx="245">
                  <c:v>725</c:v>
                </c:pt>
                <c:pt idx="246">
                  <c:v>799</c:v>
                </c:pt>
                <c:pt idx="247">
                  <c:v>902</c:v>
                </c:pt>
                <c:pt idx="248">
                  <c:v>959</c:v>
                </c:pt>
                <c:pt idx="249">
                  <c:v>980</c:v>
                </c:pt>
                <c:pt idx="250">
                  <c:v>1014.3773714352974</c:v>
                </c:pt>
                <c:pt idx="251">
                  <c:v>1049</c:v>
                </c:pt>
                <c:pt idx="252">
                  <c:v>1103</c:v>
                </c:pt>
                <c:pt idx="253">
                  <c:v>1156</c:v>
                </c:pt>
                <c:pt idx="254">
                  <c:v>1121</c:v>
                </c:pt>
                <c:pt idx="255">
                  <c:v>1146</c:v>
                </c:pt>
                <c:pt idx="256">
                  <c:v>1160</c:v>
                </c:pt>
                <c:pt idx="257">
                  <c:v>1169.9819961705725</c:v>
                </c:pt>
                <c:pt idx="258">
                  <c:v>1180</c:v>
                </c:pt>
                <c:pt idx="259">
                  <c:v>1211</c:v>
                </c:pt>
                <c:pt idx="260">
                  <c:v>1215</c:v>
                </c:pt>
                <c:pt idx="261">
                  <c:v>1200</c:v>
                </c:pt>
                <c:pt idx="262">
                  <c:v>1183</c:v>
                </c:pt>
                <c:pt idx="263">
                  <c:v>1183</c:v>
                </c:pt>
                <c:pt idx="264">
                  <c:v>1195.9604210632933</c:v>
                </c:pt>
                <c:pt idx="265">
                  <c:v>1209</c:v>
                </c:pt>
                <c:pt idx="266">
                  <c:v>1319</c:v>
                </c:pt>
                <c:pt idx="267">
                  <c:v>1376</c:v>
                </c:pt>
                <c:pt idx="268">
                  <c:v>1433</c:v>
                </c:pt>
                <c:pt idx="269">
                  <c:v>1417</c:v>
                </c:pt>
                <c:pt idx="270">
                  <c:v>1407</c:v>
                </c:pt>
                <c:pt idx="271">
                  <c:v>1466.301002761189</c:v>
                </c:pt>
                <c:pt idx="272">
                  <c:v>1526</c:v>
                </c:pt>
                <c:pt idx="273">
                  <c:v>1494</c:v>
                </c:pt>
                <c:pt idx="274">
                  <c:v>1653</c:v>
                </c:pt>
                <c:pt idx="275">
                  <c:v>1871</c:v>
                </c:pt>
                <c:pt idx="276">
                  <c:v>2036</c:v>
                </c:pt>
                <c:pt idx="277">
                  <c:v>2024</c:v>
                </c:pt>
                <c:pt idx="278">
                  <c:v>1940.1622075014093</c:v>
                </c:pt>
                <c:pt idx="279">
                  <c:v>1856</c:v>
                </c:pt>
                <c:pt idx="280">
                  <c:v>1990</c:v>
                </c:pt>
                <c:pt idx="281">
                  <c:v>2422</c:v>
                </c:pt>
                <c:pt idx="282">
                  <c:v>2427</c:v>
                </c:pt>
                <c:pt idx="283">
                  <c:v>2416.8807135395691</c:v>
                </c:pt>
                <c:pt idx="284">
                  <c:v>2473</c:v>
                </c:pt>
                <c:pt idx="285">
                  <c:v>2439.6447814992171</c:v>
                </c:pt>
                <c:pt idx="286">
                  <c:v>2406</c:v>
                </c:pt>
                <c:pt idx="287">
                  <c:v>2632</c:v>
                </c:pt>
                <c:pt idx="288">
                  <c:v>2621</c:v>
                </c:pt>
                <c:pt idx="289">
                  <c:v>2632</c:v>
                </c:pt>
                <c:pt idx="290">
                  <c:v>2512.1013439309863</c:v>
                </c:pt>
                <c:pt idx="291">
                  <c:v>2643</c:v>
                </c:pt>
                <c:pt idx="292">
                  <c:v>2719.8877506134049</c:v>
                </c:pt>
                <c:pt idx="293">
                  <c:v>2797</c:v>
                </c:pt>
                <c:pt idx="294">
                  <c:v>2902</c:v>
                </c:pt>
                <c:pt idx="295">
                  <c:v>2765</c:v>
                </c:pt>
                <c:pt idx="296">
                  <c:v>3369</c:v>
                </c:pt>
                <c:pt idx="297">
                  <c:v>3869.1192864604309</c:v>
                </c:pt>
                <c:pt idx="298">
                  <c:v>3939</c:v>
                </c:pt>
                <c:pt idx="299">
                  <c:v>4299.355487063367</c:v>
                </c:pt>
                <c:pt idx="300">
                  <c:v>4666</c:v>
                </c:pt>
                <c:pt idx="301">
                  <c:v>4993</c:v>
                </c:pt>
                <c:pt idx="302">
                  <c:v>5341</c:v>
                </c:pt>
                <c:pt idx="303">
                  <c:v>5326</c:v>
                </c:pt>
                <c:pt idx="304">
                  <c:v>5761.8986560690137</c:v>
                </c:pt>
                <c:pt idx="305">
                  <c:v>5652</c:v>
                </c:pt>
                <c:pt idx="306">
                  <c:v>6008.1804367416225</c:v>
                </c:pt>
                <c:pt idx="307">
                  <c:v>6370</c:v>
                </c:pt>
                <c:pt idx="308">
                  <c:v>6449</c:v>
                </c:pt>
                <c:pt idx="309">
                  <c:v>6492</c:v>
                </c:pt>
                <c:pt idx="310">
                  <c:v>6221</c:v>
                </c:pt>
                <c:pt idx="311">
                  <c:v>6313</c:v>
                </c:pt>
                <c:pt idx="312">
                  <c:v>6259</c:v>
                </c:pt>
                <c:pt idx="313">
                  <c:v>6109.6042090686969</c:v>
                </c:pt>
                <c:pt idx="314">
                  <c:v>5956</c:v>
                </c:pt>
                <c:pt idx="315">
                  <c:v>6113</c:v>
                </c:pt>
                <c:pt idx="316">
                  <c:v>6173</c:v>
                </c:pt>
                <c:pt idx="317">
                  <c:v>6113</c:v>
                </c:pt>
                <c:pt idx="318">
                  <c:v>6116</c:v>
                </c:pt>
                <c:pt idx="319">
                  <c:v>6436</c:v>
                </c:pt>
                <c:pt idx="320">
                  <c:v>6098.313418398131</c:v>
                </c:pt>
                <c:pt idx="321">
                  <c:v>5755</c:v>
                </c:pt>
                <c:pt idx="322">
                  <c:v>5792</c:v>
                </c:pt>
                <c:pt idx="323">
                  <c:v>6177</c:v>
                </c:pt>
                <c:pt idx="324">
                  <c:v>6842</c:v>
                </c:pt>
                <c:pt idx="325">
                  <c:v>7099</c:v>
                </c:pt>
                <c:pt idx="326">
                  <c:v>7341</c:v>
                </c:pt>
                <c:pt idx="327">
                  <c:v>7269.1178689990411</c:v>
                </c:pt>
                <c:pt idx="328">
                  <c:v>7196</c:v>
                </c:pt>
                <c:pt idx="329">
                  <c:v>6791</c:v>
                </c:pt>
                <c:pt idx="330">
                  <c:v>6383</c:v>
                </c:pt>
                <c:pt idx="331">
                  <c:v>6318</c:v>
                </c:pt>
                <c:pt idx="332">
                  <c:v>5992</c:v>
                </c:pt>
                <c:pt idx="333">
                  <c:v>5759</c:v>
                </c:pt>
                <c:pt idx="334">
                  <c:v>5770.4891349076643</c:v>
                </c:pt>
                <c:pt idx="335">
                  <c:v>5782</c:v>
                </c:pt>
                <c:pt idx="336">
                  <c:v>5450</c:v>
                </c:pt>
                <c:pt idx="337">
                  <c:v>4731</c:v>
                </c:pt>
                <c:pt idx="338">
                  <c:v>3788</c:v>
                </c:pt>
                <c:pt idx="339">
                  <c:v>3014</c:v>
                </c:pt>
                <c:pt idx="340">
                  <c:v>2820</c:v>
                </c:pt>
                <c:pt idx="341">
                  <c:v>2738.3415247605881</c:v>
                </c:pt>
                <c:pt idx="342">
                  <c:v>2656</c:v>
                </c:pt>
                <c:pt idx="343">
                  <c:v>2505</c:v>
                </c:pt>
                <c:pt idx="344">
                  <c:v>2510</c:v>
                </c:pt>
                <c:pt idx="345">
                  <c:v>2440</c:v>
                </c:pt>
                <c:pt idx="346">
                  <c:v>2366</c:v>
                </c:pt>
                <c:pt idx="347">
                  <c:v>2366</c:v>
                </c:pt>
                <c:pt idx="348">
                  <c:v>2369.4984065413664</c:v>
                </c:pt>
                <c:pt idx="349">
                  <c:v>2373</c:v>
                </c:pt>
                <c:pt idx="350">
                  <c:v>2358</c:v>
                </c:pt>
                <c:pt idx="351">
                  <c:v>2340</c:v>
                </c:pt>
                <c:pt idx="352">
                  <c:v>2171</c:v>
                </c:pt>
                <c:pt idx="353">
                  <c:v>2439</c:v>
                </c:pt>
                <c:pt idx="354">
                  <c:v>2429</c:v>
                </c:pt>
                <c:pt idx="355">
                  <c:v>2432.4998573587873</c:v>
                </c:pt>
                <c:pt idx="356">
                  <c:v>2436</c:v>
                </c:pt>
                <c:pt idx="357">
                  <c:v>2424</c:v>
                </c:pt>
                <c:pt idx="358">
                  <c:v>2364</c:v>
                </c:pt>
                <c:pt idx="359">
                  <c:v>2455</c:v>
                </c:pt>
                <c:pt idx="360">
                  <c:v>2587</c:v>
                </c:pt>
                <c:pt idx="361">
                  <c:v>2755</c:v>
                </c:pt>
                <c:pt idx="362">
                  <c:v>2858.6662461003216</c:v>
                </c:pt>
                <c:pt idx="363">
                  <c:v>2963</c:v>
                </c:pt>
                <c:pt idx="364">
                  <c:v>3026</c:v>
                </c:pt>
                <c:pt idx="365">
                  <c:v>2976</c:v>
                </c:pt>
                <c:pt idx="366">
                  <c:v>3261.5317262306635</c:v>
                </c:pt>
                <c:pt idx="367">
                  <c:v>3155</c:v>
                </c:pt>
                <c:pt idx="368">
                  <c:v>3290</c:v>
                </c:pt>
                <c:pt idx="369">
                  <c:v>3381.1913525894633</c:v>
                </c:pt>
                <c:pt idx="370">
                  <c:v>3473</c:v>
                </c:pt>
                <c:pt idx="371">
                  <c:v>3595</c:v>
                </c:pt>
                <c:pt idx="372">
                  <c:v>3716</c:v>
                </c:pt>
                <c:pt idx="373">
                  <c:v>3816</c:v>
                </c:pt>
                <c:pt idx="374">
                  <c:v>3810</c:v>
                </c:pt>
                <c:pt idx="375">
                  <c:v>3630</c:v>
                </c:pt>
                <c:pt idx="376">
                  <c:v>3421.4643209778078</c:v>
                </c:pt>
                <c:pt idx="377">
                  <c:v>3212</c:v>
                </c:pt>
                <c:pt idx="378">
                  <c:v>3859</c:v>
                </c:pt>
                <c:pt idx="379">
                  <c:v>4148</c:v>
                </c:pt>
                <c:pt idx="380">
                  <c:v>4082.4682737693365</c:v>
                </c:pt>
                <c:pt idx="381">
                  <c:v>3948.2054248368077</c:v>
                </c:pt>
                <c:pt idx="382">
                  <c:v>3862</c:v>
                </c:pt>
                <c:pt idx="383">
                  <c:v>3645.9955338608052</c:v>
                </c:pt>
                <c:pt idx="384">
                  <c:v>3429</c:v>
                </c:pt>
                <c:pt idx="385">
                  <c:v>3757</c:v>
                </c:pt>
                <c:pt idx="386">
                  <c:v>3757</c:v>
                </c:pt>
                <c:pt idx="387">
                  <c:v>3694</c:v>
                </c:pt>
                <c:pt idx="388">
                  <c:v>3635</c:v>
                </c:pt>
                <c:pt idx="389">
                  <c:v>3766</c:v>
                </c:pt>
                <c:pt idx="390">
                  <c:v>3924.2637786591658</c:v>
                </c:pt>
                <c:pt idx="391">
                  <c:v>4083</c:v>
                </c:pt>
                <c:pt idx="392">
                  <c:v>3444</c:v>
                </c:pt>
                <c:pt idx="393">
                  <c:v>3433</c:v>
                </c:pt>
                <c:pt idx="394">
                  <c:v>3483</c:v>
                </c:pt>
                <c:pt idx="395">
                  <c:v>3594.7945751631923</c:v>
                </c:pt>
                <c:pt idx="396">
                  <c:v>3666</c:v>
                </c:pt>
                <c:pt idx="397">
                  <c:v>3872.1055038647028</c:v>
                </c:pt>
                <c:pt idx="398">
                  <c:v>4079</c:v>
                </c:pt>
                <c:pt idx="399">
                  <c:v>3664</c:v>
                </c:pt>
                <c:pt idx="400">
                  <c:v>3642.2986573636153</c:v>
                </c:pt>
                <c:pt idx="401">
                  <c:v>3627</c:v>
                </c:pt>
                <c:pt idx="402">
                  <c:v>3701</c:v>
                </c:pt>
                <c:pt idx="403">
                  <c:v>3492</c:v>
                </c:pt>
                <c:pt idx="404">
                  <c:v>3717.4778978437243</c:v>
                </c:pt>
                <c:pt idx="405">
                  <c:v>3945</c:v>
                </c:pt>
                <c:pt idx="406">
                  <c:v>3992</c:v>
                </c:pt>
                <c:pt idx="407">
                  <c:v>3951</c:v>
                </c:pt>
                <c:pt idx="408">
                  <c:v>3969</c:v>
                </c:pt>
                <c:pt idx="409">
                  <c:v>3978</c:v>
                </c:pt>
                <c:pt idx="410">
                  <c:v>3944.9031643548369</c:v>
                </c:pt>
                <c:pt idx="411">
                  <c:v>3948.4641754991972</c:v>
                </c:pt>
                <c:pt idx="412">
                  <c:v>3952</c:v>
                </c:pt>
                <c:pt idx="413">
                  <c:v>4469</c:v>
                </c:pt>
                <c:pt idx="414">
                  <c:v>4272.1357452948068</c:v>
                </c:pt>
                <c:pt idx="415">
                  <c:v>4074</c:v>
                </c:pt>
                <c:pt idx="416">
                  <c:v>4049</c:v>
                </c:pt>
                <c:pt idx="417">
                  <c:v>4299</c:v>
                </c:pt>
                <c:pt idx="418">
                  <c:v>4150.3099602241782</c:v>
                </c:pt>
                <c:pt idx="419">
                  <c:v>4000</c:v>
                </c:pt>
                <c:pt idx="420">
                  <c:v>3987</c:v>
                </c:pt>
                <c:pt idx="421">
                  <c:v>3995</c:v>
                </c:pt>
                <c:pt idx="422">
                  <c:v>4087</c:v>
                </c:pt>
                <c:pt idx="423">
                  <c:v>4154</c:v>
                </c:pt>
                <c:pt idx="424">
                  <c:v>4220.0968356451631</c:v>
                </c:pt>
                <c:pt idx="425">
                  <c:v>4258.9339989346481</c:v>
                </c:pt>
                <c:pt idx="426">
                  <c:v>4298</c:v>
                </c:pt>
                <c:pt idx="427">
                  <c:v>3840</c:v>
                </c:pt>
                <c:pt idx="428">
                  <c:v>4088.5655973415778</c:v>
                </c:pt>
                <c:pt idx="429">
                  <c:v>4505</c:v>
                </c:pt>
                <c:pt idx="430">
                  <c:v>4629</c:v>
                </c:pt>
                <c:pt idx="431">
                  <c:v>4721</c:v>
                </c:pt>
                <c:pt idx="432">
                  <c:v>4800.7076627344431</c:v>
                </c:pt>
                <c:pt idx="433">
                  <c:v>4881</c:v>
                </c:pt>
                <c:pt idx="434">
                  <c:v>4991</c:v>
                </c:pt>
                <c:pt idx="435">
                  <c:v>5027</c:v>
                </c:pt>
                <c:pt idx="436">
                  <c:v>4697</c:v>
                </c:pt>
                <c:pt idx="437">
                  <c:v>4351</c:v>
                </c:pt>
                <c:pt idx="438">
                  <c:v>5119</c:v>
                </c:pt>
                <c:pt idx="439">
                  <c:v>5239.0048976855323</c:v>
                </c:pt>
                <c:pt idx="440">
                  <c:v>5360</c:v>
                </c:pt>
                <c:pt idx="441">
                  <c:v>5493</c:v>
                </c:pt>
                <c:pt idx="442">
                  <c:v>5468</c:v>
                </c:pt>
                <c:pt idx="443">
                  <c:v>5394.2151583455707</c:v>
                </c:pt>
                <c:pt idx="444">
                  <c:v>5408</c:v>
                </c:pt>
                <c:pt idx="445">
                  <c:v>5241</c:v>
                </c:pt>
                <c:pt idx="446">
                  <c:v>5316.1907477500208</c:v>
                </c:pt>
                <c:pt idx="447">
                  <c:v>5392</c:v>
                </c:pt>
                <c:pt idx="448">
                  <c:v>5263</c:v>
                </c:pt>
                <c:pt idx="449">
                  <c:v>5519</c:v>
                </c:pt>
                <c:pt idx="450">
                  <c:v>5857</c:v>
                </c:pt>
                <c:pt idx="451">
                  <c:v>6185</c:v>
                </c:pt>
                <c:pt idx="452">
                  <c:v>5447</c:v>
                </c:pt>
                <c:pt idx="453">
                  <c:v>5302.1419050927507</c:v>
                </c:pt>
                <c:pt idx="454">
                  <c:v>5156</c:v>
                </c:pt>
                <c:pt idx="455">
                  <c:v>5190</c:v>
                </c:pt>
                <c:pt idx="456">
                  <c:v>5254</c:v>
                </c:pt>
                <c:pt idx="457">
                  <c:v>5237.7848416544293</c:v>
                </c:pt>
                <c:pt idx="458">
                  <c:v>5054</c:v>
                </c:pt>
                <c:pt idx="459">
                  <c:v>5129</c:v>
                </c:pt>
                <c:pt idx="460">
                  <c:v>5018.0417161539226</c:v>
                </c:pt>
                <c:pt idx="461">
                  <c:v>4906</c:v>
                </c:pt>
                <c:pt idx="462">
                  <c:v>4885</c:v>
                </c:pt>
                <c:pt idx="463">
                  <c:v>4524</c:v>
                </c:pt>
                <c:pt idx="464">
                  <c:v>4382</c:v>
                </c:pt>
                <c:pt idx="465">
                  <c:v>4317</c:v>
                </c:pt>
                <c:pt idx="466">
                  <c:v>4236</c:v>
                </c:pt>
                <c:pt idx="467">
                  <c:v>4184.149719234134</c:v>
                </c:pt>
                <c:pt idx="468">
                  <c:v>4132</c:v>
                </c:pt>
                <c:pt idx="469">
                  <c:v>3738</c:v>
                </c:pt>
                <c:pt idx="470">
                  <c:v>3542</c:v>
                </c:pt>
                <c:pt idx="471">
                  <c:v>3560</c:v>
                </c:pt>
                <c:pt idx="472">
                  <c:v>3538</c:v>
                </c:pt>
                <c:pt idx="473">
                  <c:v>3436</c:v>
                </c:pt>
                <c:pt idx="474">
                  <c:v>3297.8794826744997</c:v>
                </c:pt>
                <c:pt idx="475">
                  <c:v>3159</c:v>
                </c:pt>
                <c:pt idx="476">
                  <c:v>3094</c:v>
                </c:pt>
                <c:pt idx="477">
                  <c:v>3024</c:v>
                </c:pt>
                <c:pt idx="478">
                  <c:v>2932</c:v>
                </c:pt>
                <c:pt idx="479">
                  <c:v>2785.8867169541772</c:v>
                </c:pt>
                <c:pt idx="480">
                  <c:v>2691</c:v>
                </c:pt>
                <c:pt idx="481">
                  <c:v>2634.1093579257576</c:v>
                </c:pt>
                <c:pt idx="482">
                  <c:v>2577</c:v>
                </c:pt>
                <c:pt idx="483">
                  <c:v>2593</c:v>
                </c:pt>
                <c:pt idx="484">
                  <c:v>2682</c:v>
                </c:pt>
                <c:pt idx="485">
                  <c:v>2391</c:v>
                </c:pt>
                <c:pt idx="486">
                  <c:v>2328</c:v>
                </c:pt>
                <c:pt idx="487">
                  <c:v>2294</c:v>
                </c:pt>
                <c:pt idx="488">
                  <c:v>2281.0247457927471</c:v>
                </c:pt>
                <c:pt idx="489">
                  <c:v>2268</c:v>
                </c:pt>
                <c:pt idx="490">
                  <c:v>2180</c:v>
                </c:pt>
                <c:pt idx="491">
                  <c:v>2108</c:v>
                </c:pt>
                <c:pt idx="492">
                  <c:v>2316</c:v>
                </c:pt>
                <c:pt idx="493">
                  <c:v>2321.1132830458228</c:v>
                </c:pt>
                <c:pt idx="494">
                  <c:v>2276</c:v>
                </c:pt>
                <c:pt idx="495">
                  <c:v>2248.0379480719566</c:v>
                </c:pt>
                <c:pt idx="496">
                  <c:v>2220</c:v>
                </c:pt>
                <c:pt idx="497">
                  <c:v>2210.9056101066381</c:v>
                </c:pt>
                <c:pt idx="498">
                  <c:v>2067</c:v>
                </c:pt>
                <c:pt idx="499">
                  <c:v>2015</c:v>
                </c:pt>
                <c:pt idx="500">
                  <c:v>1969</c:v>
                </c:pt>
                <c:pt idx="501">
                  <c:v>1854</c:v>
                </c:pt>
                <c:pt idx="502">
                  <c:v>1833.5311408703856</c:v>
                </c:pt>
                <c:pt idx="503">
                  <c:v>1813</c:v>
                </c:pt>
                <c:pt idx="504">
                  <c:v>1785</c:v>
                </c:pt>
                <c:pt idx="505">
                  <c:v>1764</c:v>
                </c:pt>
                <c:pt idx="506">
                  <c:v>1549</c:v>
                </c:pt>
                <c:pt idx="507">
                  <c:v>1527</c:v>
                </c:pt>
                <c:pt idx="508">
                  <c:v>1531</c:v>
                </c:pt>
                <c:pt idx="509">
                  <c:v>1509.5217228500842</c:v>
                </c:pt>
                <c:pt idx="510">
                  <c:v>1488</c:v>
                </c:pt>
                <c:pt idx="511">
                  <c:v>1505.0943898933619</c:v>
                </c:pt>
                <c:pt idx="512">
                  <c:v>1532</c:v>
                </c:pt>
                <c:pt idx="513">
                  <c:v>1510</c:v>
                </c:pt>
                <c:pt idx="514">
                  <c:v>1461</c:v>
                </c:pt>
                <c:pt idx="515">
                  <c:v>1490</c:v>
                </c:pt>
                <c:pt idx="516">
                  <c:v>1437.0528628651373</c:v>
                </c:pt>
                <c:pt idx="517">
                  <c:v>1384</c:v>
                </c:pt>
                <c:pt idx="518">
                  <c:v>1352</c:v>
                </c:pt>
                <c:pt idx="519">
                  <c:v>1363</c:v>
                </c:pt>
                <c:pt idx="520">
                  <c:v>1263</c:v>
                </c:pt>
                <c:pt idx="521">
                  <c:v>1214</c:v>
                </c:pt>
                <c:pt idx="522">
                  <c:v>1260</c:v>
                </c:pt>
                <c:pt idx="523">
                  <c:v>1241.0142651927163</c:v>
                </c:pt>
                <c:pt idx="524">
                  <c:v>1222</c:v>
                </c:pt>
                <c:pt idx="525">
                  <c:v>1154</c:v>
                </c:pt>
                <c:pt idx="526">
                  <c:v>1088</c:v>
                </c:pt>
                <c:pt idx="527">
                  <c:v>1100.222222222219</c:v>
                </c:pt>
                <c:pt idx="528">
                  <c:v>1110.444444444438</c:v>
                </c:pt>
                <c:pt idx="529">
                  <c:v>1133.666666666657</c:v>
                </c:pt>
                <c:pt idx="530">
                  <c:v>1156.9091790403327</c:v>
                </c:pt>
                <c:pt idx="531">
                  <c:v>1180.1111111110949</c:v>
                </c:pt>
                <c:pt idx="532">
                  <c:v>1179.3333333333139</c:v>
                </c:pt>
                <c:pt idx="533">
                  <c:v>1147.5555555555329</c:v>
                </c:pt>
                <c:pt idx="534">
                  <c:v>1157.7777777777519</c:v>
                </c:pt>
                <c:pt idx="535">
                  <c:v>1169</c:v>
                </c:pt>
                <c:pt idx="536">
                  <c:v>1067.6000000000058</c:v>
                </c:pt>
                <c:pt idx="537">
                  <c:v>1053.7172436491965</c:v>
                </c:pt>
                <c:pt idx="538">
                  <c:v>1039.8000000000175</c:v>
                </c:pt>
                <c:pt idx="539">
                  <c:v>1004.4000000000233</c:v>
                </c:pt>
                <c:pt idx="540">
                  <c:v>957</c:v>
                </c:pt>
                <c:pt idx="541">
                  <c:v>903.77777777778101</c:v>
                </c:pt>
                <c:pt idx="542">
                  <c:v>850.55555555556202</c:v>
                </c:pt>
                <c:pt idx="543">
                  <c:v>797.33333333334303</c:v>
                </c:pt>
                <c:pt idx="544">
                  <c:v>744.11111111112405</c:v>
                </c:pt>
                <c:pt idx="545">
                  <c:v>690.88888888890506</c:v>
                </c:pt>
                <c:pt idx="546">
                  <c:v>637.66666666668607</c:v>
                </c:pt>
                <c:pt idx="547">
                  <c:v>556.44444444446708</c:v>
                </c:pt>
                <c:pt idx="548">
                  <c:v>481.22222222224809</c:v>
                </c:pt>
                <c:pt idx="549">
                  <c:v>716</c:v>
                </c:pt>
                <c:pt idx="550">
                  <c:v>992.39999999999418</c:v>
                </c:pt>
                <c:pt idx="551">
                  <c:v>1268.7999999999884</c:v>
                </c:pt>
                <c:pt idx="552">
                  <c:v>1545.1999999999825</c:v>
                </c:pt>
                <c:pt idx="553">
                  <c:v>1521.5999999999767</c:v>
                </c:pt>
                <c:pt idx="554">
                  <c:v>1529.4285714285652</c:v>
                </c:pt>
                <c:pt idx="555">
                  <c:v>1548.8571428571304</c:v>
                </c:pt>
                <c:pt idx="556">
                  <c:v>1568.2857142856956</c:v>
                </c:pt>
                <c:pt idx="557">
                  <c:v>1587.7142857142608</c:v>
                </c:pt>
                <c:pt idx="558">
                  <c:v>1607.142857142826</c:v>
                </c:pt>
                <c:pt idx="559">
                  <c:v>1626.5714285713912</c:v>
                </c:pt>
                <c:pt idx="560">
                  <c:v>1646</c:v>
                </c:pt>
                <c:pt idx="561">
                  <c:v>1708.3333333333285</c:v>
                </c:pt>
                <c:pt idx="562">
                  <c:v>1764.666666666657</c:v>
                </c:pt>
                <c:pt idx="563">
                  <c:v>1511</c:v>
                </c:pt>
                <c:pt idx="564">
                  <c:v>1220.6666666666715</c:v>
                </c:pt>
                <c:pt idx="565">
                  <c:v>930.33333333334303</c:v>
                </c:pt>
                <c:pt idx="566">
                  <c:v>640</c:v>
                </c:pt>
                <c:pt idx="567">
                  <c:v>650</c:v>
                </c:pt>
                <c:pt idx="568">
                  <c:v>618.07142857143481</c:v>
                </c:pt>
                <c:pt idx="569">
                  <c:v>586.14285714286962</c:v>
                </c:pt>
                <c:pt idx="570">
                  <c:v>576.00000000001455</c:v>
                </c:pt>
                <c:pt idx="571">
                  <c:v>565.85714285715949</c:v>
                </c:pt>
                <c:pt idx="572">
                  <c:v>555.71428571430442</c:v>
                </c:pt>
                <c:pt idx="573">
                  <c:v>545.57142857144936</c:v>
                </c:pt>
                <c:pt idx="574">
                  <c:v>535.42857142855064</c:v>
                </c:pt>
                <c:pt idx="575">
                  <c:v>510.38095238093229</c:v>
                </c:pt>
                <c:pt idx="576">
                  <c:v>485.33333333334303</c:v>
                </c:pt>
                <c:pt idx="577">
                  <c:v>456</c:v>
                </c:pt>
                <c:pt idx="578">
                  <c:v>463.33333333332848</c:v>
                </c:pt>
                <c:pt idx="579">
                  <c:v>470.66666666665697</c:v>
                </c:pt>
                <c:pt idx="580">
                  <c:v>478</c:v>
                </c:pt>
                <c:pt idx="581">
                  <c:v>485</c:v>
                </c:pt>
                <c:pt idx="582">
                  <c:v>494.5</c:v>
                </c:pt>
                <c:pt idx="583">
                  <c:v>509</c:v>
                </c:pt>
                <c:pt idx="584">
                  <c:v>496.71428571428987</c:v>
                </c:pt>
                <c:pt idx="585">
                  <c:v>486.42857142857974</c:v>
                </c:pt>
                <c:pt idx="586">
                  <c:v>475.80952380954113</c:v>
                </c:pt>
                <c:pt idx="587">
                  <c:v>465.19047619050252</c:v>
                </c:pt>
                <c:pt idx="588">
                  <c:v>454.57142857144936</c:v>
                </c:pt>
                <c:pt idx="589">
                  <c:v>447.95238095241075</c:v>
                </c:pt>
                <c:pt idx="590">
                  <c:v>441.33333333334303</c:v>
                </c:pt>
                <c:pt idx="591">
                  <c:v>439</c:v>
                </c:pt>
                <c:pt idx="592">
                  <c:v>453</c:v>
                </c:pt>
                <c:pt idx="593">
                  <c:v>437.5</c:v>
                </c:pt>
                <c:pt idx="594">
                  <c:v>422</c:v>
                </c:pt>
                <c:pt idx="595">
                  <c:v>406.5</c:v>
                </c:pt>
                <c:pt idx="596">
                  <c:v>399</c:v>
                </c:pt>
                <c:pt idx="597">
                  <c:v>392</c:v>
                </c:pt>
                <c:pt idx="598">
                  <c:v>421</c:v>
                </c:pt>
                <c:pt idx="599">
                  <c:v>418.76923076923413</c:v>
                </c:pt>
                <c:pt idx="600">
                  <c:v>416.87179487179674</c:v>
                </c:pt>
                <c:pt idx="601">
                  <c:v>414.97435897435935</c:v>
                </c:pt>
                <c:pt idx="602">
                  <c:v>413.07692307693651</c:v>
                </c:pt>
                <c:pt idx="603">
                  <c:v>407.17948717949912</c:v>
                </c:pt>
                <c:pt idx="604">
                  <c:v>401.28205128206173</c:v>
                </c:pt>
                <c:pt idx="605">
                  <c:v>395.38461538463889</c:v>
                </c:pt>
                <c:pt idx="606">
                  <c:v>373.15384615387302</c:v>
                </c:pt>
                <c:pt idx="607">
                  <c:v>380.42307692310715</c:v>
                </c:pt>
                <c:pt idx="608">
                  <c:v>387.69230769234127</c:v>
                </c:pt>
                <c:pt idx="609">
                  <c:v>394.9615384615754</c:v>
                </c:pt>
                <c:pt idx="610">
                  <c:v>402.23076923080953</c:v>
                </c:pt>
                <c:pt idx="611">
                  <c:v>404.00000000004366</c:v>
                </c:pt>
                <c:pt idx="612">
                  <c:v>374.76923076927778</c:v>
                </c:pt>
                <c:pt idx="613">
                  <c:v>374.76923076927778</c:v>
                </c:pt>
                <c:pt idx="614">
                  <c:v>374.76923076927778</c:v>
                </c:pt>
                <c:pt idx="615">
                  <c:v>374.76923076927778</c:v>
                </c:pt>
                <c:pt idx="616">
                  <c:v>374.76923076927778</c:v>
                </c:pt>
                <c:pt idx="617">
                  <c:v>374.76923076927778</c:v>
                </c:pt>
                <c:pt idx="618">
                  <c:v>374.76923076927778</c:v>
                </c:pt>
                <c:pt idx="619">
                  <c:v>374.76923076927778</c:v>
                </c:pt>
                <c:pt idx="620">
                  <c:v>374.76923076927778</c:v>
                </c:pt>
                <c:pt idx="621">
                  <c:v>374.76923076927778</c:v>
                </c:pt>
                <c:pt idx="622">
                  <c:v>374.76923076927778</c:v>
                </c:pt>
                <c:pt idx="623">
                  <c:v>374.76923076927778</c:v>
                </c:pt>
                <c:pt idx="624">
                  <c:v>374.76923076919047</c:v>
                </c:pt>
                <c:pt idx="625">
                  <c:v>376.99999999995634</c:v>
                </c:pt>
                <c:pt idx="626">
                  <c:v>377.23076923072222</c:v>
                </c:pt>
                <c:pt idx="627">
                  <c:v>353.46153846148809</c:v>
                </c:pt>
                <c:pt idx="628">
                  <c:v>351.69230769225396</c:v>
                </c:pt>
                <c:pt idx="629">
                  <c:v>349.92307692301983</c:v>
                </c:pt>
                <c:pt idx="630">
                  <c:v>348.15384615378571</c:v>
                </c:pt>
                <c:pt idx="631">
                  <c:v>336.38461538455158</c:v>
                </c:pt>
                <c:pt idx="632">
                  <c:v>324.61538461531745</c:v>
                </c:pt>
                <c:pt idx="633">
                  <c:v>312.84615384608333</c:v>
                </c:pt>
                <c:pt idx="634">
                  <c:v>343.18626279509044</c:v>
                </c:pt>
                <c:pt idx="635">
                  <c:v>373.560888012129</c:v>
                </c:pt>
                <c:pt idx="636">
                  <c:v>403.97005035846087</c:v>
                </c:pt>
                <c:pt idx="637">
                  <c:v>434.41377070796443</c:v>
                </c:pt>
                <c:pt idx="638">
                  <c:v>464.89206994719279</c:v>
                </c:pt>
                <c:pt idx="639">
                  <c:v>493.17419974433142</c:v>
                </c:pt>
                <c:pt idx="640">
                  <c:v>523.4909502419614</c:v>
                </c:pt>
                <c:pt idx="641">
                  <c:v>577.84234236445627</c:v>
                </c:pt>
                <c:pt idx="642">
                  <c:v>610.22839704884973</c:v>
                </c:pt>
                <c:pt idx="643">
                  <c:v>642.64913524482108</c:v>
                </c:pt>
                <c:pt idx="644">
                  <c:v>675.10457791470981</c:v>
                </c:pt>
                <c:pt idx="645">
                  <c:v>717.59474603351555</c:v>
                </c:pt>
                <c:pt idx="646">
                  <c:v>760.11966058892722</c:v>
                </c:pt>
                <c:pt idx="647">
                  <c:v>802.679342581323</c:v>
                </c:pt>
                <c:pt idx="648">
                  <c:v>803.16447330551455</c:v>
                </c:pt>
                <c:pt idx="649">
                  <c:v>803.64989723748295</c:v>
                </c:pt>
                <c:pt idx="650">
                  <c:v>804.13561455444142</c:v>
                </c:pt>
                <c:pt idx="651">
                  <c:v>804.6216254336905</c:v>
                </c:pt>
                <c:pt idx="652">
                  <c:v>805.10793005280721</c:v>
                </c:pt>
                <c:pt idx="653">
                  <c:v>1045.9908152888383</c:v>
                </c:pt>
                <c:pt idx="654">
                  <c:v>1287.7691961244127</c:v>
                </c:pt>
                <c:pt idx="655">
                  <c:v>1530.4459531034227</c:v>
                </c:pt>
                <c:pt idx="656">
                  <c:v>1774.0239758081589</c:v>
                </c:pt>
                <c:pt idx="657">
                  <c:v>2018.5061628875119</c:v>
                </c:pt>
                <c:pt idx="658">
                  <c:v>2263.8954220852902</c:v>
                </c:pt>
                <c:pt idx="659">
                  <c:v>2338.4052539664845</c:v>
                </c:pt>
                <c:pt idx="660">
                  <c:v>2924.2579670465493</c:v>
                </c:pt>
                <c:pt idx="661">
                  <c:v>3514.320657418677</c:v>
                </c:pt>
                <c:pt idx="662">
                  <c:v>3785.9612678150006</c:v>
                </c:pt>
                <c:pt idx="663">
                  <c:v>4058.6641027657024</c:v>
                </c:pt>
                <c:pt idx="664">
                  <c:v>4332.4327966254787</c:v>
                </c:pt>
                <c:pt idx="665">
                  <c:v>5387.9371574589022</c:v>
                </c:pt>
                <c:pt idx="666">
                  <c:v>6455.8238205639936</c:v>
                </c:pt>
                <c:pt idx="667">
                  <c:v>7295.8349849668302</c:v>
                </c:pt>
                <c:pt idx="668">
                  <c:v>7929.7398536336259</c:v>
                </c:pt>
                <c:pt idx="669">
                  <c:v>8443.7923204558756</c:v>
                </c:pt>
                <c:pt idx="670">
                  <c:v>8963.2745646376861</c:v>
                </c:pt>
                <c:pt idx="671">
                  <c:v>9488.2334432335629</c:v>
                </c:pt>
                <c:pt idx="672">
                  <c:v>10018.716193419081</c:v>
                </c:pt>
                <c:pt idx="673">
                  <c:v>10726.559851808255</c:v>
                </c:pt>
                <c:pt idx="674">
                  <c:v>10929.593042391571</c:v>
                </c:pt>
                <c:pt idx="675">
                  <c:v>11135</c:v>
                </c:pt>
                <c:pt idx="676">
                  <c:v>11582.925086552466</c:v>
                </c:pt>
                <c:pt idx="677">
                  <c:v>12035.246694151283</c:v>
                </c:pt>
                <c:pt idx="678">
                  <c:v>12492</c:v>
                </c:pt>
                <c:pt idx="679">
                  <c:v>12714.84842542086</c:v>
                </c:pt>
                <c:pt idx="680">
                  <c:v>12941.176179436006</c:v>
                </c:pt>
                <c:pt idx="681">
                  <c:v>12557.824055625955</c:v>
                </c:pt>
                <c:pt idx="682">
                  <c:v>12384.603445312488</c:v>
                </c:pt>
                <c:pt idx="683">
                  <c:v>12335.29008434026</c:v>
                </c:pt>
                <c:pt idx="684">
                  <c:v>12284.63162775393</c:v>
                </c:pt>
                <c:pt idx="685">
                  <c:v>12232.611258634104</c:v>
                </c:pt>
                <c:pt idx="686">
                  <c:v>12095.283806580919</c:v>
                </c:pt>
                <c:pt idx="687">
                  <c:v>11861.440148191745</c:v>
                </c:pt>
                <c:pt idx="688">
                  <c:v>11515.029329972953</c:v>
                </c:pt>
                <c:pt idx="689">
                  <c:v>11162</c:v>
                </c:pt>
                <c:pt idx="690">
                  <c:v>10705.339832608777</c:v>
                </c:pt>
                <c:pt idx="691">
                  <c:v>10243.186110141018</c:v>
                </c:pt>
                <c:pt idx="692">
                  <c:v>9775.5</c:v>
                </c:pt>
                <c:pt idx="693">
                  <c:v>8759.94825174773</c:v>
                </c:pt>
                <c:pt idx="694">
                  <c:v>7751</c:v>
                </c:pt>
                <c:pt idx="695">
                  <c:v>7486.1759443740448</c:v>
                </c:pt>
                <c:pt idx="696">
                  <c:v>7159.3965546875115</c:v>
                </c:pt>
                <c:pt idx="697">
                  <c:v>6606.9626330693136</c:v>
                </c:pt>
                <c:pt idx="698">
                  <c:v>6049.5081014180323</c:v>
                </c:pt>
                <c:pt idx="699">
                  <c:v>5487</c:v>
                </c:pt>
                <c:pt idx="700">
                  <c:v>5364</c:v>
                </c:pt>
                <c:pt idx="701">
                  <c:v>5116</c:v>
                </c:pt>
                <c:pt idx="702">
                  <c:v>4974</c:v>
                </c:pt>
                <c:pt idx="703">
                  <c:v>4832</c:v>
                </c:pt>
                <c:pt idx="704">
                  <c:v>4792.5</c:v>
                </c:pt>
                <c:pt idx="705">
                  <c:v>4753</c:v>
                </c:pt>
                <c:pt idx="706">
                  <c:v>4713.5</c:v>
                </c:pt>
                <c:pt idx="707">
                  <c:v>4674</c:v>
                </c:pt>
                <c:pt idx="708">
                  <c:v>4612</c:v>
                </c:pt>
                <c:pt idx="709">
                  <c:v>4554</c:v>
                </c:pt>
                <c:pt idx="710">
                  <c:v>4465</c:v>
                </c:pt>
                <c:pt idx="711">
                  <c:v>4442</c:v>
                </c:pt>
                <c:pt idx="712">
                  <c:v>4419</c:v>
                </c:pt>
                <c:pt idx="713">
                  <c:v>4395.9999999999854</c:v>
                </c:pt>
                <c:pt idx="714">
                  <c:v>4012.3333333333139</c:v>
                </c:pt>
                <c:pt idx="715">
                  <c:v>3843.6666666666424</c:v>
                </c:pt>
                <c:pt idx="716">
                  <c:v>3674.9999999999709</c:v>
                </c:pt>
                <c:pt idx="717">
                  <c:v>3506.3333333332994</c:v>
                </c:pt>
                <c:pt idx="718">
                  <c:v>3414.6666666666279</c:v>
                </c:pt>
                <c:pt idx="719">
                  <c:v>3322.9999999999563</c:v>
                </c:pt>
                <c:pt idx="720">
                  <c:v>3231.3333333332848</c:v>
                </c:pt>
                <c:pt idx="721">
                  <c:v>3139.6666666666133</c:v>
                </c:pt>
                <c:pt idx="722">
                  <c:v>3047.9999999999418</c:v>
                </c:pt>
                <c:pt idx="723">
                  <c:v>2805.3333333332703</c:v>
                </c:pt>
                <c:pt idx="724">
                  <c:v>2650.6666666665988</c:v>
                </c:pt>
                <c:pt idx="725">
                  <c:v>2650.6666666665988</c:v>
                </c:pt>
                <c:pt idx="726">
                  <c:v>2650.6666666665988</c:v>
                </c:pt>
                <c:pt idx="727">
                  <c:v>2650.6666666666133</c:v>
                </c:pt>
                <c:pt idx="728">
                  <c:v>2650.6666666666861</c:v>
                </c:pt>
                <c:pt idx="729">
                  <c:v>2652.3333333333576</c:v>
                </c:pt>
                <c:pt idx="730">
                  <c:v>2603.0000000000291</c:v>
                </c:pt>
                <c:pt idx="731">
                  <c:v>2569.6666666667006</c:v>
                </c:pt>
                <c:pt idx="732">
                  <c:v>2442.6666666667152</c:v>
                </c:pt>
                <c:pt idx="733">
                  <c:v>2315.6666666667297</c:v>
                </c:pt>
                <c:pt idx="734">
                  <c:v>2188.6666666667152</c:v>
                </c:pt>
                <c:pt idx="735">
                  <c:v>2098.3333333333867</c:v>
                </c:pt>
                <c:pt idx="736">
                  <c:v>1970.0000000000582</c:v>
                </c:pt>
                <c:pt idx="737">
                  <c:v>1886.6666666667297</c:v>
                </c:pt>
                <c:pt idx="738">
                  <c:v>1763.3333333334012</c:v>
                </c:pt>
                <c:pt idx="739">
                  <c:v>1677.3333333334158</c:v>
                </c:pt>
                <c:pt idx="740">
                  <c:v>1591.3333333334303</c:v>
                </c:pt>
                <c:pt idx="741">
                  <c:v>1505.3333333334012</c:v>
                </c:pt>
                <c:pt idx="742">
                  <c:v>1355</c:v>
                </c:pt>
                <c:pt idx="743">
                  <c:v>1209</c:v>
                </c:pt>
                <c:pt idx="744">
                  <c:v>1098</c:v>
                </c:pt>
                <c:pt idx="745">
                  <c:v>1008</c:v>
                </c:pt>
                <c:pt idx="746">
                  <c:v>981</c:v>
                </c:pt>
                <c:pt idx="747">
                  <c:v>954</c:v>
                </c:pt>
                <c:pt idx="748">
                  <c:v>927</c:v>
                </c:pt>
                <c:pt idx="749">
                  <c:v>910</c:v>
                </c:pt>
                <c:pt idx="750">
                  <c:v>945.33333333334303</c:v>
                </c:pt>
                <c:pt idx="751">
                  <c:v>935.66666666668607</c:v>
                </c:pt>
                <c:pt idx="752">
                  <c:v>966</c:v>
                </c:pt>
                <c:pt idx="753">
                  <c:v>942.46666666664532</c:v>
                </c:pt>
                <c:pt idx="754">
                  <c:v>918.93333333329065</c:v>
                </c:pt>
                <c:pt idx="755">
                  <c:v>895.39999999996508</c:v>
                </c:pt>
                <c:pt idx="756">
                  <c:v>936.19999999995343</c:v>
                </c:pt>
                <c:pt idx="757">
                  <c:v>971</c:v>
                </c:pt>
                <c:pt idx="758">
                  <c:v>1020</c:v>
                </c:pt>
                <c:pt idx="759">
                  <c:v>1032</c:v>
                </c:pt>
                <c:pt idx="760">
                  <c:v>1074.666666666657</c:v>
                </c:pt>
                <c:pt idx="761">
                  <c:v>1117.3333333333139</c:v>
                </c:pt>
                <c:pt idx="762">
                  <c:v>1160</c:v>
                </c:pt>
                <c:pt idx="763">
                  <c:v>1156</c:v>
                </c:pt>
                <c:pt idx="764">
                  <c:v>1137.666666666657</c:v>
                </c:pt>
                <c:pt idx="765">
                  <c:v>1090.9999999999709</c:v>
                </c:pt>
                <c:pt idx="766">
                  <c:v>1044.3333333333139</c:v>
                </c:pt>
                <c:pt idx="767">
                  <c:v>1014.1999999999825</c:v>
                </c:pt>
                <c:pt idx="768">
                  <c:v>984.06666666665114</c:v>
                </c:pt>
                <c:pt idx="769">
                  <c:v>953.93333333331975</c:v>
                </c:pt>
                <c:pt idx="770">
                  <c:v>923.79999999998836</c:v>
                </c:pt>
                <c:pt idx="771">
                  <c:v>893.66666666659876</c:v>
                </c:pt>
                <c:pt idx="772">
                  <c:v>865.33333333325572</c:v>
                </c:pt>
                <c:pt idx="773">
                  <c:v>837</c:v>
                </c:pt>
                <c:pt idx="774">
                  <c:v>942.10975291655632</c:v>
                </c:pt>
                <c:pt idx="775">
                  <c:v>1047.4680726773222</c:v>
                </c:pt>
                <c:pt idx="776">
                  <c:v>1153.0752967054723</c:v>
                </c:pt>
                <c:pt idx="777">
                  <c:v>1258.9317628822173</c:v>
                </c:pt>
                <c:pt idx="778">
                  <c:v>1365.0378095474734</c:v>
                </c:pt>
                <c:pt idx="779">
                  <c:v>1499.7271088337584</c:v>
                </c:pt>
                <c:pt idx="780">
                  <c:v>1634.6666666666861</c:v>
                </c:pt>
                <c:pt idx="781">
                  <c:v>1697.1510984119377</c:v>
                </c:pt>
                <c:pt idx="782">
                  <c:v>1759.7278942779812</c:v>
                </c:pt>
                <c:pt idx="783">
                  <c:v>1822.3971303329745</c:v>
                </c:pt>
                <c:pt idx="784">
                  <c:v>1885.1588827077649</c:v>
                </c:pt>
                <c:pt idx="785">
                  <c:v>1948.0132275958895</c:v>
                </c:pt>
                <c:pt idx="786">
                  <c:v>2010.9602412536333</c:v>
                </c:pt>
                <c:pt idx="787">
                  <c:v>2074</c:v>
                </c:pt>
                <c:pt idx="788">
                  <c:v>1961.3188185120234</c:v>
                </c:pt>
                <c:pt idx="789">
                  <c:v>1848.3890701798373</c:v>
                </c:pt>
                <c:pt idx="790">
                  <c:v>1735.2104175802669</c:v>
                </c:pt>
                <c:pt idx="791">
                  <c:v>1621.7825228321017</c:v>
                </c:pt>
                <c:pt idx="792">
                  <c:v>1508.1050475954253</c:v>
                </c:pt>
                <c:pt idx="793">
                  <c:v>1394.1776530710631</c:v>
                </c:pt>
                <c:pt idx="794">
                  <c:v>1280</c:v>
                </c:pt>
                <c:pt idx="795">
                  <c:v>1398.8241378626844</c:v>
                </c:pt>
                <c:pt idx="796">
                  <c:v>1517.9440297780384</c:v>
                </c:pt>
                <c:pt idx="797">
                  <c:v>1637.3602518505068</c:v>
                </c:pt>
                <c:pt idx="798">
                  <c:v>1757.0733812177205</c:v>
                </c:pt>
                <c:pt idx="799">
                  <c:v>1877.0839960522717</c:v>
                </c:pt>
                <c:pt idx="800">
                  <c:v>1997.3926755636639</c:v>
                </c:pt>
                <c:pt idx="801">
                  <c:v>2118</c:v>
                </c:pt>
                <c:pt idx="802">
                  <c:v>2164.7142857142899</c:v>
                </c:pt>
                <c:pt idx="803">
                  <c:v>2211.4285714285797</c:v>
                </c:pt>
                <c:pt idx="804">
                  <c:v>2258.1428571428696</c:v>
                </c:pt>
                <c:pt idx="805">
                  <c:v>2304.8571428571595</c:v>
                </c:pt>
                <c:pt idx="806">
                  <c:v>2351.5714285714494</c:v>
                </c:pt>
                <c:pt idx="807">
                  <c:v>2398.2857142857392</c:v>
                </c:pt>
                <c:pt idx="808">
                  <c:v>2445</c:v>
                </c:pt>
                <c:pt idx="809">
                  <c:v>2704.5491623381968</c:v>
                </c:pt>
                <c:pt idx="810">
                  <c:v>2965.4300831711444</c:v>
                </c:pt>
                <c:pt idx="811">
                  <c:v>3227.648140557867</c:v>
                </c:pt>
                <c:pt idx="812">
                  <c:v>3491.2087326047476</c:v>
                </c:pt>
                <c:pt idx="813">
                  <c:v>3756.1172775378218</c:v>
                </c:pt>
                <c:pt idx="814">
                  <c:v>4022.3792137752171</c:v>
                </c:pt>
                <c:pt idx="815">
                  <c:v>4290</c:v>
                </c:pt>
                <c:pt idx="816">
                  <c:v>4484.4993850713072</c:v>
                </c:pt>
                <c:pt idx="817">
                  <c:v>4679.6761749855068</c:v>
                </c:pt>
                <c:pt idx="818">
                  <c:v>4875.5318421916163</c:v>
                </c:pt>
                <c:pt idx="819">
                  <c:v>5072.0678623392887</c:v>
                </c:pt>
                <c:pt idx="820">
                  <c:v>5269.2857142856519</c:v>
                </c:pt>
                <c:pt idx="821">
                  <c:v>5509.9230141031148</c:v>
                </c:pt>
                <c:pt idx="822">
                  <c:v>5751.4435020694218</c:v>
                </c:pt>
                <c:pt idx="823">
                  <c:v>5620.4678168837272</c:v>
                </c:pt>
                <c:pt idx="824">
                  <c:v>5488.6598088989267</c:v>
                </c:pt>
                <c:pt idx="825">
                  <c:v>5356.0156388295291</c:v>
                </c:pt>
                <c:pt idx="826">
                  <c:v>5222.5314516552316</c:v>
                </c:pt>
                <c:pt idx="827">
                  <c:v>5088.2033765601518</c:v>
                </c:pt>
                <c:pt idx="828">
                  <c:v>4953.0275268718251</c:v>
                </c:pt>
                <c:pt idx="829">
                  <c:v>4817</c:v>
                </c:pt>
                <c:pt idx="830">
                  <c:v>4980.3577577858232</c:v>
                </c:pt>
                <c:pt idx="831">
                  <c:v>5143.038110728754</c:v>
                </c:pt>
                <c:pt idx="832">
                  <c:v>5305.0395863797748</c:v>
                </c:pt>
                <c:pt idx="833">
                  <c:v>5466.3607090892328</c:v>
                </c:pt>
                <c:pt idx="834">
                  <c:v>5627</c:v>
                </c:pt>
                <c:pt idx="835">
                  <c:v>5744.2198430396675</c:v>
                </c:pt>
                <c:pt idx="836">
                  <c:v>5860.5564979305782</c:v>
                </c:pt>
                <c:pt idx="837">
                  <c:v>5847.2934987891931</c:v>
                </c:pt>
                <c:pt idx="838">
                  <c:v>5833.1429457787017</c:v>
                </c:pt>
                <c:pt idx="839">
                  <c:v>5818.1026479529683</c:v>
                </c:pt>
                <c:pt idx="840">
                  <c:v>5802.1704089574341</c:v>
                </c:pt>
                <c:pt idx="841">
                  <c:v>5785.3440270158171</c:v>
                </c:pt>
                <c:pt idx="842">
                  <c:v>5767.6212949166656</c:v>
                </c:pt>
                <c:pt idx="843">
                  <c:v>5749</c:v>
                </c:pt>
                <c:pt idx="844">
                  <c:v>5569.1428571428696</c:v>
                </c:pt>
                <c:pt idx="845">
                  <c:v>5389.2857142857392</c:v>
                </c:pt>
                <c:pt idx="846">
                  <c:v>5209.4285714286088</c:v>
                </c:pt>
                <c:pt idx="847">
                  <c:v>5029.5714285714785</c:v>
                </c:pt>
                <c:pt idx="848">
                  <c:v>4849.7142857143481</c:v>
                </c:pt>
                <c:pt idx="849">
                  <c:v>4669.8571428572177</c:v>
                </c:pt>
                <c:pt idx="850">
                  <c:v>4490</c:v>
                </c:pt>
                <c:pt idx="851">
                  <c:v>4166.7142857142899</c:v>
                </c:pt>
                <c:pt idx="852">
                  <c:v>3843.4285714285797</c:v>
                </c:pt>
                <c:pt idx="853">
                  <c:v>3520.1428571428696</c:v>
                </c:pt>
                <c:pt idx="854">
                  <c:v>3196.8571428571595</c:v>
                </c:pt>
                <c:pt idx="855">
                  <c:v>2873.5714285714494</c:v>
                </c:pt>
                <c:pt idx="856">
                  <c:v>2550.2857142857392</c:v>
                </c:pt>
                <c:pt idx="857">
                  <c:v>2227</c:v>
                </c:pt>
                <c:pt idx="858">
                  <c:v>1940.8571428571304</c:v>
                </c:pt>
                <c:pt idx="859">
                  <c:v>1654.7142857142608</c:v>
                </c:pt>
                <c:pt idx="860">
                  <c:v>1368.5714285713912</c:v>
                </c:pt>
                <c:pt idx="861">
                  <c:v>1082.4285714285215</c:v>
                </c:pt>
                <c:pt idx="862">
                  <c:v>796.28571428565192</c:v>
                </c:pt>
                <c:pt idx="863">
                  <c:v>510.1428571427823</c:v>
                </c:pt>
                <c:pt idx="864">
                  <c:v>224</c:v>
                </c:pt>
                <c:pt idx="865">
                  <c:v>209.85714285714286</c:v>
                </c:pt>
                <c:pt idx="866">
                  <c:v>195.71428571428572</c:v>
                </c:pt>
                <c:pt idx="867">
                  <c:v>181.57142857142858</c:v>
                </c:pt>
                <c:pt idx="868">
                  <c:v>167.42857142857144</c:v>
                </c:pt>
                <c:pt idx="869">
                  <c:v>153.28571428571431</c:v>
                </c:pt>
                <c:pt idx="870">
                  <c:v>139.14285714285717</c:v>
                </c:pt>
                <c:pt idx="871">
                  <c:v>125</c:v>
                </c:pt>
                <c:pt idx="872">
                  <c:v>234.38467173316167</c:v>
                </c:pt>
                <c:pt idx="873">
                  <c:v>343.85901606534026</c:v>
                </c:pt>
                <c:pt idx="874">
                  <c:v>453.4231009206851</c:v>
                </c:pt>
                <c:pt idx="875">
                  <c:v>563.0769942747429</c:v>
                </c:pt>
                <c:pt idx="876">
                  <c:v>672.82076415457414</c:v>
                </c:pt>
                <c:pt idx="877">
                  <c:v>782.65447863878217</c:v>
                </c:pt>
                <c:pt idx="878">
                  <c:v>892.57820585751324</c:v>
                </c:pt>
                <c:pt idx="879">
                  <c:v>1002.7348711354134</c:v>
                </c:pt>
                <c:pt idx="880">
                  <c:v>1112.9816855630197</c:v>
                </c:pt>
                <c:pt idx="881">
                  <c:v>1223.3187174254272</c:v>
                </c:pt>
                <c:pt idx="882">
                  <c:v>1333.7460350594774</c:v>
                </c:pt>
                <c:pt idx="883">
                  <c:v>1444.2637068537297</c:v>
                </c:pt>
                <c:pt idx="884">
                  <c:v>1554.8718012485479</c:v>
                </c:pt>
                <c:pt idx="885">
                  <c:v>1665.5703867361008</c:v>
                </c:pt>
                <c:pt idx="886">
                  <c:v>1666.8320029846218</c:v>
                </c:pt>
                <c:pt idx="887">
                  <c:v>1668.0945748670783</c:v>
                </c:pt>
                <c:pt idx="888">
                  <c:v>1669.3581031072827</c:v>
                </c:pt>
                <c:pt idx="889">
                  <c:v>1670.6225884296873</c:v>
                </c:pt>
                <c:pt idx="890">
                  <c:v>1671.8880315592687</c:v>
                </c:pt>
                <c:pt idx="891">
                  <c:v>1673.154433221498</c:v>
                </c:pt>
                <c:pt idx="892">
                  <c:v>1674.4217941424868</c:v>
                </c:pt>
                <c:pt idx="893">
                  <c:v>2045.4197574185091</c:v>
                </c:pt>
                <c:pt idx="894">
                  <c:v>2417.8396565356816</c:v>
                </c:pt>
                <c:pt idx="895">
                  <c:v>2791.6860892213299</c:v>
                </c:pt>
                <c:pt idx="896">
                  <c:v>3166.963667549513</c:v>
                </c:pt>
                <c:pt idx="897">
                  <c:v>3543.6770179854066</c:v>
                </c:pt>
                <c:pt idx="898">
                  <c:v>3921.8307814298605</c:v>
                </c:pt>
                <c:pt idx="899">
                  <c:v>4301.4296132638992</c:v>
                </c:pt>
                <c:pt idx="900">
                  <c:v>4193.3522789540293</c:v>
                </c:pt>
                <c:pt idx="901">
                  <c:v>4085.1851412797114</c:v>
                </c:pt>
                <c:pt idx="902">
                  <c:v>3976.9281316518027</c:v>
                </c:pt>
                <c:pt idx="903">
                  <c:v>3868.5811814291228</c:v>
                </c:pt>
                <c:pt idx="904">
                  <c:v>3760.1442219184537</c:v>
                </c:pt>
                <c:pt idx="905">
                  <c:v>3651.6171843745396</c:v>
                </c:pt>
                <c:pt idx="906">
                  <c:v>3543</c:v>
                </c:pt>
                <c:pt idx="907">
                  <c:v>3070.5539540527388</c:v>
                </c:pt>
                <c:pt idx="908">
                  <c:v>2596.5977238076739</c:v>
                </c:pt>
                <c:pt idx="909">
                  <c:v>2121.1266434580612</c:v>
                </c:pt>
                <c:pt idx="910">
                  <c:v>1644.1360327987059</c:v>
                </c:pt>
                <c:pt idx="911">
                  <c:v>1165.6211971815501</c:v>
                </c:pt>
                <c:pt idx="912">
                  <c:v>685.57742747111479</c:v>
                </c:pt>
                <c:pt idx="913">
                  <c:v>204</c:v>
                </c:pt>
                <c:pt idx="914">
                  <c:v>200.85830621400964</c:v>
                </c:pt>
                <c:pt idx="915">
                  <c:v>197.7162247026281</c:v>
                </c:pt>
                <c:pt idx="916">
                  <c:v>194.5737554297375</c:v>
                </c:pt>
                <c:pt idx="917">
                  <c:v>191.43089835919091</c:v>
                </c:pt>
                <c:pt idx="918">
                  <c:v>188.28765345484135</c:v>
                </c:pt>
                <c:pt idx="919">
                  <c:v>185.14402068054187</c:v>
                </c:pt>
                <c:pt idx="920">
                  <c:v>182</c:v>
                </c:pt>
                <c:pt idx="921">
                  <c:v>172.71998882191838</c:v>
                </c:pt>
                <c:pt idx="922">
                  <c:v>163.43807695078431</c:v>
                </c:pt>
                <c:pt idx="923">
                  <c:v>154.15426418092102</c:v>
                </c:pt>
                <c:pt idx="924">
                  <c:v>144.86855030662264</c:v>
                </c:pt>
                <c:pt idx="925">
                  <c:v>135.5809351222124</c:v>
                </c:pt>
                <c:pt idx="926">
                  <c:v>126.29141842195531</c:v>
                </c:pt>
                <c:pt idx="927">
                  <c:v>117</c:v>
                </c:pt>
                <c:pt idx="928">
                  <c:v>110.85845439988771</c:v>
                </c:pt>
                <c:pt idx="929">
                  <c:v>104.71647165666218</c:v>
                </c:pt>
                <c:pt idx="930">
                  <c:v>98.574051747622434</c:v>
                </c:pt>
                <c:pt idx="931">
                  <c:v>92.431194650096586</c:v>
                </c:pt>
                <c:pt idx="932">
                  <c:v>86.287900341412751</c:v>
                </c:pt>
                <c:pt idx="933">
                  <c:v>80.144168798899045</c:v>
                </c:pt>
                <c:pt idx="934">
                  <c:v>74</c:v>
                </c:pt>
                <c:pt idx="935">
                  <c:v>85.103498996730195</c:v>
                </c:pt>
                <c:pt idx="936">
                  <c:v>96.209310142701725</c:v>
                </c:pt>
                <c:pt idx="937">
                  <c:v>107.31743371361517</c:v>
                </c:pt>
                <c:pt idx="938">
                  <c:v>118.42786998522934</c:v>
                </c:pt>
                <c:pt idx="939">
                  <c:v>129.54061923333211</c:v>
                </c:pt>
                <c:pt idx="940">
                  <c:v>140.6556817337696</c:v>
                </c:pt>
                <c:pt idx="941">
                  <c:v>151.7730577623297</c:v>
                </c:pt>
                <c:pt idx="942">
                  <c:v>168.89274759497494</c:v>
                </c:pt>
                <c:pt idx="943">
                  <c:v>186.01475150758051</c:v>
                </c:pt>
                <c:pt idx="944">
                  <c:v>203.13906977613806</c:v>
                </c:pt>
                <c:pt idx="945">
                  <c:v>220.26570267658099</c:v>
                </c:pt>
                <c:pt idx="946">
                  <c:v>237.39465048495913</c:v>
                </c:pt>
                <c:pt idx="947">
                  <c:v>254.52591347732232</c:v>
                </c:pt>
                <c:pt idx="948">
                  <c:v>271.65949192972039</c:v>
                </c:pt>
                <c:pt idx="949">
                  <c:v>271.69188712158939</c:v>
                </c:pt>
                <c:pt idx="950">
                  <c:v>271.72428617655532</c:v>
                </c:pt>
                <c:pt idx="951">
                  <c:v>271.75668909511296</c:v>
                </c:pt>
                <c:pt idx="952">
                  <c:v>271.78909587769886</c:v>
                </c:pt>
                <c:pt idx="953">
                  <c:v>271.82150652474957</c:v>
                </c:pt>
                <c:pt idx="954">
                  <c:v>271.85392103673075</c:v>
                </c:pt>
                <c:pt idx="955">
                  <c:v>271.88633941413718</c:v>
                </c:pt>
                <c:pt idx="956">
                  <c:v>271.91876165740541</c:v>
                </c:pt>
                <c:pt idx="957">
                  <c:v>271.95118776703021</c:v>
                </c:pt>
                <c:pt idx="958">
                  <c:v>271.98361774341902</c:v>
                </c:pt>
                <c:pt idx="959">
                  <c:v>272.01605158706661</c:v>
                </c:pt>
                <c:pt idx="960">
                  <c:v>272.04848929843865</c:v>
                </c:pt>
                <c:pt idx="961">
                  <c:v>272.0809308779717</c:v>
                </c:pt>
                <c:pt idx="962">
                  <c:v>272.1133763261314</c:v>
                </c:pt>
                <c:pt idx="963">
                  <c:v>272.14582564341254</c:v>
                </c:pt>
                <c:pt idx="964">
                  <c:v>272.17827883022255</c:v>
                </c:pt>
                <c:pt idx="965">
                  <c:v>272.21073588705622</c:v>
                </c:pt>
                <c:pt idx="966">
                  <c:v>272.24319681435009</c:v>
                </c:pt>
                <c:pt idx="967">
                  <c:v>272.27566161262803</c:v>
                </c:pt>
                <c:pt idx="968">
                  <c:v>272.3081302822975</c:v>
                </c:pt>
                <c:pt idx="969">
                  <c:v>272.34060282353312</c:v>
                </c:pt>
                <c:pt idx="970">
                  <c:v>430.18141965381801</c:v>
                </c:pt>
                <c:pt idx="971">
                  <c:v>588.21240305664833</c:v>
                </c:pt>
                <c:pt idx="972">
                  <c:v>746.4337617502897</c:v>
                </c:pt>
                <c:pt idx="973">
                  <c:v>904.84570467987214</c:v>
                </c:pt>
                <c:pt idx="974">
                  <c:v>1063.4484410176519</c:v>
                </c:pt>
                <c:pt idx="975">
                  <c:v>1222.2421801633027</c:v>
                </c:pt>
                <c:pt idx="976">
                  <c:v>1381.2271317441482</c:v>
                </c:pt>
                <c:pt idx="977">
                  <c:v>1572.2284573058714</c:v>
                </c:pt>
                <c:pt idx="978">
                  <c:v>1763.4966809385514</c:v>
                </c:pt>
                <c:pt idx="979">
                  <c:v>1955.0321467535105</c:v>
                </c:pt>
                <c:pt idx="980">
                  <c:v>2146.8351993026445</c:v>
                </c:pt>
                <c:pt idx="981">
                  <c:v>2338.9061835788307</c:v>
                </c:pt>
                <c:pt idx="982">
                  <c:v>2531.2454450166842</c:v>
                </c:pt>
                <c:pt idx="983">
                  <c:v>2723.8533294932859</c:v>
                </c:pt>
                <c:pt idx="984">
                  <c:v>2758.9218429111643</c:v>
                </c:pt>
                <c:pt idx="985">
                  <c:v>2794.0695097501739</c:v>
                </c:pt>
                <c:pt idx="986">
                  <c:v>2829.2964684993203</c:v>
                </c:pt>
                <c:pt idx="987">
                  <c:v>2864.6028578652185</c:v>
                </c:pt>
                <c:pt idx="988">
                  <c:v>2899.9888167723548</c:v>
                </c:pt>
                <c:pt idx="989">
                  <c:v>2935.4544843634649</c:v>
                </c:pt>
                <c:pt idx="990">
                  <c:v>2971</c:v>
                </c:pt>
                <c:pt idx="991">
                  <c:v>3131.922229607153</c:v>
                </c:pt>
                <c:pt idx="992">
                  <c:v>3293.3987013570732</c:v>
                </c:pt>
                <c:pt idx="993">
                  <c:v>3455.430896729813</c:v>
                </c:pt>
                <c:pt idx="994">
                  <c:v>3618.0203008134558</c:v>
                </c:pt>
                <c:pt idx="995">
                  <c:v>3781.1684023124399</c:v>
                </c:pt>
                <c:pt idx="996">
                  <c:v>3944.8766935560561</c:v>
                </c:pt>
                <c:pt idx="997">
                  <c:v>4109.1466705067141</c:v>
                </c:pt>
                <c:pt idx="998">
                  <c:v>4163.9423710397969</c:v>
                </c:pt>
                <c:pt idx="999">
                  <c:v>4218.466433632886</c:v>
                </c:pt>
                <c:pt idx="1000">
                  <c:v>4272.7185108023114</c:v>
                </c:pt>
                <c:pt idx="1001">
                  <c:v>4326.6982546198997</c:v>
                </c:pt>
                <c:pt idx="1002">
                  <c:v>4380.405316712393</c:v>
                </c:pt>
                <c:pt idx="1003">
                  <c:v>4433.8393482608953</c:v>
                </c:pt>
                <c:pt idx="1004">
                  <c:v>4487</c:v>
                </c:pt>
                <c:pt idx="1005">
                  <c:v>4266.2890537061903</c:v>
                </c:pt>
                <c:pt idx="1006">
                  <c:v>4044.7546473167895</c:v>
                </c:pt>
                <c:pt idx="1007">
                  <c:v>3822.3949549637327</c:v>
                </c:pt>
                <c:pt idx="1008">
                  <c:v>3599.2081467304088</c:v>
                </c:pt>
                <c:pt idx="1009">
                  <c:v>3375.1923886427539</c:v>
                </c:pt>
                <c:pt idx="1010">
                  <c:v>3150.345842660201</c:v>
                </c:pt>
                <c:pt idx="1011">
                  <c:v>2900.2857142857101</c:v>
                </c:pt>
                <c:pt idx="1012">
                  <c:v>2759.4285714285506</c:v>
                </c:pt>
                <c:pt idx="1013">
                  <c:v>2618.5714285713912</c:v>
                </c:pt>
                <c:pt idx="1014">
                  <c:v>2477.7142857142317</c:v>
                </c:pt>
                <c:pt idx="1015">
                  <c:v>2336.8571428570722</c:v>
                </c:pt>
                <c:pt idx="1016">
                  <c:v>2195.9999999999127</c:v>
                </c:pt>
                <c:pt idx="1017">
                  <c:v>2055.1428571427823</c:v>
                </c:pt>
                <c:pt idx="1018">
                  <c:v>1893.125</c:v>
                </c:pt>
                <c:pt idx="1019">
                  <c:v>1847.583333333343</c:v>
                </c:pt>
                <c:pt idx="1020">
                  <c:v>1802.0416666666861</c:v>
                </c:pt>
                <c:pt idx="1021">
                  <c:v>1756.5000000000291</c:v>
                </c:pt>
                <c:pt idx="1022">
                  <c:v>1710.9583333333721</c:v>
                </c:pt>
                <c:pt idx="1023">
                  <c:v>1665.4166666667152</c:v>
                </c:pt>
                <c:pt idx="1024">
                  <c:v>1619.875</c:v>
                </c:pt>
                <c:pt idx="1025">
                  <c:v>1598.7142857142899</c:v>
                </c:pt>
                <c:pt idx="1026">
                  <c:v>1527.9285714285797</c:v>
                </c:pt>
                <c:pt idx="1027">
                  <c:v>1457.1428571428696</c:v>
                </c:pt>
                <c:pt idx="1028">
                  <c:v>1386.3571428571595</c:v>
                </c:pt>
                <c:pt idx="1029">
                  <c:v>1315.5714285714494</c:v>
                </c:pt>
                <c:pt idx="1030">
                  <c:v>1244.7857142857392</c:v>
                </c:pt>
                <c:pt idx="1031">
                  <c:v>1174</c:v>
                </c:pt>
                <c:pt idx="1032">
                  <c:v>1124.375</c:v>
                </c:pt>
                <c:pt idx="1033">
                  <c:v>1074.75</c:v>
                </c:pt>
                <c:pt idx="1034">
                  <c:v>1025.125</c:v>
                </c:pt>
                <c:pt idx="1035">
                  <c:v>975.5</c:v>
                </c:pt>
                <c:pt idx="1036">
                  <c:v>925.875</c:v>
                </c:pt>
                <c:pt idx="1037">
                  <c:v>876.25</c:v>
                </c:pt>
                <c:pt idx="1038">
                  <c:v>826.625</c:v>
                </c:pt>
                <c:pt idx="1039">
                  <c:v>777</c:v>
                </c:pt>
                <c:pt idx="1040">
                  <c:v>752.07142857142026</c:v>
                </c:pt>
                <c:pt idx="1041">
                  <c:v>727.14285714284051</c:v>
                </c:pt>
                <c:pt idx="1042">
                  <c:v>702.21428571426077</c:v>
                </c:pt>
                <c:pt idx="1043">
                  <c:v>677.28571428568102</c:v>
                </c:pt>
                <c:pt idx="1044">
                  <c:v>652.35714285710128</c:v>
                </c:pt>
                <c:pt idx="1045">
                  <c:v>627.42857142852154</c:v>
                </c:pt>
                <c:pt idx="1046">
                  <c:v>602.5</c:v>
                </c:pt>
                <c:pt idx="1047">
                  <c:v>573.85714285713038</c:v>
                </c:pt>
                <c:pt idx="1048">
                  <c:v>545.21428571426077</c:v>
                </c:pt>
                <c:pt idx="1049">
                  <c:v>516.57142857139115</c:v>
                </c:pt>
                <c:pt idx="1050">
                  <c:v>487.92857142852154</c:v>
                </c:pt>
                <c:pt idx="1051">
                  <c:v>459.28571428565192</c:v>
                </c:pt>
                <c:pt idx="1052">
                  <c:v>430.6428571427823</c:v>
                </c:pt>
                <c:pt idx="1053">
                  <c:v>402</c:v>
                </c:pt>
                <c:pt idx="1054">
                  <c:v>385.71428571428987</c:v>
                </c:pt>
                <c:pt idx="1055">
                  <c:v>369.42857142857974</c:v>
                </c:pt>
                <c:pt idx="1056">
                  <c:v>353.14285714286962</c:v>
                </c:pt>
                <c:pt idx="1057">
                  <c:v>336.85714285715949</c:v>
                </c:pt>
                <c:pt idx="1058">
                  <c:v>320.57142857144936</c:v>
                </c:pt>
                <c:pt idx="1059">
                  <c:v>304.28571428573923</c:v>
                </c:pt>
                <c:pt idx="1060">
                  <c:v>288</c:v>
                </c:pt>
                <c:pt idx="1061">
                  <c:v>299.11825044712168</c:v>
                </c:pt>
                <c:pt idx="1062">
                  <c:v>310.24470017501153</c:v>
                </c:pt>
                <c:pt idx="1063">
                  <c:v>321.37935095396824</c:v>
                </c:pt>
                <c:pt idx="1064">
                  <c:v>332.52220455466886</c:v>
                </c:pt>
                <c:pt idx="1065">
                  <c:v>343.67326274822699</c:v>
                </c:pt>
                <c:pt idx="1066">
                  <c:v>354.83252730607637</c:v>
                </c:pt>
                <c:pt idx="1067">
                  <c:v>366</c:v>
                </c:pt>
                <c:pt idx="1068">
                  <c:v>409.22934589354554</c:v>
                </c:pt>
                <c:pt idx="1069">
                  <c:v>452.4774710284546</c:v>
                </c:pt>
                <c:pt idx="1070">
                  <c:v>495.74438153635128</c:v>
                </c:pt>
                <c:pt idx="1071">
                  <c:v>539.03008355086786</c:v>
                </c:pt>
                <c:pt idx="1072">
                  <c:v>582.33458320758655</c:v>
                </c:pt>
                <c:pt idx="1073">
                  <c:v>625.65788664412685</c:v>
                </c:pt>
                <c:pt idx="1074">
                  <c:v>669</c:v>
                </c:pt>
                <c:pt idx="1075">
                  <c:v>680.73889241003781</c:v>
                </c:pt>
                <c:pt idx="1076">
                  <c:v>692.46958553930745</c:v>
                </c:pt>
                <c:pt idx="1077">
                  <c:v>704.19207761751022</c:v>
                </c:pt>
                <c:pt idx="1078">
                  <c:v>715.90636687396909</c:v>
                </c:pt>
                <c:pt idx="1079">
                  <c:v>727.61245153757045</c:v>
                </c:pt>
                <c:pt idx="1080">
                  <c:v>739.31032983688056</c:v>
                </c:pt>
                <c:pt idx="1081">
                  <c:v>751</c:v>
                </c:pt>
                <c:pt idx="1082">
                  <c:v>764.2570858267718</c:v>
                </c:pt>
                <c:pt idx="1083">
                  <c:v>777.52370580969728</c:v>
                </c:pt>
                <c:pt idx="1084">
                  <c:v>790.79986514433403</c:v>
                </c:pt>
                <c:pt idx="1085">
                  <c:v>804.08556902877172</c:v>
                </c:pt>
                <c:pt idx="1086">
                  <c:v>817.38082266366109</c:v>
                </c:pt>
                <c:pt idx="1087">
                  <c:v>830.68563125215587</c:v>
                </c:pt>
                <c:pt idx="1088">
                  <c:v>844</c:v>
                </c:pt>
                <c:pt idx="1089">
                  <c:v>867.76577123400057</c:v>
                </c:pt>
                <c:pt idx="1090">
                  <c:v>891.56197865537251</c:v>
                </c:pt>
                <c:pt idx="1091">
                  <c:v>915.38863487110939</c:v>
                </c:pt>
                <c:pt idx="1092">
                  <c:v>939.24575249338523</c:v>
                </c:pt>
                <c:pt idx="1093">
                  <c:v>963.13334413967095</c:v>
                </c:pt>
                <c:pt idx="1094">
                  <c:v>987.05142243258888</c:v>
                </c:pt>
                <c:pt idx="1095">
                  <c:v>1011</c:v>
                </c:pt>
                <c:pt idx="1096">
                  <c:v>1014.4206846193701</c:v>
                </c:pt>
                <c:pt idx="1097">
                  <c:v>1017.8439955483773</c:v>
                </c:pt>
                <c:pt idx="1098">
                  <c:v>1021.269934362208</c:v>
                </c:pt>
                <c:pt idx="1099">
                  <c:v>1024.6985026369512</c:v>
                </c:pt>
                <c:pt idx="1100">
                  <c:v>1028.1297019495105</c:v>
                </c:pt>
                <c:pt idx="1101">
                  <c:v>1031.5635338776628</c:v>
                </c:pt>
                <c:pt idx="1102">
                  <c:v>1035</c:v>
                </c:pt>
                <c:pt idx="1103">
                  <c:v>1019.1866097183665</c:v>
                </c:pt>
                <c:pt idx="1104">
                  <c:v>1003.3427832493617</c:v>
                </c:pt>
                <c:pt idx="1105">
                  <c:v>987.46850798599189</c:v>
                </c:pt>
                <c:pt idx="1106">
                  <c:v>971.56377131608315</c:v>
                </c:pt>
                <c:pt idx="1107">
                  <c:v>955.62856062216451</c:v>
                </c:pt>
                <c:pt idx="1108">
                  <c:v>939.66286328161368</c:v>
                </c:pt>
                <c:pt idx="1109">
                  <c:v>923.66666666659876</c:v>
                </c:pt>
                <c:pt idx="1110">
                  <c:v>907.1405027078581</c:v>
                </c:pt>
                <c:pt idx="1111">
                  <c:v>890.58339904196328</c:v>
                </c:pt>
                <c:pt idx="1112">
                  <c:v>873.99534276654595</c:v>
                </c:pt>
                <c:pt idx="1113">
                  <c:v>857.37632097379537</c:v>
                </c:pt>
                <c:pt idx="1114">
                  <c:v>840.72632075069123</c:v>
                </c:pt>
                <c:pt idx="1115">
                  <c:v>811.26755140066962</c:v>
                </c:pt>
                <c:pt idx="1116">
                  <c:v>781.77777777775191</c:v>
                </c:pt>
                <c:pt idx="1117">
                  <c:v>768.9999999999709</c:v>
                </c:pt>
                <c:pt idx="1118">
                  <c:v>756.22222222218988</c:v>
                </c:pt>
                <c:pt idx="1119">
                  <c:v>743.44444444440887</c:v>
                </c:pt>
                <c:pt idx="1120">
                  <c:v>730.66666666662786</c:v>
                </c:pt>
                <c:pt idx="1121">
                  <c:v>717.88888888884685</c:v>
                </c:pt>
                <c:pt idx="1122">
                  <c:v>705.11111111106584</c:v>
                </c:pt>
                <c:pt idx="1123">
                  <c:v>692.33333333340124</c:v>
                </c:pt>
                <c:pt idx="1124">
                  <c:v>671.66666666674428</c:v>
                </c:pt>
                <c:pt idx="1125">
                  <c:v>651.00000000008731</c:v>
                </c:pt>
                <c:pt idx="1126">
                  <c:v>630.33333333343035</c:v>
                </c:pt>
                <c:pt idx="1127">
                  <c:v>609.66666666677338</c:v>
                </c:pt>
                <c:pt idx="1128">
                  <c:v>589</c:v>
                </c:pt>
                <c:pt idx="1129">
                  <c:v>581.11111111112405</c:v>
                </c:pt>
                <c:pt idx="1130">
                  <c:v>557.59722222224809</c:v>
                </c:pt>
                <c:pt idx="1131">
                  <c:v>534.08333333337214</c:v>
                </c:pt>
                <c:pt idx="1132">
                  <c:v>510.56944444449618</c:v>
                </c:pt>
                <c:pt idx="1133">
                  <c:v>487.05555555562023</c:v>
                </c:pt>
                <c:pt idx="1134">
                  <c:v>463.54166666674428</c:v>
                </c:pt>
                <c:pt idx="1135">
                  <c:v>440.02777777786832</c:v>
                </c:pt>
                <c:pt idx="1136">
                  <c:v>416.51388888899237</c:v>
                </c:pt>
                <c:pt idx="1137">
                  <c:v>393</c:v>
                </c:pt>
                <c:pt idx="1138">
                  <c:v>368.71428571428987</c:v>
                </c:pt>
                <c:pt idx="1139">
                  <c:v>344.42857142857974</c:v>
                </c:pt>
                <c:pt idx="1140">
                  <c:v>320.14285714286962</c:v>
                </c:pt>
                <c:pt idx="1141">
                  <c:v>295.85714285715949</c:v>
                </c:pt>
                <c:pt idx="1142">
                  <c:v>271.57142857144936</c:v>
                </c:pt>
                <c:pt idx="1143">
                  <c:v>247.28571428573923</c:v>
                </c:pt>
                <c:pt idx="1144">
                  <c:v>238.625</c:v>
                </c:pt>
                <c:pt idx="1145">
                  <c:v>230.38997931766789</c:v>
                </c:pt>
                <c:pt idx="1146">
                  <c:v>222.15591779368697</c:v>
                </c:pt>
                <c:pt idx="1147">
                  <c:v>213.92281549808104</c:v>
                </c:pt>
                <c:pt idx="1148">
                  <c:v>205.69067250087392</c:v>
                </c:pt>
                <c:pt idx="1149">
                  <c:v>197.45948887208942</c:v>
                </c:pt>
                <c:pt idx="1150">
                  <c:v>189.22926468178048</c:v>
                </c:pt>
                <c:pt idx="1151">
                  <c:v>181</c:v>
                </c:pt>
                <c:pt idx="1152">
                  <c:v>177.95238095236709</c:v>
                </c:pt>
                <c:pt idx="1153">
                  <c:v>174.90476190473419</c:v>
                </c:pt>
                <c:pt idx="1154">
                  <c:v>171.85714285710128</c:v>
                </c:pt>
                <c:pt idx="1155">
                  <c:v>168.80952380946837</c:v>
                </c:pt>
                <c:pt idx="1156">
                  <c:v>165.76190476183547</c:v>
                </c:pt>
                <c:pt idx="1157">
                  <c:v>162.71428571420256</c:v>
                </c:pt>
                <c:pt idx="1158">
                  <c:v>159.66666666659876</c:v>
                </c:pt>
                <c:pt idx="1159">
                  <c:v>156.19335401558783</c:v>
                </c:pt>
                <c:pt idx="1160">
                  <c:v>152.71908220622572</c:v>
                </c:pt>
                <c:pt idx="1161">
                  <c:v>149.24385116848862</c:v>
                </c:pt>
                <c:pt idx="1162">
                  <c:v>145.7676608323527</c:v>
                </c:pt>
                <c:pt idx="1163">
                  <c:v>142.29051112779416</c:v>
                </c:pt>
                <c:pt idx="1164">
                  <c:v>138.81240198476007</c:v>
                </c:pt>
                <c:pt idx="1165">
                  <c:v>135.33333333319752</c:v>
                </c:pt>
                <c:pt idx="1166">
                  <c:v>135.33333333319752</c:v>
                </c:pt>
                <c:pt idx="1167">
                  <c:v>135.33333333319752</c:v>
                </c:pt>
                <c:pt idx="1168">
                  <c:v>135.33333333319752</c:v>
                </c:pt>
                <c:pt idx="1169">
                  <c:v>135.33333333319752</c:v>
                </c:pt>
                <c:pt idx="1170">
                  <c:v>135.33333333319752</c:v>
                </c:pt>
                <c:pt idx="1171">
                  <c:v>135.33333333319752</c:v>
                </c:pt>
                <c:pt idx="1172">
                  <c:v>135.33333333340124</c:v>
                </c:pt>
                <c:pt idx="1173">
                  <c:v>130.61904761911137</c:v>
                </c:pt>
                <c:pt idx="1174">
                  <c:v>125.9047619048215</c:v>
                </c:pt>
                <c:pt idx="1175">
                  <c:v>121.19047619053163</c:v>
                </c:pt>
                <c:pt idx="1176">
                  <c:v>116.47619047624175</c:v>
                </c:pt>
                <c:pt idx="1177">
                  <c:v>111.76190476195188</c:v>
                </c:pt>
                <c:pt idx="1178">
                  <c:v>107.04761904766201</c:v>
                </c:pt>
                <c:pt idx="1179">
                  <c:v>102.33333333337214</c:v>
                </c:pt>
                <c:pt idx="1180">
                  <c:v>97.619047619082266</c:v>
                </c:pt>
                <c:pt idx="1181">
                  <c:v>92.904761904792394</c:v>
                </c:pt>
                <c:pt idx="1182">
                  <c:v>88.190476190502523</c:v>
                </c:pt>
                <c:pt idx="1183">
                  <c:v>83.476190476212651</c:v>
                </c:pt>
                <c:pt idx="1184">
                  <c:v>78.761904761922779</c:v>
                </c:pt>
                <c:pt idx="1185">
                  <c:v>74.047619047632907</c:v>
                </c:pt>
                <c:pt idx="1186">
                  <c:v>69.333333333139308</c:v>
                </c:pt>
                <c:pt idx="1187">
                  <c:v>69.333333333139308</c:v>
                </c:pt>
                <c:pt idx="1188">
                  <c:v>69.333333333139308</c:v>
                </c:pt>
                <c:pt idx="1189">
                  <c:v>69.333333333139308</c:v>
                </c:pt>
                <c:pt idx="1190">
                  <c:v>69.333333333139308</c:v>
                </c:pt>
                <c:pt idx="1191">
                  <c:v>69.333333333139308</c:v>
                </c:pt>
                <c:pt idx="1192">
                  <c:v>69.333333333139308</c:v>
                </c:pt>
                <c:pt idx="1193">
                  <c:v>69.333333333139308</c:v>
                </c:pt>
                <c:pt idx="1194">
                  <c:v>69.333333333139308</c:v>
                </c:pt>
                <c:pt idx="1195">
                  <c:v>69.333333333139308</c:v>
                </c:pt>
                <c:pt idx="1196">
                  <c:v>69.333333333139308</c:v>
                </c:pt>
                <c:pt idx="1197">
                  <c:v>69.333333333139308</c:v>
                </c:pt>
                <c:pt idx="1198">
                  <c:v>69.333333333139308</c:v>
                </c:pt>
                <c:pt idx="1199">
                  <c:v>69.333333333139308</c:v>
                </c:pt>
                <c:pt idx="1200">
                  <c:v>69.333333333139308</c:v>
                </c:pt>
                <c:pt idx="1201">
                  <c:v>69.333333333139308</c:v>
                </c:pt>
                <c:pt idx="1202">
                  <c:v>69.333333333139308</c:v>
                </c:pt>
                <c:pt idx="1203">
                  <c:v>69.333333333139308</c:v>
                </c:pt>
                <c:pt idx="1204">
                  <c:v>69.333333333139308</c:v>
                </c:pt>
                <c:pt idx="1205">
                  <c:v>69.333333333139308</c:v>
                </c:pt>
                <c:pt idx="1206">
                  <c:v>69.333333333139308</c:v>
                </c:pt>
                <c:pt idx="1207">
                  <c:v>69.333333333139308</c:v>
                </c:pt>
                <c:pt idx="1208">
                  <c:v>69.333333333139308</c:v>
                </c:pt>
                <c:pt idx="1209">
                  <c:v>69.333333333139308</c:v>
                </c:pt>
                <c:pt idx="1210">
                  <c:v>69.333333333139308</c:v>
                </c:pt>
                <c:pt idx="1211">
                  <c:v>69.333333333139308</c:v>
                </c:pt>
                <c:pt idx="1212">
                  <c:v>69.333333333139308</c:v>
                </c:pt>
                <c:pt idx="1213">
                  <c:v>69.333333333139308</c:v>
                </c:pt>
                <c:pt idx="1214">
                  <c:v>69.333333333139308</c:v>
                </c:pt>
                <c:pt idx="1215">
                  <c:v>69.333333333139308</c:v>
                </c:pt>
                <c:pt idx="1216">
                  <c:v>69.333333333139308</c:v>
                </c:pt>
                <c:pt idx="1217">
                  <c:v>69.333333333139308</c:v>
                </c:pt>
                <c:pt idx="1218">
                  <c:v>69.333333333139308</c:v>
                </c:pt>
                <c:pt idx="1219">
                  <c:v>69.333333333139308</c:v>
                </c:pt>
                <c:pt idx="1220">
                  <c:v>69.333333333139308</c:v>
                </c:pt>
                <c:pt idx="1221">
                  <c:v>69.333333333139308</c:v>
                </c:pt>
                <c:pt idx="1222">
                  <c:v>69.333333333139308</c:v>
                </c:pt>
                <c:pt idx="1223">
                  <c:v>69.333333333139308</c:v>
                </c:pt>
                <c:pt idx="1224">
                  <c:v>69.333333333139308</c:v>
                </c:pt>
                <c:pt idx="1225">
                  <c:v>69.333333333139308</c:v>
                </c:pt>
                <c:pt idx="1226">
                  <c:v>69.333333333139308</c:v>
                </c:pt>
                <c:pt idx="1227">
                  <c:v>69.333333333139308</c:v>
                </c:pt>
                <c:pt idx="1228">
                  <c:v>69.333333333139308</c:v>
                </c:pt>
                <c:pt idx="1229">
                  <c:v>69.333333333139308</c:v>
                </c:pt>
                <c:pt idx="1230">
                  <c:v>69.333333333139308</c:v>
                </c:pt>
                <c:pt idx="1231">
                  <c:v>69.333333333139308</c:v>
                </c:pt>
                <c:pt idx="1232">
                  <c:v>69.333333333139308</c:v>
                </c:pt>
                <c:pt idx="1233">
                  <c:v>69.333333333139308</c:v>
                </c:pt>
                <c:pt idx="1234">
                  <c:v>69.333333333139308</c:v>
                </c:pt>
                <c:pt idx="1235">
                  <c:v>69.333333334012423</c:v>
                </c:pt>
                <c:pt idx="1236">
                  <c:v>69.809523810225073</c:v>
                </c:pt>
                <c:pt idx="1237">
                  <c:v>70.285714286437724</c:v>
                </c:pt>
                <c:pt idx="1238">
                  <c:v>70.761904762650374</c:v>
                </c:pt>
                <c:pt idx="1239">
                  <c:v>71.238095238863025</c:v>
                </c:pt>
                <c:pt idx="1240">
                  <c:v>71.714285715075675</c:v>
                </c:pt>
                <c:pt idx="1241">
                  <c:v>72.190476191288326</c:v>
                </c:pt>
                <c:pt idx="1242">
                  <c:v>72.666666667500976</c:v>
                </c:pt>
                <c:pt idx="1243">
                  <c:v>73.142857143713627</c:v>
                </c:pt>
                <c:pt idx="1244">
                  <c:v>73.619047619926278</c:v>
                </c:pt>
                <c:pt idx="1245">
                  <c:v>74.095238096138928</c:v>
                </c:pt>
                <c:pt idx="1246">
                  <c:v>74.571428572351579</c:v>
                </c:pt>
                <c:pt idx="1247">
                  <c:v>75.047619048564229</c:v>
                </c:pt>
                <c:pt idx="1248">
                  <c:v>75.52380952477688</c:v>
                </c:pt>
                <c:pt idx="1249">
                  <c:v>76.000000000116415</c:v>
                </c:pt>
                <c:pt idx="1250">
                  <c:v>76.000000000116415</c:v>
                </c:pt>
                <c:pt idx="1251">
                  <c:v>76.000000000116415</c:v>
                </c:pt>
                <c:pt idx="1252">
                  <c:v>76.000000000116415</c:v>
                </c:pt>
                <c:pt idx="1253">
                  <c:v>76.000000000116415</c:v>
                </c:pt>
                <c:pt idx="1254">
                  <c:v>76.000000000116415</c:v>
                </c:pt>
                <c:pt idx="1255">
                  <c:v>76.000000000116415</c:v>
                </c:pt>
                <c:pt idx="1256">
                  <c:v>76.000000000116415</c:v>
                </c:pt>
                <c:pt idx="1257">
                  <c:v>76.000000000116415</c:v>
                </c:pt>
                <c:pt idx="1258">
                  <c:v>76.000000000116415</c:v>
                </c:pt>
                <c:pt idx="1259">
                  <c:v>76.000000000116415</c:v>
                </c:pt>
                <c:pt idx="1260">
                  <c:v>76.000000000116415</c:v>
                </c:pt>
                <c:pt idx="1261">
                  <c:v>76.000000000116415</c:v>
                </c:pt>
                <c:pt idx="1262">
                  <c:v>76.000000000116415</c:v>
                </c:pt>
                <c:pt idx="1263">
                  <c:v>75.999999999883585</c:v>
                </c:pt>
                <c:pt idx="1264">
                  <c:v>99.862030685471836</c:v>
                </c:pt>
                <c:pt idx="1265">
                  <c:v>123.72880739846732</c:v>
                </c:pt>
                <c:pt idx="1266">
                  <c:v>147.60033090785146</c:v>
                </c:pt>
                <c:pt idx="1267">
                  <c:v>171.47660198278027</c:v>
                </c:pt>
                <c:pt idx="1268">
                  <c:v>195.3576213925262</c:v>
                </c:pt>
                <c:pt idx="1269">
                  <c:v>219.24338990644901</c:v>
                </c:pt>
                <c:pt idx="1270">
                  <c:v>243.13390829405398</c:v>
                </c:pt>
                <c:pt idx="1271">
                  <c:v>267.02917732499191</c:v>
                </c:pt>
                <c:pt idx="1272">
                  <c:v>290.92919776900089</c:v>
                </c:pt>
                <c:pt idx="1273">
                  <c:v>314.83397039599367</c:v>
                </c:pt>
                <c:pt idx="1274">
                  <c:v>338.74349597597029</c:v>
                </c:pt>
                <c:pt idx="1275">
                  <c:v>362.6577752790472</c:v>
                </c:pt>
                <c:pt idx="1276">
                  <c:v>386.57680907548638</c:v>
                </c:pt>
                <c:pt idx="1277">
                  <c:v>410.50059813589905</c:v>
                </c:pt>
                <c:pt idx="1278">
                  <c:v>410.56711254475522</c:v>
                </c:pt>
                <c:pt idx="1279">
                  <c:v>410.63363773107994</c:v>
                </c:pt>
                <c:pt idx="1280">
                  <c:v>410.70017369667767</c:v>
                </c:pt>
                <c:pt idx="1281">
                  <c:v>410.76672044323641</c:v>
                </c:pt>
                <c:pt idx="1282">
                  <c:v>410.8332779725315</c:v>
                </c:pt>
                <c:pt idx="1283">
                  <c:v>410.89984628630918</c:v>
                </c:pt>
                <c:pt idx="1284">
                  <c:v>410.96642538631568</c:v>
                </c:pt>
                <c:pt idx="1285">
                  <c:v>411.03301527429721</c:v>
                </c:pt>
                <c:pt idx="1286">
                  <c:v>411.09961595200002</c:v>
                </c:pt>
                <c:pt idx="1287">
                  <c:v>411.16622742117033</c:v>
                </c:pt>
                <c:pt idx="1288">
                  <c:v>411.23284968352527</c:v>
                </c:pt>
                <c:pt idx="1289">
                  <c:v>411.29948274086928</c:v>
                </c:pt>
                <c:pt idx="1290">
                  <c:v>411.36612659491948</c:v>
                </c:pt>
                <c:pt idx="1291">
                  <c:v>411.4327812474512</c:v>
                </c:pt>
                <c:pt idx="1292">
                  <c:v>411.49944670018158</c:v>
                </c:pt>
                <c:pt idx="1293">
                  <c:v>411.56612295488594</c:v>
                </c:pt>
                <c:pt idx="1294">
                  <c:v>411.63281001331052</c:v>
                </c:pt>
                <c:pt idx="1295">
                  <c:v>411.69950787720154</c:v>
                </c:pt>
                <c:pt idx="1296">
                  <c:v>411.76621654830524</c:v>
                </c:pt>
                <c:pt idx="1297">
                  <c:v>411.83293602836784</c:v>
                </c:pt>
                <c:pt idx="1298">
                  <c:v>411.89966631945572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69-4E5D-9B3F-D097D4AC5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8024"/>
        <c:axId val="210668416"/>
        <c:extLst/>
      </c:lineChart>
      <c:dateAx>
        <c:axId val="21066802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8416"/>
        <c:crosses val="autoZero"/>
        <c:auto val="1"/>
        <c:lblOffset val="100"/>
        <c:baseTimeUnit val="days"/>
      </c:dateAx>
      <c:valAx>
        <c:axId val="21066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8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Variação Semanal Percentual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0.10195373047346488"/>
          <c:w val="0.88687833796354554"/>
          <c:h val="0.68531747612192995"/>
        </c:manualLayout>
      </c:layout>
      <c:lineChart>
        <c:grouping val="standard"/>
        <c:varyColors val="0"/>
        <c:ser>
          <c:idx val="2"/>
          <c:order val="0"/>
          <c:tx>
            <c:strRef>
              <c:f>'Dados sim recup log'!$Q$1</c:f>
              <c:strCache>
                <c:ptCount val="1"/>
                <c:pt idx="0">
                  <c:v>Variação Semanal Média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log'!$A$2:$A$1500</c:f>
              <c:numCache>
                <c:formatCode>d\-mmm</c:formatCode>
                <c:ptCount val="14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  <c:pt idx="998">
                  <c:v>44905</c:v>
                </c:pt>
                <c:pt idx="999">
                  <c:v>44906</c:v>
                </c:pt>
                <c:pt idx="1000">
                  <c:v>44907</c:v>
                </c:pt>
                <c:pt idx="1001">
                  <c:v>44908</c:v>
                </c:pt>
                <c:pt idx="1002">
                  <c:v>44909</c:v>
                </c:pt>
                <c:pt idx="1003">
                  <c:v>44910</c:v>
                </c:pt>
                <c:pt idx="1004">
                  <c:v>44911</c:v>
                </c:pt>
                <c:pt idx="1005">
                  <c:v>44912</c:v>
                </c:pt>
                <c:pt idx="1006">
                  <c:v>44913</c:v>
                </c:pt>
                <c:pt idx="1007">
                  <c:v>44914</c:v>
                </c:pt>
                <c:pt idx="1008">
                  <c:v>44915</c:v>
                </c:pt>
                <c:pt idx="1009">
                  <c:v>44916</c:v>
                </c:pt>
                <c:pt idx="1010">
                  <c:v>44917</c:v>
                </c:pt>
                <c:pt idx="1011">
                  <c:v>44918</c:v>
                </c:pt>
                <c:pt idx="1012">
                  <c:v>44919</c:v>
                </c:pt>
                <c:pt idx="1013">
                  <c:v>44920</c:v>
                </c:pt>
                <c:pt idx="1014">
                  <c:v>44921</c:v>
                </c:pt>
                <c:pt idx="1015">
                  <c:v>44922</c:v>
                </c:pt>
                <c:pt idx="1016">
                  <c:v>44923</c:v>
                </c:pt>
                <c:pt idx="1017">
                  <c:v>44924</c:v>
                </c:pt>
                <c:pt idx="1018">
                  <c:v>44925</c:v>
                </c:pt>
                <c:pt idx="1019">
                  <c:v>44926</c:v>
                </c:pt>
                <c:pt idx="1020">
                  <c:v>44927</c:v>
                </c:pt>
                <c:pt idx="1021">
                  <c:v>44928</c:v>
                </c:pt>
                <c:pt idx="1022">
                  <c:v>44929</c:v>
                </c:pt>
                <c:pt idx="1023">
                  <c:v>44930</c:v>
                </c:pt>
                <c:pt idx="1024">
                  <c:v>44931</c:v>
                </c:pt>
                <c:pt idx="1025">
                  <c:v>44932</c:v>
                </c:pt>
                <c:pt idx="1026">
                  <c:v>44933</c:v>
                </c:pt>
                <c:pt idx="1027">
                  <c:v>44934</c:v>
                </c:pt>
                <c:pt idx="1028">
                  <c:v>44935</c:v>
                </c:pt>
                <c:pt idx="1029">
                  <c:v>44936</c:v>
                </c:pt>
                <c:pt idx="1030">
                  <c:v>44937</c:v>
                </c:pt>
                <c:pt idx="1031">
                  <c:v>44938</c:v>
                </c:pt>
                <c:pt idx="1032">
                  <c:v>44939</c:v>
                </c:pt>
                <c:pt idx="1033">
                  <c:v>44940</c:v>
                </c:pt>
                <c:pt idx="1034">
                  <c:v>44941</c:v>
                </c:pt>
                <c:pt idx="1035">
                  <c:v>44942</c:v>
                </c:pt>
                <c:pt idx="1036">
                  <c:v>44943</c:v>
                </c:pt>
                <c:pt idx="1037">
                  <c:v>44944</c:v>
                </c:pt>
                <c:pt idx="1038">
                  <c:v>44945</c:v>
                </c:pt>
                <c:pt idx="1039">
                  <c:v>44946</c:v>
                </c:pt>
                <c:pt idx="1040">
                  <c:v>44947</c:v>
                </c:pt>
                <c:pt idx="1041">
                  <c:v>44948</c:v>
                </c:pt>
                <c:pt idx="1042">
                  <c:v>44949</c:v>
                </c:pt>
                <c:pt idx="1043">
                  <c:v>44950</c:v>
                </c:pt>
                <c:pt idx="1044">
                  <c:v>44951</c:v>
                </c:pt>
                <c:pt idx="1045">
                  <c:v>44952</c:v>
                </c:pt>
                <c:pt idx="1046">
                  <c:v>44953</c:v>
                </c:pt>
                <c:pt idx="1047">
                  <c:v>44954</c:v>
                </c:pt>
                <c:pt idx="1048">
                  <c:v>44955</c:v>
                </c:pt>
                <c:pt idx="1049">
                  <c:v>44956</c:v>
                </c:pt>
                <c:pt idx="1050">
                  <c:v>44957</c:v>
                </c:pt>
                <c:pt idx="1051">
                  <c:v>44958</c:v>
                </c:pt>
                <c:pt idx="1052">
                  <c:v>44959</c:v>
                </c:pt>
                <c:pt idx="1053">
                  <c:v>44960</c:v>
                </c:pt>
                <c:pt idx="1054">
                  <c:v>44961</c:v>
                </c:pt>
                <c:pt idx="1055">
                  <c:v>44962</c:v>
                </c:pt>
                <c:pt idx="1056">
                  <c:v>44963</c:v>
                </c:pt>
                <c:pt idx="1057">
                  <c:v>44964</c:v>
                </c:pt>
                <c:pt idx="1058">
                  <c:v>44965</c:v>
                </c:pt>
                <c:pt idx="1059">
                  <c:v>44966</c:v>
                </c:pt>
                <c:pt idx="1060">
                  <c:v>44967</c:v>
                </c:pt>
                <c:pt idx="1061">
                  <c:v>44968</c:v>
                </c:pt>
                <c:pt idx="1062">
                  <c:v>44969</c:v>
                </c:pt>
                <c:pt idx="1063">
                  <c:v>44970</c:v>
                </c:pt>
                <c:pt idx="1064">
                  <c:v>44971</c:v>
                </c:pt>
                <c:pt idx="1065">
                  <c:v>44972</c:v>
                </c:pt>
                <c:pt idx="1066">
                  <c:v>44973</c:v>
                </c:pt>
                <c:pt idx="1067">
                  <c:v>44974</c:v>
                </c:pt>
                <c:pt idx="1068">
                  <c:v>44975</c:v>
                </c:pt>
                <c:pt idx="1069">
                  <c:v>44976</c:v>
                </c:pt>
                <c:pt idx="1070">
                  <c:v>44977</c:v>
                </c:pt>
                <c:pt idx="1071">
                  <c:v>44978</c:v>
                </c:pt>
                <c:pt idx="1072">
                  <c:v>44979</c:v>
                </c:pt>
                <c:pt idx="1073">
                  <c:v>44980</c:v>
                </c:pt>
                <c:pt idx="1074">
                  <c:v>44981</c:v>
                </c:pt>
                <c:pt idx="1075">
                  <c:v>44982</c:v>
                </c:pt>
                <c:pt idx="1076">
                  <c:v>44983</c:v>
                </c:pt>
                <c:pt idx="1077">
                  <c:v>44984</c:v>
                </c:pt>
                <c:pt idx="1078">
                  <c:v>44985</c:v>
                </c:pt>
                <c:pt idx="1079">
                  <c:v>44986</c:v>
                </c:pt>
                <c:pt idx="1080">
                  <c:v>44987</c:v>
                </c:pt>
                <c:pt idx="1081">
                  <c:v>44988</c:v>
                </c:pt>
                <c:pt idx="1082">
                  <c:v>44989</c:v>
                </c:pt>
                <c:pt idx="1083">
                  <c:v>44990</c:v>
                </c:pt>
                <c:pt idx="1084">
                  <c:v>44991</c:v>
                </c:pt>
                <c:pt idx="1085">
                  <c:v>44992</c:v>
                </c:pt>
                <c:pt idx="1086">
                  <c:v>44993</c:v>
                </c:pt>
                <c:pt idx="1087">
                  <c:v>44994</c:v>
                </c:pt>
                <c:pt idx="1088">
                  <c:v>44995</c:v>
                </c:pt>
                <c:pt idx="1089">
                  <c:v>44996</c:v>
                </c:pt>
                <c:pt idx="1090">
                  <c:v>44997</c:v>
                </c:pt>
                <c:pt idx="1091">
                  <c:v>44998</c:v>
                </c:pt>
                <c:pt idx="1092">
                  <c:v>44999</c:v>
                </c:pt>
                <c:pt idx="1093">
                  <c:v>45000</c:v>
                </c:pt>
                <c:pt idx="1094">
                  <c:v>45001</c:v>
                </c:pt>
                <c:pt idx="1095">
                  <c:v>45002</c:v>
                </c:pt>
                <c:pt idx="1096">
                  <c:v>45003</c:v>
                </c:pt>
                <c:pt idx="1097">
                  <c:v>45004</c:v>
                </c:pt>
                <c:pt idx="1098">
                  <c:v>45005</c:v>
                </c:pt>
                <c:pt idx="1099">
                  <c:v>45006</c:v>
                </c:pt>
                <c:pt idx="1100">
                  <c:v>45007</c:v>
                </c:pt>
                <c:pt idx="1101">
                  <c:v>45008</c:v>
                </c:pt>
                <c:pt idx="1102">
                  <c:v>45009</c:v>
                </c:pt>
                <c:pt idx="1103">
                  <c:v>45010</c:v>
                </c:pt>
                <c:pt idx="1104">
                  <c:v>45011</c:v>
                </c:pt>
                <c:pt idx="1105">
                  <c:v>45012</c:v>
                </c:pt>
                <c:pt idx="1106">
                  <c:v>45013</c:v>
                </c:pt>
                <c:pt idx="1107">
                  <c:v>45014</c:v>
                </c:pt>
                <c:pt idx="1108">
                  <c:v>45015</c:v>
                </c:pt>
                <c:pt idx="1109">
                  <c:v>45016</c:v>
                </c:pt>
                <c:pt idx="1110">
                  <c:v>45017</c:v>
                </c:pt>
                <c:pt idx="1111">
                  <c:v>45018</c:v>
                </c:pt>
                <c:pt idx="1112">
                  <c:v>45019</c:v>
                </c:pt>
                <c:pt idx="1113">
                  <c:v>45020</c:v>
                </c:pt>
                <c:pt idx="1114">
                  <c:v>45021</c:v>
                </c:pt>
                <c:pt idx="1115">
                  <c:v>45022</c:v>
                </c:pt>
                <c:pt idx="1116">
                  <c:v>45023</c:v>
                </c:pt>
                <c:pt idx="1117">
                  <c:v>45024</c:v>
                </c:pt>
                <c:pt idx="1118">
                  <c:v>45025</c:v>
                </c:pt>
                <c:pt idx="1119">
                  <c:v>45026</c:v>
                </c:pt>
                <c:pt idx="1120">
                  <c:v>45027</c:v>
                </c:pt>
                <c:pt idx="1121">
                  <c:v>45028</c:v>
                </c:pt>
                <c:pt idx="1122">
                  <c:v>45029</c:v>
                </c:pt>
                <c:pt idx="1123">
                  <c:v>45030</c:v>
                </c:pt>
                <c:pt idx="1124">
                  <c:v>45031</c:v>
                </c:pt>
                <c:pt idx="1125">
                  <c:v>45032</c:v>
                </c:pt>
                <c:pt idx="1126">
                  <c:v>45033</c:v>
                </c:pt>
                <c:pt idx="1127">
                  <c:v>45034</c:v>
                </c:pt>
                <c:pt idx="1128">
                  <c:v>45035</c:v>
                </c:pt>
                <c:pt idx="1129">
                  <c:v>45036</c:v>
                </c:pt>
                <c:pt idx="1130">
                  <c:v>45037</c:v>
                </c:pt>
                <c:pt idx="1131">
                  <c:v>45038</c:v>
                </c:pt>
                <c:pt idx="1132">
                  <c:v>45039</c:v>
                </c:pt>
                <c:pt idx="1133">
                  <c:v>45040</c:v>
                </c:pt>
                <c:pt idx="1134">
                  <c:v>45041</c:v>
                </c:pt>
                <c:pt idx="1135">
                  <c:v>45042</c:v>
                </c:pt>
                <c:pt idx="1136">
                  <c:v>45043</c:v>
                </c:pt>
                <c:pt idx="1137">
                  <c:v>45044</c:v>
                </c:pt>
                <c:pt idx="1138">
                  <c:v>45045</c:v>
                </c:pt>
                <c:pt idx="1139">
                  <c:v>45046</c:v>
                </c:pt>
                <c:pt idx="1140">
                  <c:v>45047</c:v>
                </c:pt>
                <c:pt idx="1141">
                  <c:v>45048</c:v>
                </c:pt>
                <c:pt idx="1142">
                  <c:v>45049</c:v>
                </c:pt>
                <c:pt idx="1143">
                  <c:v>45050</c:v>
                </c:pt>
                <c:pt idx="1144">
                  <c:v>45051</c:v>
                </c:pt>
                <c:pt idx="1145">
                  <c:v>45052</c:v>
                </c:pt>
                <c:pt idx="1146">
                  <c:v>45053</c:v>
                </c:pt>
                <c:pt idx="1147">
                  <c:v>45054</c:v>
                </c:pt>
                <c:pt idx="1148">
                  <c:v>45055</c:v>
                </c:pt>
                <c:pt idx="1149">
                  <c:v>45056</c:v>
                </c:pt>
                <c:pt idx="1150">
                  <c:v>45057</c:v>
                </c:pt>
                <c:pt idx="1151">
                  <c:v>45058</c:v>
                </c:pt>
                <c:pt idx="1152">
                  <c:v>45059</c:v>
                </c:pt>
                <c:pt idx="1153">
                  <c:v>45060</c:v>
                </c:pt>
                <c:pt idx="1154">
                  <c:v>45061</c:v>
                </c:pt>
                <c:pt idx="1155">
                  <c:v>45062</c:v>
                </c:pt>
                <c:pt idx="1156">
                  <c:v>45063</c:v>
                </c:pt>
                <c:pt idx="1157">
                  <c:v>45064</c:v>
                </c:pt>
                <c:pt idx="1158">
                  <c:v>45065</c:v>
                </c:pt>
                <c:pt idx="1159">
                  <c:v>45066</c:v>
                </c:pt>
                <c:pt idx="1160">
                  <c:v>45067</c:v>
                </c:pt>
                <c:pt idx="1161">
                  <c:v>45068</c:v>
                </c:pt>
                <c:pt idx="1162">
                  <c:v>45069</c:v>
                </c:pt>
                <c:pt idx="1163">
                  <c:v>45070</c:v>
                </c:pt>
                <c:pt idx="1164">
                  <c:v>45071</c:v>
                </c:pt>
                <c:pt idx="1165">
                  <c:v>45072</c:v>
                </c:pt>
                <c:pt idx="1166">
                  <c:v>45073</c:v>
                </c:pt>
                <c:pt idx="1167">
                  <c:v>45074</c:v>
                </c:pt>
                <c:pt idx="1168">
                  <c:v>45075</c:v>
                </c:pt>
                <c:pt idx="1169">
                  <c:v>45076</c:v>
                </c:pt>
                <c:pt idx="1170">
                  <c:v>45077</c:v>
                </c:pt>
                <c:pt idx="1171">
                  <c:v>45078</c:v>
                </c:pt>
                <c:pt idx="1172">
                  <c:v>45079</c:v>
                </c:pt>
                <c:pt idx="1173">
                  <c:v>45080</c:v>
                </c:pt>
                <c:pt idx="1174">
                  <c:v>45081</c:v>
                </c:pt>
                <c:pt idx="1175">
                  <c:v>45082</c:v>
                </c:pt>
                <c:pt idx="1176">
                  <c:v>45083</c:v>
                </c:pt>
                <c:pt idx="1177">
                  <c:v>45084</c:v>
                </c:pt>
                <c:pt idx="1178">
                  <c:v>45085</c:v>
                </c:pt>
                <c:pt idx="1179">
                  <c:v>45086</c:v>
                </c:pt>
                <c:pt idx="1180">
                  <c:v>45087</c:v>
                </c:pt>
                <c:pt idx="1181">
                  <c:v>45088</c:v>
                </c:pt>
                <c:pt idx="1182">
                  <c:v>45089</c:v>
                </c:pt>
                <c:pt idx="1183">
                  <c:v>45090</c:v>
                </c:pt>
                <c:pt idx="1184">
                  <c:v>45091</c:v>
                </c:pt>
                <c:pt idx="1185">
                  <c:v>45092</c:v>
                </c:pt>
                <c:pt idx="1186">
                  <c:v>45093</c:v>
                </c:pt>
                <c:pt idx="1187">
                  <c:v>45094</c:v>
                </c:pt>
                <c:pt idx="1188">
                  <c:v>45095</c:v>
                </c:pt>
                <c:pt idx="1189">
                  <c:v>45096</c:v>
                </c:pt>
                <c:pt idx="1190">
                  <c:v>45097</c:v>
                </c:pt>
                <c:pt idx="1191">
                  <c:v>45098</c:v>
                </c:pt>
                <c:pt idx="1192">
                  <c:v>45099</c:v>
                </c:pt>
                <c:pt idx="1193">
                  <c:v>45100</c:v>
                </c:pt>
                <c:pt idx="1194">
                  <c:v>45101</c:v>
                </c:pt>
                <c:pt idx="1195">
                  <c:v>45102</c:v>
                </c:pt>
                <c:pt idx="1196">
                  <c:v>45103</c:v>
                </c:pt>
                <c:pt idx="1197">
                  <c:v>45104</c:v>
                </c:pt>
                <c:pt idx="1198">
                  <c:v>45105</c:v>
                </c:pt>
                <c:pt idx="1199">
                  <c:v>45106</c:v>
                </c:pt>
                <c:pt idx="1200">
                  <c:v>45107</c:v>
                </c:pt>
                <c:pt idx="1201">
                  <c:v>45108</c:v>
                </c:pt>
                <c:pt idx="1202">
                  <c:v>45109</c:v>
                </c:pt>
                <c:pt idx="1203">
                  <c:v>45110</c:v>
                </c:pt>
                <c:pt idx="1204">
                  <c:v>45111</c:v>
                </c:pt>
                <c:pt idx="1205">
                  <c:v>45112</c:v>
                </c:pt>
                <c:pt idx="1206">
                  <c:v>45113</c:v>
                </c:pt>
                <c:pt idx="1207">
                  <c:v>45114</c:v>
                </c:pt>
                <c:pt idx="1208">
                  <c:v>45115</c:v>
                </c:pt>
                <c:pt idx="1209">
                  <c:v>45116</c:v>
                </c:pt>
                <c:pt idx="1210">
                  <c:v>45117</c:v>
                </c:pt>
                <c:pt idx="1211">
                  <c:v>45118</c:v>
                </c:pt>
                <c:pt idx="1212">
                  <c:v>45119</c:v>
                </c:pt>
                <c:pt idx="1213">
                  <c:v>45120</c:v>
                </c:pt>
                <c:pt idx="1214">
                  <c:v>45121</c:v>
                </c:pt>
                <c:pt idx="1215">
                  <c:v>45122</c:v>
                </c:pt>
                <c:pt idx="1216">
                  <c:v>45123</c:v>
                </c:pt>
                <c:pt idx="1217">
                  <c:v>45124</c:v>
                </c:pt>
                <c:pt idx="1218">
                  <c:v>45125</c:v>
                </c:pt>
                <c:pt idx="1219">
                  <c:v>45126</c:v>
                </c:pt>
                <c:pt idx="1220">
                  <c:v>45127</c:v>
                </c:pt>
                <c:pt idx="1221">
                  <c:v>45128</c:v>
                </c:pt>
                <c:pt idx="1222">
                  <c:v>45129</c:v>
                </c:pt>
                <c:pt idx="1223">
                  <c:v>45130</c:v>
                </c:pt>
                <c:pt idx="1224">
                  <c:v>45131</c:v>
                </c:pt>
                <c:pt idx="1225">
                  <c:v>45132</c:v>
                </c:pt>
                <c:pt idx="1226">
                  <c:v>45133</c:v>
                </c:pt>
                <c:pt idx="1227">
                  <c:v>45134</c:v>
                </c:pt>
                <c:pt idx="1228">
                  <c:v>45135</c:v>
                </c:pt>
                <c:pt idx="1229">
                  <c:v>45136</c:v>
                </c:pt>
                <c:pt idx="1230">
                  <c:v>45137</c:v>
                </c:pt>
                <c:pt idx="1231">
                  <c:v>45138</c:v>
                </c:pt>
                <c:pt idx="1232">
                  <c:v>45139</c:v>
                </c:pt>
                <c:pt idx="1233">
                  <c:v>45140</c:v>
                </c:pt>
                <c:pt idx="1234">
                  <c:v>45141</c:v>
                </c:pt>
                <c:pt idx="1235">
                  <c:v>45142</c:v>
                </c:pt>
                <c:pt idx="1236">
                  <c:v>45143</c:v>
                </c:pt>
                <c:pt idx="1237">
                  <c:v>45144</c:v>
                </c:pt>
                <c:pt idx="1238">
                  <c:v>45145</c:v>
                </c:pt>
                <c:pt idx="1239">
                  <c:v>45146</c:v>
                </c:pt>
                <c:pt idx="1240">
                  <c:v>45147</c:v>
                </c:pt>
                <c:pt idx="1241">
                  <c:v>45148</c:v>
                </c:pt>
                <c:pt idx="1242">
                  <c:v>45149</c:v>
                </c:pt>
                <c:pt idx="1243">
                  <c:v>45150</c:v>
                </c:pt>
                <c:pt idx="1244">
                  <c:v>45151</c:v>
                </c:pt>
                <c:pt idx="1245">
                  <c:v>45152</c:v>
                </c:pt>
                <c:pt idx="1246">
                  <c:v>45153</c:v>
                </c:pt>
                <c:pt idx="1247">
                  <c:v>45154</c:v>
                </c:pt>
                <c:pt idx="1248">
                  <c:v>45155</c:v>
                </c:pt>
                <c:pt idx="1249">
                  <c:v>45156</c:v>
                </c:pt>
                <c:pt idx="1250">
                  <c:v>45157</c:v>
                </c:pt>
                <c:pt idx="1251">
                  <c:v>45158</c:v>
                </c:pt>
                <c:pt idx="1252">
                  <c:v>45159</c:v>
                </c:pt>
                <c:pt idx="1253">
                  <c:v>45160</c:v>
                </c:pt>
                <c:pt idx="1254">
                  <c:v>45161</c:v>
                </c:pt>
                <c:pt idx="1255">
                  <c:v>45162</c:v>
                </c:pt>
                <c:pt idx="1256">
                  <c:v>45163</c:v>
                </c:pt>
                <c:pt idx="1257">
                  <c:v>45164</c:v>
                </c:pt>
                <c:pt idx="1258">
                  <c:v>45165</c:v>
                </c:pt>
                <c:pt idx="1259">
                  <c:v>45166</c:v>
                </c:pt>
                <c:pt idx="1260">
                  <c:v>45167</c:v>
                </c:pt>
                <c:pt idx="1261">
                  <c:v>45168</c:v>
                </c:pt>
                <c:pt idx="1262">
                  <c:v>45169</c:v>
                </c:pt>
                <c:pt idx="1263">
                  <c:v>45170</c:v>
                </c:pt>
                <c:pt idx="1264">
                  <c:v>45171</c:v>
                </c:pt>
                <c:pt idx="1265">
                  <c:v>45172</c:v>
                </c:pt>
                <c:pt idx="1266">
                  <c:v>45173</c:v>
                </c:pt>
                <c:pt idx="1267">
                  <c:v>45174</c:v>
                </c:pt>
                <c:pt idx="1268">
                  <c:v>45175</c:v>
                </c:pt>
                <c:pt idx="1269">
                  <c:v>45176</c:v>
                </c:pt>
                <c:pt idx="1270">
                  <c:v>45177</c:v>
                </c:pt>
                <c:pt idx="1271">
                  <c:v>45178</c:v>
                </c:pt>
                <c:pt idx="1272">
                  <c:v>45179</c:v>
                </c:pt>
                <c:pt idx="1273">
                  <c:v>45180</c:v>
                </c:pt>
                <c:pt idx="1274">
                  <c:v>45181</c:v>
                </c:pt>
                <c:pt idx="1275">
                  <c:v>45182</c:v>
                </c:pt>
                <c:pt idx="1276">
                  <c:v>45183</c:v>
                </c:pt>
                <c:pt idx="1277">
                  <c:v>45184</c:v>
                </c:pt>
                <c:pt idx="1278">
                  <c:v>45185</c:v>
                </c:pt>
                <c:pt idx="1279">
                  <c:v>45186</c:v>
                </c:pt>
                <c:pt idx="1280">
                  <c:v>45187</c:v>
                </c:pt>
                <c:pt idx="1281">
                  <c:v>45188</c:v>
                </c:pt>
                <c:pt idx="1282">
                  <c:v>45189</c:v>
                </c:pt>
                <c:pt idx="1283">
                  <c:v>45190</c:v>
                </c:pt>
                <c:pt idx="1284">
                  <c:v>45191</c:v>
                </c:pt>
                <c:pt idx="1285">
                  <c:v>45192</c:v>
                </c:pt>
                <c:pt idx="1286">
                  <c:v>45193</c:v>
                </c:pt>
                <c:pt idx="1287">
                  <c:v>45194</c:v>
                </c:pt>
                <c:pt idx="1288">
                  <c:v>45195</c:v>
                </c:pt>
                <c:pt idx="1289">
                  <c:v>45196</c:v>
                </c:pt>
                <c:pt idx="1290">
                  <c:v>45197</c:v>
                </c:pt>
                <c:pt idx="1291">
                  <c:v>45198</c:v>
                </c:pt>
                <c:pt idx="1292">
                  <c:v>45199</c:v>
                </c:pt>
                <c:pt idx="1293">
                  <c:v>45200</c:v>
                </c:pt>
                <c:pt idx="1294">
                  <c:v>45201</c:v>
                </c:pt>
                <c:pt idx="1295">
                  <c:v>45202</c:v>
                </c:pt>
                <c:pt idx="1296">
                  <c:v>45203</c:v>
                </c:pt>
                <c:pt idx="1297">
                  <c:v>45204</c:v>
                </c:pt>
                <c:pt idx="1298">
                  <c:v>45205</c:v>
                </c:pt>
              </c:numCache>
            </c:numRef>
          </c:cat>
          <c:val>
            <c:numRef>
              <c:f>'Dados sim recup log'!$Q$2:$Q$1500</c:f>
              <c:numCache>
                <c:formatCode>General</c:formatCode>
                <c:ptCount val="1499"/>
                <c:pt idx="27" formatCode="0.00%">
                  <c:v>0.19428470281742238</c:v>
                </c:pt>
                <c:pt idx="28" formatCode="0.00%">
                  <c:v>0.20120200881397587</c:v>
                </c:pt>
                <c:pt idx="29" formatCode="0.00%">
                  <c:v>0.22505996104421055</c:v>
                </c:pt>
                <c:pt idx="30" formatCode="0.00%">
                  <c:v>0.24391913314133484</c:v>
                </c:pt>
                <c:pt idx="31" formatCode="0.00%">
                  <c:v>0.24751439510090267</c:v>
                </c:pt>
                <c:pt idx="32" formatCode="0.00%">
                  <c:v>0.24868357851876977</c:v>
                </c:pt>
                <c:pt idx="33" formatCode="0.00%">
                  <c:v>0.21901353898943188</c:v>
                </c:pt>
                <c:pt idx="34" formatCode="0.00%">
                  <c:v>0.12798407730841754</c:v>
                </c:pt>
                <c:pt idx="35" formatCode="0.00%">
                  <c:v>0.11934730690364703</c:v>
                </c:pt>
                <c:pt idx="36" formatCode="0.00%">
                  <c:v>8.3989478264827833E-2</c:v>
                </c:pt>
                <c:pt idx="37" formatCode="0.00%">
                  <c:v>4.4429671216702049E-2</c:v>
                </c:pt>
                <c:pt idx="38" formatCode="0.00%">
                  <c:v>-1.5321781357877651E-3</c:v>
                </c:pt>
                <c:pt idx="39" formatCode="0.00%">
                  <c:v>7.20236273386754E-3</c:v>
                </c:pt>
                <c:pt idx="40" formatCode="0.00%">
                  <c:v>6.3650325654958984E-2</c:v>
                </c:pt>
                <c:pt idx="41" formatCode="0.00%">
                  <c:v>0.18165756369505259</c:v>
                </c:pt>
                <c:pt idx="42" formatCode="0.00%">
                  <c:v>0.22958176476137337</c:v>
                </c:pt>
                <c:pt idx="43" formatCode="0.00%">
                  <c:v>0.29761972240502299</c:v>
                </c:pt>
                <c:pt idx="44" formatCode="0.00%">
                  <c:v>0.38117811823854519</c:v>
                </c:pt>
                <c:pt idx="45" formatCode="0.00%">
                  <c:v>0.48241642165708165</c:v>
                </c:pt>
                <c:pt idx="46" formatCode="0.00%">
                  <c:v>0.53575793211892875</c:v>
                </c:pt>
                <c:pt idx="47" formatCode="0.00%">
                  <c:v>0.51733936506622435</c:v>
                </c:pt>
                <c:pt idx="48" formatCode="0.00%">
                  <c:v>0.46602050683775542</c:v>
                </c:pt>
                <c:pt idx="49" formatCode="0.00%">
                  <c:v>0.44417201898380232</c:v>
                </c:pt>
                <c:pt idx="50" formatCode="0.00%">
                  <c:v>0.46375887214258338</c:v>
                </c:pt>
                <c:pt idx="51" formatCode="0.00%">
                  <c:v>0.43251848071967425</c:v>
                </c:pt>
                <c:pt idx="52" formatCode="0.00%">
                  <c:v>0.39288426137720855</c:v>
                </c:pt>
                <c:pt idx="53" formatCode="0.00%">
                  <c:v>0.34591944862064072</c:v>
                </c:pt>
                <c:pt idx="54" formatCode="0.00%">
                  <c:v>0.31208733724023041</c:v>
                </c:pt>
                <c:pt idx="55" formatCode="0.00%">
                  <c:v>0.24363263786389489</c:v>
                </c:pt>
                <c:pt idx="56" formatCode="0.00%">
                  <c:v>0.18609706597619113</c:v>
                </c:pt>
                <c:pt idx="57" formatCode="0.00%">
                  <c:v>5.7506070660285236E-2</c:v>
                </c:pt>
                <c:pt idx="58" formatCode="0.00%">
                  <c:v>-2.7844453796916913E-2</c:v>
                </c:pt>
                <c:pt idx="59" formatCode="0.00%">
                  <c:v>-8.8035177950451238E-2</c:v>
                </c:pt>
                <c:pt idx="60" formatCode="0.00%">
                  <c:v>-0.13641119431099891</c:v>
                </c:pt>
                <c:pt idx="61" formatCode="0.00%">
                  <c:v>-0.16786932804119237</c:v>
                </c:pt>
                <c:pt idx="62" formatCode="0.00%">
                  <c:v>-0.16616220545095073</c:v>
                </c:pt>
                <c:pt idx="63" formatCode="0.00%">
                  <c:v>-0.16248524364474193</c:v>
                </c:pt>
                <c:pt idx="64" formatCode="0.00%">
                  <c:v>-0.12556649993523661</c:v>
                </c:pt>
                <c:pt idx="65" formatCode="0.00%">
                  <c:v>-3.2789102194693887E-2</c:v>
                </c:pt>
                <c:pt idx="66" formatCode="0.00%">
                  <c:v>7.121179428883484E-2</c:v>
                </c:pt>
                <c:pt idx="67" formatCode="0.00%">
                  <c:v>0.17832159982045015</c:v>
                </c:pt>
                <c:pt idx="68" formatCode="0.00%">
                  <c:v>0.29460545714228137</c:v>
                </c:pt>
                <c:pt idx="69" formatCode="0.00%">
                  <c:v>0.44009989637686187</c:v>
                </c:pt>
                <c:pt idx="70" formatCode="0.00%">
                  <c:v>0.5754676794943403</c:v>
                </c:pt>
                <c:pt idx="71" formatCode="0.00%">
                  <c:v>0.73312753729374669</c:v>
                </c:pt>
                <c:pt idx="72" formatCode="0.00%">
                  <c:v>0.78340318004901155</c:v>
                </c:pt>
                <c:pt idx="73" formatCode="0.00%">
                  <c:v>0.78881426963407275</c:v>
                </c:pt>
                <c:pt idx="74" formatCode="0.00%">
                  <c:v>0.79093796331098254</c:v>
                </c:pt>
                <c:pt idx="75" formatCode="0.00%">
                  <c:v>0.74273494377693061</c:v>
                </c:pt>
                <c:pt idx="76" formatCode="0.00%">
                  <c:v>0.62409806345595831</c:v>
                </c:pt>
                <c:pt idx="77" formatCode="0.00%">
                  <c:v>0.51854403334568033</c:v>
                </c:pt>
                <c:pt idx="78" formatCode="0.00%">
                  <c:v>0.40498422325200112</c:v>
                </c:pt>
                <c:pt idx="79" formatCode="0.00%">
                  <c:v>0.31821062186058979</c:v>
                </c:pt>
                <c:pt idx="80" formatCode="0.00%">
                  <c:v>0.25284564625231321</c:v>
                </c:pt>
                <c:pt idx="81" formatCode="0.00%">
                  <c:v>0.16350484745851568</c:v>
                </c:pt>
                <c:pt idx="82" formatCode="0.00%">
                  <c:v>0.13891860954440394</c:v>
                </c:pt>
                <c:pt idx="83" formatCode="0.00%">
                  <c:v>0.15029803792626018</c:v>
                </c:pt>
                <c:pt idx="84" formatCode="0.00%">
                  <c:v>0.17362314203810558</c:v>
                </c:pt>
                <c:pt idx="85" formatCode="0.00%">
                  <c:v>0.20122639884033289</c:v>
                </c:pt>
                <c:pt idx="86" formatCode="0.00%">
                  <c:v>0.21568153847063121</c:v>
                </c:pt>
                <c:pt idx="87" formatCode="0.00%">
                  <c:v>0.21674175490089365</c:v>
                </c:pt>
                <c:pt idx="88" formatCode="0.00%">
                  <c:v>0.30270540107351751</c:v>
                </c:pt>
                <c:pt idx="89" formatCode="0.00%">
                  <c:v>0.33530419472548023</c:v>
                </c:pt>
                <c:pt idx="90" formatCode="0.00%">
                  <c:v>0.32822615957836021</c:v>
                </c:pt>
                <c:pt idx="91" formatCode="0.00%">
                  <c:v>0.34782978556771704</c:v>
                </c:pt>
                <c:pt idx="92" formatCode="0.00%">
                  <c:v>0.36931836437910848</c:v>
                </c:pt>
                <c:pt idx="93" formatCode="0.00%">
                  <c:v>0.40963453621115775</c:v>
                </c:pt>
                <c:pt idx="94" formatCode="0.00%">
                  <c:v>0.47027356264012865</c:v>
                </c:pt>
                <c:pt idx="95" formatCode="0.00%">
                  <c:v>0.49506195180449875</c:v>
                </c:pt>
                <c:pt idx="96" formatCode="0.00%">
                  <c:v>0.53479189045158892</c:v>
                </c:pt>
                <c:pt idx="97" formatCode="0.00%">
                  <c:v>0.63331109555523923</c:v>
                </c:pt>
                <c:pt idx="98" formatCode="0.00%">
                  <c:v>0.66168407407075769</c:v>
                </c:pt>
                <c:pt idx="99" formatCode="0.00%">
                  <c:v>0.62282945104606746</c:v>
                </c:pt>
                <c:pt idx="100" formatCode="0.00%">
                  <c:v>0.59723489139020258</c:v>
                </c:pt>
                <c:pt idx="101" formatCode="0.00%">
                  <c:v>0.58237496157573054</c:v>
                </c:pt>
                <c:pt idx="102" formatCode="0.00%">
                  <c:v>0.4947618232196076</c:v>
                </c:pt>
                <c:pt idx="103" formatCode="0.00%">
                  <c:v>0.42063303056628687</c:v>
                </c:pt>
                <c:pt idx="104" formatCode="0.00%">
                  <c:v>0.31147617293663687</c:v>
                </c:pt>
                <c:pt idx="105" formatCode="0.00%">
                  <c:v>0.20923962354534331</c:v>
                </c:pt>
                <c:pt idx="106" formatCode="0.00%">
                  <c:v>0.22344278178834576</c:v>
                </c:pt>
                <c:pt idx="107" formatCode="0.00%">
                  <c:v>0.20429731907809034</c:v>
                </c:pt>
                <c:pt idx="108" formatCode="0.00%">
                  <c:v>0.15610860104767976</c:v>
                </c:pt>
                <c:pt idx="109" formatCode="0.00%">
                  <c:v>0.15518694188895688</c:v>
                </c:pt>
                <c:pt idx="110" formatCode="0.00%">
                  <c:v>0.14742982113336223</c:v>
                </c:pt>
                <c:pt idx="111" formatCode="0.00%">
                  <c:v>0.16221902382719233</c:v>
                </c:pt>
                <c:pt idx="112" formatCode="0.00%">
                  <c:v>0.21150801458835233</c:v>
                </c:pt>
                <c:pt idx="113" formatCode="0.00%">
                  <c:v>0.16455236274927332</c:v>
                </c:pt>
                <c:pt idx="114" formatCode="0.00%">
                  <c:v>0.14334612770125488</c:v>
                </c:pt>
                <c:pt idx="115" formatCode="0.00%">
                  <c:v>0.14501215531900846</c:v>
                </c:pt>
                <c:pt idx="116" formatCode="0.00%">
                  <c:v>0.14681588282027191</c:v>
                </c:pt>
                <c:pt idx="117" formatCode="0.00%">
                  <c:v>0.13692048563955672</c:v>
                </c:pt>
                <c:pt idx="118" formatCode="0.00%">
                  <c:v>0.10998863935818659</c:v>
                </c:pt>
                <c:pt idx="119" formatCode="0.00%">
                  <c:v>9.3999769613478446E-2</c:v>
                </c:pt>
                <c:pt idx="120" formatCode="0.00%">
                  <c:v>0.1050717720745038</c:v>
                </c:pt>
                <c:pt idx="121" formatCode="0.00%">
                  <c:v>9.0752333795310891E-2</c:v>
                </c:pt>
                <c:pt idx="122" formatCode="0.00%">
                  <c:v>5.1272843345937735E-2</c:v>
                </c:pt>
                <c:pt idx="123" formatCode="0.00%">
                  <c:v>2.0889419695553357E-3</c:v>
                </c:pt>
                <c:pt idx="124" formatCode="0.00%">
                  <c:v>1.0053554007267707E-2</c:v>
                </c:pt>
                <c:pt idx="125" formatCode="0.00%">
                  <c:v>5.143097445806788E-2</c:v>
                </c:pt>
                <c:pt idx="126" formatCode="0.00%">
                  <c:v>7.2198329295516395E-2</c:v>
                </c:pt>
                <c:pt idx="127" formatCode="0.00%">
                  <c:v>8.925517973319419E-2</c:v>
                </c:pt>
                <c:pt idx="128" formatCode="0.00%">
                  <c:v>0.13798161718306834</c:v>
                </c:pt>
                <c:pt idx="129" formatCode="0.00%">
                  <c:v>0.22484099973380878</c:v>
                </c:pt>
                <c:pt idx="130" formatCode="0.00%">
                  <c:v>0.33441240492101443</c:v>
                </c:pt>
                <c:pt idx="131" formatCode="0.00%">
                  <c:v>0.35868134773797777</c:v>
                </c:pt>
                <c:pt idx="132" formatCode="0.00%">
                  <c:v>0.32595218103074686</c:v>
                </c:pt>
                <c:pt idx="133" formatCode="0.00%">
                  <c:v>0.30054300424227121</c:v>
                </c:pt>
                <c:pt idx="134" formatCode="0.00%">
                  <c:v>0.2857467808812999</c:v>
                </c:pt>
                <c:pt idx="135" formatCode="0.00%">
                  <c:v>0.25350742223551492</c:v>
                </c:pt>
                <c:pt idx="136" formatCode="0.00%">
                  <c:v>0.20384839723709636</c:v>
                </c:pt>
                <c:pt idx="137" formatCode="0.00%">
                  <c:v>0.15601606235628696</c:v>
                </c:pt>
                <c:pt idx="138" formatCode="0.00%">
                  <c:v>0.14197986858996292</c:v>
                </c:pt>
                <c:pt idx="139" formatCode="0.00%">
                  <c:v>0.15611125383913027</c:v>
                </c:pt>
                <c:pt idx="140" formatCode="0.00%">
                  <c:v>0.16312952274567349</c:v>
                </c:pt>
                <c:pt idx="141" formatCode="0.00%">
                  <c:v>0.18010301509863424</c:v>
                </c:pt>
                <c:pt idx="142" formatCode="0.00%">
                  <c:v>0.19594768844861576</c:v>
                </c:pt>
                <c:pt idx="143" formatCode="0.00%">
                  <c:v>0.21036089532000934</c:v>
                </c:pt>
                <c:pt idx="144" formatCode="0.00%">
                  <c:v>0.21467041702324985</c:v>
                </c:pt>
                <c:pt idx="145" formatCode="0.00%">
                  <c:v>0.22201894578345849</c:v>
                </c:pt>
                <c:pt idx="146" formatCode="0.00%">
                  <c:v>0.21929050697927477</c:v>
                </c:pt>
                <c:pt idx="147" formatCode="0.00%">
                  <c:v>0.21149802253042616</c:v>
                </c:pt>
                <c:pt idx="148" formatCode="0.00%">
                  <c:v>0.17947318474620477</c:v>
                </c:pt>
                <c:pt idx="149" formatCode="0.00%">
                  <c:v>0.15815641779329903</c:v>
                </c:pt>
                <c:pt idx="150" formatCode="0.00%">
                  <c:v>0.14774610991209935</c:v>
                </c:pt>
                <c:pt idx="151" formatCode="0.00%">
                  <c:v>0.13891142139981283</c:v>
                </c:pt>
                <c:pt idx="152" formatCode="0.00%">
                  <c:v>0.11392230356393274</c:v>
                </c:pt>
                <c:pt idx="153" formatCode="0.00%">
                  <c:v>9.3269847113287563E-2</c:v>
                </c:pt>
                <c:pt idx="154" formatCode="0.00%">
                  <c:v>8.1092551456357853E-2</c:v>
                </c:pt>
                <c:pt idx="155" formatCode="0.00%">
                  <c:v>8.231442558912927E-2</c:v>
                </c:pt>
                <c:pt idx="156" formatCode="0.00%">
                  <c:v>8.066152392922854E-2</c:v>
                </c:pt>
                <c:pt idx="157" formatCode="0.00%">
                  <c:v>7.5849705008794066E-2</c:v>
                </c:pt>
                <c:pt idx="158" formatCode="0.00%">
                  <c:v>7.1528880077840196E-2</c:v>
                </c:pt>
                <c:pt idx="159" formatCode="0.00%">
                  <c:v>7.0452318081812404E-2</c:v>
                </c:pt>
                <c:pt idx="160" formatCode="0.00%">
                  <c:v>7.0209542133622849E-2</c:v>
                </c:pt>
                <c:pt idx="161" formatCode="0.00%">
                  <c:v>7.0412479196864775E-2</c:v>
                </c:pt>
                <c:pt idx="162" formatCode="0.00%">
                  <c:v>6.8975336502088203E-2</c:v>
                </c:pt>
                <c:pt idx="163" formatCode="0.00%">
                  <c:v>6.0181176850165885E-2</c:v>
                </c:pt>
                <c:pt idx="164" formatCode="0.00%">
                  <c:v>4.3886832420568345E-2</c:v>
                </c:pt>
                <c:pt idx="165" formatCode="0.00%">
                  <c:v>2.913416121628698E-2</c:v>
                </c:pt>
                <c:pt idx="166" formatCode="0.00%">
                  <c:v>1.8784992242063314E-2</c:v>
                </c:pt>
                <c:pt idx="167" formatCode="0.00%">
                  <c:v>2.7610428790347807E-3</c:v>
                </c:pt>
                <c:pt idx="168" formatCode="0.00%">
                  <c:v>-1.1408330106106201E-2</c:v>
                </c:pt>
                <c:pt idx="169" formatCode="0.00%">
                  <c:v>-2.6241844935796954E-2</c:v>
                </c:pt>
                <c:pt idx="170" formatCode="0.00%">
                  <c:v>-3.5552318455596699E-2</c:v>
                </c:pt>
                <c:pt idx="171" formatCode="0.00%">
                  <c:v>-3.9209382431546702E-2</c:v>
                </c:pt>
                <c:pt idx="172" formatCode="0.00%">
                  <c:v>-4.9751437644920848E-2</c:v>
                </c:pt>
                <c:pt idx="173" formatCode="0.00%">
                  <c:v>-6.1921014792737261E-2</c:v>
                </c:pt>
                <c:pt idx="174" formatCode="0.00%">
                  <c:v>-7.3460848565838677E-2</c:v>
                </c:pt>
                <c:pt idx="175" formatCode="0.00%">
                  <c:v>-8.2665146478843043E-2</c:v>
                </c:pt>
                <c:pt idx="176" formatCode="0.00%">
                  <c:v>-9.301903282015811E-2</c:v>
                </c:pt>
                <c:pt idx="177" formatCode="0.00%">
                  <c:v>-0.10306086372572121</c:v>
                </c:pt>
                <c:pt idx="178" formatCode="0.00%">
                  <c:v>-0.11278092946152474</c:v>
                </c:pt>
                <c:pt idx="179" formatCode="0.00%">
                  <c:v>-0.10611473714815201</c:v>
                </c:pt>
                <c:pt idx="180" formatCode="0.00%">
                  <c:v>-8.9857104083346684E-2</c:v>
                </c:pt>
                <c:pt idx="181" formatCode="0.00%">
                  <c:v>-5.7312379087646859E-2</c:v>
                </c:pt>
                <c:pt idx="182" formatCode="0.00%">
                  <c:v>-3.0199189874920762E-2</c:v>
                </c:pt>
                <c:pt idx="183" formatCode="0.00%">
                  <c:v>-1.234322142548594E-3</c:v>
                </c:pt>
                <c:pt idx="184" formatCode="0.00%">
                  <c:v>2.6814339000448495E-2</c:v>
                </c:pt>
                <c:pt idx="185" formatCode="0.00%">
                  <c:v>5.3648682209114451E-2</c:v>
                </c:pt>
                <c:pt idx="186" formatCode="0.00%">
                  <c:v>5.9772557988360342E-2</c:v>
                </c:pt>
                <c:pt idx="187" formatCode="0.00%">
                  <c:v>4.9533700462881081E-2</c:v>
                </c:pt>
                <c:pt idx="188" formatCode="0.00%">
                  <c:v>1.2430929518937317E-2</c:v>
                </c:pt>
                <c:pt idx="189" formatCode="0.00%">
                  <c:v>-1.7108947769869487E-2</c:v>
                </c:pt>
                <c:pt idx="190" formatCode="0.00%">
                  <c:v>-4.5561009274353914E-2</c:v>
                </c:pt>
                <c:pt idx="191" formatCode="0.00%">
                  <c:v>-7.2635248917208406E-2</c:v>
                </c:pt>
                <c:pt idx="192" formatCode="0.00%">
                  <c:v>-9.8340561829824757E-2</c:v>
                </c:pt>
                <c:pt idx="193" formatCode="0.00%">
                  <c:v>-0.1174523867200562</c:v>
                </c:pt>
                <c:pt idx="194" formatCode="0.00%">
                  <c:v>-0.13058979701484041</c:v>
                </c:pt>
                <c:pt idx="195" formatCode="0.00%">
                  <c:v>-0.13546150708625271</c:v>
                </c:pt>
                <c:pt idx="196" formatCode="0.00%">
                  <c:v>-0.15335784129002628</c:v>
                </c:pt>
                <c:pt idx="197" formatCode="0.00%">
                  <c:v>-0.16314158512580657</c:v>
                </c:pt>
                <c:pt idx="198" formatCode="0.00%">
                  <c:v>-0.17198158527060237</c:v>
                </c:pt>
                <c:pt idx="199" formatCode="0.00%">
                  <c:v>-0.18004346645410063</c:v>
                </c:pt>
                <c:pt idx="200" formatCode="0.00%">
                  <c:v>-0.18744069657734896</c:v>
                </c:pt>
                <c:pt idx="201" formatCode="0.00%">
                  <c:v>-0.19222941176936414</c:v>
                </c:pt>
                <c:pt idx="202" formatCode="0.00%">
                  <c:v>-0.19231542134519852</c:v>
                </c:pt>
                <c:pt idx="203" formatCode="0.00%">
                  <c:v>-0.16709237864170567</c:v>
                </c:pt>
                <c:pt idx="204" formatCode="0.00%">
                  <c:v>-0.15000929087861747</c:v>
                </c:pt>
                <c:pt idx="205" formatCode="0.00%">
                  <c:v>-0.13105848088034333</c:v>
                </c:pt>
                <c:pt idx="206" formatCode="0.00%">
                  <c:v>-0.10985472628895931</c:v>
                </c:pt>
                <c:pt idx="207" formatCode="0.00%">
                  <c:v>-8.5694132745635643E-2</c:v>
                </c:pt>
                <c:pt idx="208" formatCode="0.00%">
                  <c:v>-7.0334136465849628E-2</c:v>
                </c:pt>
                <c:pt idx="209" formatCode="0.00%">
                  <c:v>-5.8649513707330514E-2</c:v>
                </c:pt>
                <c:pt idx="210" formatCode="0.00%">
                  <c:v>-7.5761632508830723E-2</c:v>
                </c:pt>
                <c:pt idx="211" formatCode="0.00%">
                  <c:v>-8.8602417198512695E-2</c:v>
                </c:pt>
                <c:pt idx="212" formatCode="0.00%">
                  <c:v>-0.10000555734190897</c:v>
                </c:pt>
                <c:pt idx="213" formatCode="0.00%">
                  <c:v>-0.11010049632643926</c:v>
                </c:pt>
                <c:pt idx="214" formatCode="0.00%">
                  <c:v>-0.11944145207457257</c:v>
                </c:pt>
                <c:pt idx="215" formatCode="0.00%">
                  <c:v>-0.10837712219148954</c:v>
                </c:pt>
                <c:pt idx="216" formatCode="0.00%">
                  <c:v>-0.10237853952482656</c:v>
                </c:pt>
                <c:pt idx="217" formatCode="0.00%">
                  <c:v>-8.4752805850856539E-2</c:v>
                </c:pt>
                <c:pt idx="218" formatCode="0.00%">
                  <c:v>-7.3361634331416403E-2</c:v>
                </c:pt>
                <c:pt idx="219" formatCode="0.00%">
                  <c:v>-6.7916277618455867E-2</c:v>
                </c:pt>
                <c:pt idx="220" formatCode="0.00%">
                  <c:v>-6.8590585615009525E-2</c:v>
                </c:pt>
                <c:pt idx="221" formatCode="0.00%">
                  <c:v>-7.5181728168150941E-2</c:v>
                </c:pt>
                <c:pt idx="222" formatCode="0.00%">
                  <c:v>-0.11855414206083503</c:v>
                </c:pt>
                <c:pt idx="223" formatCode="0.00%">
                  <c:v>-0.16791223974037539</c:v>
                </c:pt>
                <c:pt idx="224" formatCode="0.00%">
                  <c:v>-0.22166402230451532</c:v>
                </c:pt>
                <c:pt idx="225" formatCode="0.00%">
                  <c:v>-0.26665860846733747</c:v>
                </c:pt>
                <c:pt idx="226" formatCode="0.00%">
                  <c:v>-0.31069233080989034</c:v>
                </c:pt>
                <c:pt idx="227" formatCode="0.00%">
                  <c:v>-0.35381781735314843</c:v>
                </c:pt>
                <c:pt idx="228" formatCode="0.00%">
                  <c:v>-0.39381959483339168</c:v>
                </c:pt>
                <c:pt idx="229" formatCode="0.00%">
                  <c:v>-0.42061851839615283</c:v>
                </c:pt>
                <c:pt idx="230" formatCode="0.00%">
                  <c:v>-0.4169353000308591</c:v>
                </c:pt>
                <c:pt idx="231" formatCode="0.00%">
                  <c:v>-0.39892405846800894</c:v>
                </c:pt>
                <c:pt idx="232" formatCode="0.00%">
                  <c:v>-0.38591256564824894</c:v>
                </c:pt>
                <c:pt idx="233" formatCode="0.00%">
                  <c:v>-0.3647153164802257</c:v>
                </c:pt>
                <c:pt idx="234" formatCode="0.00%">
                  <c:v>-0.33404898223681712</c:v>
                </c:pt>
                <c:pt idx="235" formatCode="0.00%">
                  <c:v>-0.29174485617301249</c:v>
                </c:pt>
                <c:pt idx="236" formatCode="0.00%">
                  <c:v>-0.21457383178619338</c:v>
                </c:pt>
                <c:pt idx="237" formatCode="0.00%">
                  <c:v>-0.1567176966292716</c:v>
                </c:pt>
                <c:pt idx="238" formatCode="0.00%">
                  <c:v>-0.10389195185566225</c:v>
                </c:pt>
                <c:pt idx="239" formatCode="0.00%">
                  <c:v>-3.9213935355863372E-2</c:v>
                </c:pt>
                <c:pt idx="240" formatCode="0.00%">
                  <c:v>2.179330153206438E-2</c:v>
                </c:pt>
                <c:pt idx="241" formatCode="0.00%">
                  <c:v>7.7484698916861605E-2</c:v>
                </c:pt>
                <c:pt idx="242" formatCode="0.00%">
                  <c:v>0.13965502183584722</c:v>
                </c:pt>
                <c:pt idx="243" formatCode="0.00%">
                  <c:v>0.17140813803948207</c:v>
                </c:pt>
                <c:pt idx="244" formatCode="0.00%">
                  <c:v>0.21087283424759229</c:v>
                </c:pt>
                <c:pt idx="245" formatCode="0.00%">
                  <c:v>0.25116550612942512</c:v>
                </c:pt>
                <c:pt idx="246" formatCode="0.00%">
                  <c:v>0.29015821713494594</c:v>
                </c:pt>
                <c:pt idx="247" formatCode="0.00%">
                  <c:v>0.34027751574780041</c:v>
                </c:pt>
                <c:pt idx="248" formatCode="0.00%">
                  <c:v>0.40244903533222631</c:v>
                </c:pt>
                <c:pt idx="249" formatCode="0.00%">
                  <c:v>0.42840063743171686</c:v>
                </c:pt>
                <c:pt idx="250" formatCode="0.00%">
                  <c:v>0.43942033321148388</c:v>
                </c:pt>
                <c:pt idx="251" formatCode="0.00%">
                  <c:v>0.41341515811721807</c:v>
                </c:pt>
                <c:pt idx="252" formatCode="0.00%">
                  <c:v>0.3716182971541695</c:v>
                </c:pt>
                <c:pt idx="253" formatCode="0.00%">
                  <c:v>0.32446161079669311</c:v>
                </c:pt>
                <c:pt idx="254" formatCode="0.00%">
                  <c:v>0.25912748980927081</c:v>
                </c:pt>
                <c:pt idx="255" formatCode="0.00%">
                  <c:v>0.17884618000888297</c:v>
                </c:pt>
                <c:pt idx="256" formatCode="0.00%">
                  <c:v>0.11853948664237413</c:v>
                </c:pt>
                <c:pt idx="257" formatCode="0.00%">
                  <c:v>6.5067763950011459E-2</c:v>
                </c:pt>
                <c:pt idx="258" formatCode="0.00%">
                  <c:v>3.3272163264547627E-2</c:v>
                </c:pt>
                <c:pt idx="259" formatCode="0.00%">
                  <c:v>6.4174313460683141E-3</c:v>
                </c:pt>
                <c:pt idx="260" formatCode="0.00%">
                  <c:v>-1.7914132393177518E-2</c:v>
                </c:pt>
                <c:pt idx="261" formatCode="0.00%">
                  <c:v>-3.1980972850979006E-2</c:v>
                </c:pt>
                <c:pt idx="262" formatCode="0.00%">
                  <c:v>-3.6281130388835736E-2</c:v>
                </c:pt>
                <c:pt idx="263" formatCode="0.00%">
                  <c:v>-3.5116281750801281E-2</c:v>
                </c:pt>
                <c:pt idx="264" formatCode="0.00%">
                  <c:v>-3.1990576834784012E-2</c:v>
                </c:pt>
                <c:pt idx="265" formatCode="0.00%">
                  <c:v>-2.8496870755918668E-2</c:v>
                </c:pt>
                <c:pt idx="266" formatCode="0.00%">
                  <c:v>-2.5842739984371255E-2</c:v>
                </c:pt>
                <c:pt idx="267" formatCode="0.00%">
                  <c:v>-1.8853513675107347E-2</c:v>
                </c:pt>
                <c:pt idx="268" formatCode="0.00%">
                  <c:v>-1.2666262405898077E-2</c:v>
                </c:pt>
                <c:pt idx="269" formatCode="0.00%">
                  <c:v>-7.3336989094995308E-3</c:v>
                </c:pt>
                <c:pt idx="270" formatCode="0.00%">
                  <c:v>-2.051944108161019E-2</c:v>
                </c:pt>
                <c:pt idx="271" formatCode="0.00%">
                  <c:v>-2.4016446059449303E-2</c:v>
                </c:pt>
                <c:pt idx="272" formatCode="0.00%">
                  <c:v>-1.3288612184272464E-2</c:v>
                </c:pt>
                <c:pt idx="273" formatCode="0.00%">
                  <c:v>1.0945629372558718E-2</c:v>
                </c:pt>
                <c:pt idx="274" formatCode="0.00%">
                  <c:v>3.0232771903832223E-2</c:v>
                </c:pt>
                <c:pt idx="275" formatCode="0.00%">
                  <c:v>3.9650547342148901E-2</c:v>
                </c:pt>
                <c:pt idx="276" formatCode="0.00%">
                  <c:v>3.781589936370322E-2</c:v>
                </c:pt>
                <c:pt idx="277" formatCode="0.00%">
                  <c:v>7.1243133522481461E-2</c:v>
                </c:pt>
                <c:pt idx="278" formatCode="0.00%">
                  <c:v>0.1207368379816014</c:v>
                </c:pt>
                <c:pt idx="279" formatCode="0.00%">
                  <c:v>0.13633877666985583</c:v>
                </c:pt>
                <c:pt idx="280" formatCode="0.00%">
                  <c:v>0.13278982886782909</c:v>
                </c:pt>
                <c:pt idx="281" formatCode="0.00%">
                  <c:v>0.13801495280480269</c:v>
                </c:pt>
                <c:pt idx="282" formatCode="0.00%">
                  <c:v>0.1640362197108125</c:v>
                </c:pt>
                <c:pt idx="283" formatCode="0.00%">
                  <c:v>0.21480628582941708</c:v>
                </c:pt>
                <c:pt idx="284" formatCode="0.00%">
                  <c:v>0.2376157372045824</c:v>
                </c:pt>
                <c:pt idx="285" formatCode="0.00%">
                  <c:v>0.19628245054878368</c:v>
                </c:pt>
                <c:pt idx="286" formatCode="0.00%">
                  <c:v>0.1781890279521936</c:v>
                </c:pt>
                <c:pt idx="287" formatCode="0.00%">
                  <c:v>0.17637656207381425</c:v>
                </c:pt>
                <c:pt idx="288" formatCode="0.00%">
                  <c:v>0.17608574115707176</c:v>
                </c:pt>
                <c:pt idx="289" formatCode="0.00%">
                  <c:v>0.1683784721147954</c:v>
                </c:pt>
                <c:pt idx="290" formatCode="0.00%">
                  <c:v>0.15233904037158719</c:v>
                </c:pt>
                <c:pt idx="291" formatCode="0.00%">
                  <c:v>0.1434614732542725</c:v>
                </c:pt>
                <c:pt idx="292" formatCode="0.00%">
                  <c:v>0.1709656587124686</c:v>
                </c:pt>
                <c:pt idx="293" formatCode="0.00%">
                  <c:v>0.21661827573265757</c:v>
                </c:pt>
                <c:pt idx="294" formatCode="0.00%">
                  <c:v>0.27078748609382486</c:v>
                </c:pt>
                <c:pt idx="295" formatCode="0.00%">
                  <c:v>0.31458238867503008</c:v>
                </c:pt>
                <c:pt idx="296" formatCode="0.00%">
                  <c:v>0.36393842430011114</c:v>
                </c:pt>
                <c:pt idx="297" formatCode="0.00%">
                  <c:v>0.41925675611037461</c:v>
                </c:pt>
                <c:pt idx="298" formatCode="0.00%">
                  <c:v>0.47094400708693929</c:v>
                </c:pt>
                <c:pt idx="299" formatCode="0.00%">
                  <c:v>0.52090639033654473</c:v>
                </c:pt>
                <c:pt idx="300" formatCode="0.00%">
                  <c:v>0.51653137294820772</c:v>
                </c:pt>
                <c:pt idx="301" formatCode="0.00%">
                  <c:v>0.4860741623086513</c:v>
                </c:pt>
                <c:pt idx="302" formatCode="0.00%">
                  <c:v>0.4489530209711563</c:v>
                </c:pt>
                <c:pt idx="303" formatCode="0.00%">
                  <c:v>0.39784596474659772</c:v>
                </c:pt>
                <c:pt idx="304" formatCode="0.00%">
                  <c:v>0.33412418418354606</c:v>
                </c:pt>
                <c:pt idx="305" formatCode="0.00%">
                  <c:v>0.26288797552999355</c:v>
                </c:pt>
                <c:pt idx="306" formatCode="0.00%">
                  <c:v>0.19066078661831054</c:v>
                </c:pt>
                <c:pt idx="307" formatCode="0.00%">
                  <c:v>0.14595690960318985</c:v>
                </c:pt>
                <c:pt idx="308" formatCode="0.00%">
                  <c:v>0.11262789364695358</c:v>
                </c:pt>
                <c:pt idx="309" formatCode="0.00%">
                  <c:v>9.0399728649050992E-2</c:v>
                </c:pt>
                <c:pt idx="310" formatCode="0.00%">
                  <c:v>6.576376528211525E-2</c:v>
                </c:pt>
                <c:pt idx="311" formatCode="0.00%">
                  <c:v>3.8347451508172314E-2</c:v>
                </c:pt>
                <c:pt idx="312" formatCode="0.00%">
                  <c:v>2.6983670653833336E-2</c:v>
                </c:pt>
                <c:pt idx="313" formatCode="0.00%">
                  <c:v>2.572321517772802E-2</c:v>
                </c:pt>
                <c:pt idx="314" formatCode="0.00%">
                  <c:v>1.6588586845433628E-2</c:v>
                </c:pt>
                <c:pt idx="315" formatCode="0.00%">
                  <c:v>1.2740734392713282E-3</c:v>
                </c:pt>
                <c:pt idx="316" formatCode="0.00%">
                  <c:v>-5.9887915001262115E-3</c:v>
                </c:pt>
                <c:pt idx="317" formatCode="0.00%">
                  <c:v>-3.4116877169666493E-3</c:v>
                </c:pt>
                <c:pt idx="318" formatCode="0.00%">
                  <c:v>9.8320937450637746E-3</c:v>
                </c:pt>
                <c:pt idx="319" formatCode="0.00%">
                  <c:v>6.5981626294737694E-3</c:v>
                </c:pt>
                <c:pt idx="320" formatCode="0.00%">
                  <c:v>1.2563139360519671E-3</c:v>
                </c:pt>
                <c:pt idx="321" formatCode="0.00%">
                  <c:v>2.0716107309683762E-2</c:v>
                </c:pt>
                <c:pt idx="322" formatCode="0.00%">
                  <c:v>4.4884998402586307E-2</c:v>
                </c:pt>
                <c:pt idx="323" formatCode="0.00%">
                  <c:v>5.9706031135041471E-2</c:v>
                </c:pt>
                <c:pt idx="324" formatCode="0.00%">
                  <c:v>7.0988461814007753E-2</c:v>
                </c:pt>
                <c:pt idx="325" formatCode="0.00%">
                  <c:v>7.8071550042168036E-2</c:v>
                </c:pt>
                <c:pt idx="326" formatCode="0.00%">
                  <c:v>0.10628754985248756</c:v>
                </c:pt>
                <c:pt idx="327" formatCode="0.00%">
                  <c:v>0.11312537223332564</c:v>
                </c:pt>
                <c:pt idx="328" formatCode="0.00%">
                  <c:v>7.6101357253889779E-2</c:v>
                </c:pt>
                <c:pt idx="329" formatCode="0.00%">
                  <c:v>2.9365109081028518E-2</c:v>
                </c:pt>
                <c:pt idx="330" formatCode="0.00%">
                  <c:v>-1.6046311861975915E-2</c:v>
                </c:pt>
                <c:pt idx="331" formatCode="0.00%">
                  <c:v>-5.1841407888653435E-2</c:v>
                </c:pt>
                <c:pt idx="332" formatCode="0.00%">
                  <c:v>-7.7695423691668042E-2</c:v>
                </c:pt>
                <c:pt idx="333" formatCode="0.00%">
                  <c:v>-0.12031936070026639</c:v>
                </c:pt>
                <c:pt idx="334" formatCode="0.00%">
                  <c:v>-0.14753148688926654</c:v>
                </c:pt>
                <c:pt idx="335" formatCode="0.00%">
                  <c:v>-0.15445381249070256</c:v>
                </c:pt>
                <c:pt idx="336" formatCode="0.00%">
                  <c:v>-0.15122502221271372</c:v>
                </c:pt>
                <c:pt idx="337" formatCode="0.00%">
                  <c:v>-0.14613442892458717</c:v>
                </c:pt>
                <c:pt idx="338" formatCode="0.00%">
                  <c:v>-0.14408322408441077</c:v>
                </c:pt>
                <c:pt idx="339" formatCode="0.00%">
                  <c:v>-0.14575624717202984</c:v>
                </c:pt>
                <c:pt idx="340" formatCode="0.00%">
                  <c:v>-0.13479810286824323</c:v>
                </c:pt>
                <c:pt idx="341" formatCode="0.00%">
                  <c:v>-0.11546291223978344</c:v>
                </c:pt>
                <c:pt idx="342" formatCode="0.00%">
                  <c:v>-9.5327558100115728E-2</c:v>
                </c:pt>
                <c:pt idx="343" formatCode="0.00%">
                  <c:v>-7.1663117238480734E-2</c:v>
                </c:pt>
                <c:pt idx="344" formatCode="0.00%">
                  <c:v>-4.4779350964230469E-2</c:v>
                </c:pt>
                <c:pt idx="345" formatCode="0.00%">
                  <c:v>-1.9234971219483699E-2</c:v>
                </c:pt>
                <c:pt idx="346" formatCode="0.00%">
                  <c:v>4.6859149568290182E-3</c:v>
                </c:pt>
                <c:pt idx="347" formatCode="0.00%">
                  <c:v>2.5592781434975009E-2</c:v>
                </c:pt>
                <c:pt idx="348" formatCode="0.00%">
                  <c:v>3.0069227357192529E-2</c:v>
                </c:pt>
                <c:pt idx="349" formatCode="0.00%">
                  <c:v>2.6477274812221507E-2</c:v>
                </c:pt>
                <c:pt idx="350" formatCode="0.00%">
                  <c:v>3.00377489178556E-2</c:v>
                </c:pt>
                <c:pt idx="351" formatCode="0.00%">
                  <c:v>3.0247462378606205E-2</c:v>
                </c:pt>
                <c:pt idx="352" formatCode="0.00%">
                  <c:v>3.1552864024625871E-2</c:v>
                </c:pt>
                <c:pt idx="353" formatCode="0.00%">
                  <c:v>3.3974056454315393E-2</c:v>
                </c:pt>
                <c:pt idx="354" formatCode="0.00%">
                  <c:v>3.6767451076536339E-2</c:v>
                </c:pt>
                <c:pt idx="355" formatCode="0.00%">
                  <c:v>4.914571263499945E-2</c:v>
                </c:pt>
                <c:pt idx="356" formatCode="0.00%">
                  <c:v>7.7379851910493569E-2</c:v>
                </c:pt>
                <c:pt idx="357" formatCode="0.00%">
                  <c:v>8.5850609604538608E-2</c:v>
                </c:pt>
                <c:pt idx="358" formatCode="0.00%">
                  <c:v>0.10175173106592794</c:v>
                </c:pt>
                <c:pt idx="359" formatCode="0.00%">
                  <c:v>0.11958067944547768</c:v>
                </c:pt>
                <c:pt idx="360" formatCode="0.00%">
                  <c:v>0.13936162036085609</c:v>
                </c:pt>
                <c:pt idx="361" formatCode="0.00%">
                  <c:v>0.15982637177643588</c:v>
                </c:pt>
                <c:pt idx="362" formatCode="0.00%">
                  <c:v>0.17343335149975281</c:v>
                </c:pt>
                <c:pt idx="363" formatCode="0.00%">
                  <c:v>0.17872604428893779</c:v>
                </c:pt>
                <c:pt idx="364" formatCode="0.00%">
                  <c:v>0.19153362683520325</c:v>
                </c:pt>
                <c:pt idx="365" formatCode="0.00%">
                  <c:v>0.19475953355087938</c:v>
                </c:pt>
                <c:pt idx="366" formatCode="0.00%">
                  <c:v>0.19310702219911779</c:v>
                </c:pt>
                <c:pt idx="367" formatCode="0.00%">
                  <c:v>0.18664904140756278</c:v>
                </c:pt>
                <c:pt idx="368" formatCode="0.00%">
                  <c:v>0.17779231540161389</c:v>
                </c:pt>
                <c:pt idx="369" formatCode="0.00%">
                  <c:v>0.18089248592579055</c:v>
                </c:pt>
                <c:pt idx="370" formatCode="0.00%">
                  <c:v>0.18189255140070371</c:v>
                </c:pt>
                <c:pt idx="371" formatCode="0.00%">
                  <c:v>0.18021572229647154</c:v>
                </c:pt>
                <c:pt idx="372" formatCode="0.00%">
                  <c:v>0.17105309908742883</c:v>
                </c:pt>
                <c:pt idx="373" formatCode="0.00%">
                  <c:v>0.15220144643832834</c:v>
                </c:pt>
                <c:pt idx="374" formatCode="0.00%">
                  <c:v>0.12349865373815128</c:v>
                </c:pt>
                <c:pt idx="375" formatCode="0.00%">
                  <c:v>0.11221482779002923</c:v>
                </c:pt>
                <c:pt idx="376" formatCode="0.00%">
                  <c:v>8.9258974388878976E-2</c:v>
                </c:pt>
                <c:pt idx="377" formatCode="0.00%">
                  <c:v>5.8760685251991962E-2</c:v>
                </c:pt>
                <c:pt idx="378" formatCode="0.00%">
                  <c:v>2.5302970861795782E-2</c:v>
                </c:pt>
                <c:pt idx="379" formatCode="0.00%">
                  <c:v>9.6846448620557801E-4</c:v>
                </c:pt>
                <c:pt idx="380" formatCode="0.00%">
                  <c:v>-1.3299889954953126E-2</c:v>
                </c:pt>
                <c:pt idx="381" formatCode="0.00%">
                  <c:v>-1.7373652070495682E-2</c:v>
                </c:pt>
                <c:pt idx="382" formatCode="0.00%">
                  <c:v>-3.761316454635466E-2</c:v>
                </c:pt>
                <c:pt idx="383" formatCode="0.00%">
                  <c:v>-5.2861751856055017E-2</c:v>
                </c:pt>
                <c:pt idx="384" formatCode="0.00%">
                  <c:v>-5.6812871164626966E-2</c:v>
                </c:pt>
                <c:pt idx="385" formatCode="0.00%">
                  <c:v>-5.2361985484847606E-2</c:v>
                </c:pt>
                <c:pt idx="386" formatCode="0.00%">
                  <c:v>-4.6525363774330364E-2</c:v>
                </c:pt>
                <c:pt idx="387" formatCode="0.00%">
                  <c:v>-3.5878830854719435E-2</c:v>
                </c:pt>
                <c:pt idx="388" formatCode="0.00%">
                  <c:v>-1.9850190703584847E-2</c:v>
                </c:pt>
                <c:pt idx="389" formatCode="0.00%">
                  <c:v>-1.3945191488889175E-2</c:v>
                </c:pt>
                <c:pt idx="390" formatCode="0.00%">
                  <c:v>-7.3170315889409254E-3</c:v>
                </c:pt>
                <c:pt idx="391" formatCode="0.00%">
                  <c:v>-7.875283590856319E-3</c:v>
                </c:pt>
                <c:pt idx="392" formatCode="0.00%">
                  <c:v>-7.8595931381686412E-3</c:v>
                </c:pt>
                <c:pt idx="393" formatCode="0.00%">
                  <c:v>-5.8344052662571144E-3</c:v>
                </c:pt>
                <c:pt idx="394" formatCode="0.00%">
                  <c:v>-6.1108634918489724E-3</c:v>
                </c:pt>
                <c:pt idx="395" formatCode="0.00%">
                  <c:v>-9.0356889383204075E-3</c:v>
                </c:pt>
                <c:pt idx="396" formatCode="0.00%">
                  <c:v>1.943081639270261E-3</c:v>
                </c:pt>
                <c:pt idx="397" formatCode="0.00%">
                  <c:v>1.1847004991610177E-2</c:v>
                </c:pt>
                <c:pt idx="398" formatCode="0.00%">
                  <c:v>2.4696788625955701E-2</c:v>
                </c:pt>
                <c:pt idx="399" formatCode="0.00%">
                  <c:v>3.5240133819926411E-2</c:v>
                </c:pt>
                <c:pt idx="400" formatCode="0.00%">
                  <c:v>3.4996768738944306E-2</c:v>
                </c:pt>
                <c:pt idx="401" formatCode="0.00%">
                  <c:v>3.6108802841340104E-2</c:v>
                </c:pt>
                <c:pt idx="402" formatCode="0.00%">
                  <c:v>3.8434442902209653E-2</c:v>
                </c:pt>
                <c:pt idx="403" formatCode="0.00%">
                  <c:v>4.2802520581325387E-2</c:v>
                </c:pt>
                <c:pt idx="404" formatCode="0.00%">
                  <c:v>4.9186811864265767E-2</c:v>
                </c:pt>
                <c:pt idx="405" formatCode="0.00%">
                  <c:v>5.7957069501288538E-2</c:v>
                </c:pt>
                <c:pt idx="406" formatCode="0.00%">
                  <c:v>6.4797101545756908E-2</c:v>
                </c:pt>
                <c:pt idx="407" formatCode="0.00%">
                  <c:v>8.2946887576300199E-2</c:v>
                </c:pt>
                <c:pt idx="408" formatCode="0.00%">
                  <c:v>9.1617312226633052E-2</c:v>
                </c:pt>
                <c:pt idx="409" formatCode="0.00%">
                  <c:v>9.06831902766283E-2</c:v>
                </c:pt>
                <c:pt idx="410" formatCode="0.00%">
                  <c:v>0.10066147624084842</c:v>
                </c:pt>
                <c:pt idx="411" formatCode="0.00%">
                  <c:v>0.1016503326434588</c:v>
                </c:pt>
                <c:pt idx="412" formatCode="0.00%">
                  <c:v>9.2189527001333538E-2</c:v>
                </c:pt>
                <c:pt idx="413" formatCode="0.00%">
                  <c:v>8.5337228251203046E-2</c:v>
                </c:pt>
                <c:pt idx="414" formatCode="0.00%">
                  <c:v>7.6311381323497018E-2</c:v>
                </c:pt>
                <c:pt idx="415" formatCode="0.00%">
                  <c:v>7.3487540403360807E-2</c:v>
                </c:pt>
                <c:pt idx="416" formatCode="0.00%">
                  <c:v>7.678845835104986E-2</c:v>
                </c:pt>
                <c:pt idx="417" formatCode="0.00%">
                  <c:v>5.248744296682073E-2</c:v>
                </c:pt>
                <c:pt idx="418" formatCode="0.00%">
                  <c:v>4.1605270401358752E-2</c:v>
                </c:pt>
                <c:pt idx="419" formatCode="0.00%">
                  <c:v>4.7283221035122169E-2</c:v>
                </c:pt>
                <c:pt idx="420" formatCode="0.00%">
                  <c:v>5.1094200242407961E-2</c:v>
                </c:pt>
                <c:pt idx="421" formatCode="0.00%">
                  <c:v>5.3346786323602791E-2</c:v>
                </c:pt>
                <c:pt idx="422" formatCode="0.00%">
                  <c:v>5.4218372042773355E-2</c:v>
                </c:pt>
                <c:pt idx="423" formatCode="0.00%">
                  <c:v>5.3682198843679307E-2</c:v>
                </c:pt>
                <c:pt idx="424" formatCode="0.00%">
                  <c:v>6.7969350914903082E-2</c:v>
                </c:pt>
                <c:pt idx="425" formatCode="0.00%">
                  <c:v>7.6549111235725054E-2</c:v>
                </c:pt>
                <c:pt idx="426" formatCode="0.00%">
                  <c:v>7.7340369257133945E-2</c:v>
                </c:pt>
                <c:pt idx="427" formatCode="0.00%">
                  <c:v>7.9581951952062191E-2</c:v>
                </c:pt>
                <c:pt idx="428" formatCode="0.00%">
                  <c:v>8.4062354250061366E-2</c:v>
                </c:pt>
                <c:pt idx="429" formatCode="0.00%">
                  <c:v>9.0465555236638906E-2</c:v>
                </c:pt>
                <c:pt idx="430" formatCode="0.00%">
                  <c:v>9.8846683054750084E-2</c:v>
                </c:pt>
                <c:pt idx="431" formatCode="0.00%">
                  <c:v>0.10710815332998935</c:v>
                </c:pt>
                <c:pt idx="432" formatCode="0.00%">
                  <c:v>0.11432754750009488</c:v>
                </c:pt>
                <c:pt idx="433" formatCode="0.00%">
                  <c:v>0.10876921367740611</c:v>
                </c:pt>
                <c:pt idx="434" formatCode="0.00%">
                  <c:v>9.2603166529566794E-2</c:v>
                </c:pt>
                <c:pt idx="435" formatCode="0.00%">
                  <c:v>8.6305848756445869E-2</c:v>
                </c:pt>
                <c:pt idx="436" formatCode="0.00%">
                  <c:v>7.8643987666209725E-2</c:v>
                </c:pt>
                <c:pt idx="437" formatCode="0.00%">
                  <c:v>6.9633566875489716E-2</c:v>
                </c:pt>
                <c:pt idx="438" formatCode="0.00%">
                  <c:v>5.7242857675646963E-2</c:v>
                </c:pt>
                <c:pt idx="439" formatCode="0.00%">
                  <c:v>4.3628925001447882E-2</c:v>
                </c:pt>
                <c:pt idx="440" formatCode="0.00%">
                  <c:v>4.73202019888046E-2</c:v>
                </c:pt>
                <c:pt idx="441" formatCode="0.00%">
                  <c:v>6.9522264520128774E-2</c:v>
                </c:pt>
                <c:pt idx="442" formatCode="0.00%">
                  <c:v>6.2004330008593289E-2</c:v>
                </c:pt>
                <c:pt idx="443" formatCode="0.00%">
                  <c:v>5.3955035520548256E-2</c:v>
                </c:pt>
                <c:pt idx="444" formatCode="0.00%">
                  <c:v>4.5383559684875063E-2</c:v>
                </c:pt>
                <c:pt idx="445" formatCode="0.00%">
                  <c:v>3.7802484057412267E-2</c:v>
                </c:pt>
                <c:pt idx="446" formatCode="0.00%">
                  <c:v>3.5645028546142266E-2</c:v>
                </c:pt>
                <c:pt idx="447" formatCode="0.00%">
                  <c:v>2.5028745131951524E-2</c:v>
                </c:pt>
                <c:pt idx="448" formatCode="0.00%">
                  <c:v>4.4996685173857021E-3</c:v>
                </c:pt>
                <c:pt idx="449" formatCode="0.00%">
                  <c:v>2.8730899259012954E-3</c:v>
                </c:pt>
                <c:pt idx="450" formatCode="0.00%">
                  <c:v>-1.1451515581590854E-3</c:v>
                </c:pt>
                <c:pt idx="451" formatCode="0.00%">
                  <c:v>-7.6068636081781937E-3</c:v>
                </c:pt>
                <c:pt idx="452" formatCode="0.00%">
                  <c:v>-1.2118960589569405E-2</c:v>
                </c:pt>
                <c:pt idx="453" formatCode="0.00%">
                  <c:v>-2.4505788487547919E-2</c:v>
                </c:pt>
                <c:pt idx="454" formatCode="0.00%">
                  <c:v>-3.6308627422452888E-2</c:v>
                </c:pt>
                <c:pt idx="455" formatCode="0.00%">
                  <c:v>-4.957518402547223E-2</c:v>
                </c:pt>
                <c:pt idx="456" formatCode="0.00%">
                  <c:v>-6.4017048513088759E-2</c:v>
                </c:pt>
                <c:pt idx="457" formatCode="0.00%">
                  <c:v>-7.4334889056290154E-2</c:v>
                </c:pt>
                <c:pt idx="458" formatCode="0.00%">
                  <c:v>-8.0534197491605508E-2</c:v>
                </c:pt>
                <c:pt idx="459" formatCode="0.00%">
                  <c:v>-8.8626512321478113E-2</c:v>
                </c:pt>
                <c:pt idx="460" formatCode="0.00%">
                  <c:v>-9.3616189954597973E-2</c:v>
                </c:pt>
                <c:pt idx="461" formatCode="0.00%">
                  <c:v>-9.9389355132173951E-2</c:v>
                </c:pt>
                <c:pt idx="462" formatCode="0.00%">
                  <c:v>-0.10132669938770555</c:v>
                </c:pt>
                <c:pt idx="463" formatCode="0.00%">
                  <c:v>-0.10517902570012494</c:v>
                </c:pt>
                <c:pt idx="464" formatCode="0.00%">
                  <c:v>-0.11206303781761351</c:v>
                </c:pt>
                <c:pt idx="465" formatCode="0.00%">
                  <c:v>-0.12203977809045319</c:v>
                </c:pt>
                <c:pt idx="466" formatCode="0.00%">
                  <c:v>-0.13282556747310204</c:v>
                </c:pt>
                <c:pt idx="467" formatCode="0.00%">
                  <c:v>-0.14313848807341512</c:v>
                </c:pt>
                <c:pt idx="468" formatCode="0.00%">
                  <c:v>-0.145886921474501</c:v>
                </c:pt>
                <c:pt idx="469" formatCode="0.00%">
                  <c:v>-0.14949301239230139</c:v>
                </c:pt>
                <c:pt idx="470" formatCode="0.00%">
                  <c:v>-0.15143145522933577</c:v>
                </c:pt>
                <c:pt idx="471" formatCode="0.00%">
                  <c:v>-0.15097900019814647</c:v>
                </c:pt>
                <c:pt idx="472" formatCode="0.00%">
                  <c:v>-0.14801219244552899</c:v>
                </c:pt>
                <c:pt idx="473" formatCode="0.00%">
                  <c:v>-0.13777563989303587</c:v>
                </c:pt>
                <c:pt idx="474" formatCode="0.00%">
                  <c:v>-0.12540474190066064</c:v>
                </c:pt>
                <c:pt idx="475" formatCode="0.00%">
                  <c:v>-0.12243447072818125</c:v>
                </c:pt>
                <c:pt idx="476" formatCode="0.00%">
                  <c:v>-0.11935591621819541</c:v>
                </c:pt>
                <c:pt idx="477" formatCode="0.00%">
                  <c:v>-0.11619915962816219</c:v>
                </c:pt>
                <c:pt idx="478" formatCode="0.00%">
                  <c:v>-0.11425751348304514</c:v>
                </c:pt>
                <c:pt idx="479" formatCode="0.00%">
                  <c:v>-0.11361267162547806</c:v>
                </c:pt>
                <c:pt idx="480" formatCode="0.00%">
                  <c:v>-0.11817559904872144</c:v>
                </c:pt>
                <c:pt idx="481" formatCode="0.00%">
                  <c:v>-0.11909916180553826</c:v>
                </c:pt>
                <c:pt idx="482" formatCode="0.00%">
                  <c:v>-0.11498521448703436</c:v>
                </c:pt>
                <c:pt idx="483" formatCode="0.00%">
                  <c:v>-0.11011885386433151</c:v>
                </c:pt>
                <c:pt idx="484" formatCode="0.00%">
                  <c:v>-0.10365740196693485</c:v>
                </c:pt>
                <c:pt idx="485" formatCode="0.00%">
                  <c:v>-9.3350878887590638E-2</c:v>
                </c:pt>
                <c:pt idx="486" formatCode="0.00%">
                  <c:v>-7.891504669954863E-2</c:v>
                </c:pt>
                <c:pt idx="487" formatCode="0.00%">
                  <c:v>-6.2321280947998714E-2</c:v>
                </c:pt>
                <c:pt idx="488" formatCode="0.00%">
                  <c:v>-5.5380479040537223E-2</c:v>
                </c:pt>
                <c:pt idx="489" formatCode="0.00%">
                  <c:v>-5.2220393995420111E-2</c:v>
                </c:pt>
                <c:pt idx="490" formatCode="0.00%">
                  <c:v>-5.0077172114896817E-2</c:v>
                </c:pt>
                <c:pt idx="491" formatCode="0.00%">
                  <c:v>-5.121581733852254E-2</c:v>
                </c:pt>
                <c:pt idx="492" formatCode="0.00%">
                  <c:v>-5.7871495131723627E-2</c:v>
                </c:pt>
                <c:pt idx="493" formatCode="0.00%">
                  <c:v>-7.0105064122586436E-2</c:v>
                </c:pt>
                <c:pt idx="494" formatCode="0.00%">
                  <c:v>-8.3713160506866058E-2</c:v>
                </c:pt>
                <c:pt idx="495" formatCode="0.00%">
                  <c:v>-9.1804535678855603E-2</c:v>
                </c:pt>
                <c:pt idx="496" formatCode="0.00%">
                  <c:v>-9.6516110586057247E-2</c:v>
                </c:pt>
                <c:pt idx="497" formatCode="0.00%">
                  <c:v>-0.10178918664193859</c:v>
                </c:pt>
                <c:pt idx="498" formatCode="0.00%">
                  <c:v>-0.10926166374135937</c:v>
                </c:pt>
                <c:pt idx="499" formatCode="0.00%">
                  <c:v>-0.11397037550043543</c:v>
                </c:pt>
                <c:pt idx="500" formatCode="0.00%">
                  <c:v>-0.11587881496600505</c:v>
                </c:pt>
                <c:pt idx="501" formatCode="0.00%">
                  <c:v>-0.11777290173423993</c:v>
                </c:pt>
                <c:pt idx="502" formatCode="0.00%">
                  <c:v>-0.12156900441336316</c:v>
                </c:pt>
                <c:pt idx="503" formatCode="0.00%">
                  <c:v>-0.12332070635610926</c:v>
                </c:pt>
                <c:pt idx="504" formatCode="0.00%">
                  <c:v>-0.12429430783310258</c:v>
                </c:pt>
                <c:pt idx="505" formatCode="0.00%">
                  <c:v>-0.11867840445560995</c:v>
                </c:pt>
                <c:pt idx="506" formatCode="0.00%">
                  <c:v>-0.11453038517990577</c:v>
                </c:pt>
                <c:pt idx="507" formatCode="0.00%">
                  <c:v>-0.11193025593829242</c:v>
                </c:pt>
                <c:pt idx="508" formatCode="0.00%">
                  <c:v>-0.10946797630310157</c:v>
                </c:pt>
                <c:pt idx="509" formatCode="0.00%">
                  <c:v>-0.10392308469246736</c:v>
                </c:pt>
                <c:pt idx="510" formatCode="0.00%">
                  <c:v>-0.10285258889705506</c:v>
                </c:pt>
                <c:pt idx="511" formatCode="0.00%">
                  <c:v>-0.10113353149045179</c:v>
                </c:pt>
                <c:pt idx="512" formatCode="0.00%">
                  <c:v>-0.10225072314440764</c:v>
                </c:pt>
                <c:pt idx="513" formatCode="0.00%">
                  <c:v>-0.10154669732958865</c:v>
                </c:pt>
                <c:pt idx="514" formatCode="0.00%">
                  <c:v>-9.8942579144890019E-2</c:v>
                </c:pt>
                <c:pt idx="515" formatCode="0.00%">
                  <c:v>-9.5407917320736835E-2</c:v>
                </c:pt>
                <c:pt idx="516" formatCode="0.00%">
                  <c:v>-9.2515660757050977E-2</c:v>
                </c:pt>
                <c:pt idx="517" formatCode="0.00%">
                  <c:v>-8.812160289543014E-2</c:v>
                </c:pt>
                <c:pt idx="518" formatCode="0.00%">
                  <c:v>-8.5879522863265167E-2</c:v>
                </c:pt>
                <c:pt idx="519" formatCode="0.00%">
                  <c:v>-7.8222794263145823E-2</c:v>
                </c:pt>
                <c:pt idx="520" formatCode="0.00%">
                  <c:v>-7.1745923569364711E-2</c:v>
                </c:pt>
                <c:pt idx="521" formatCode="0.00%">
                  <c:v>-6.6525383666783622E-2</c:v>
                </c:pt>
                <c:pt idx="522" formatCode="0.00%">
                  <c:v>-6.1567267571153494E-2</c:v>
                </c:pt>
                <c:pt idx="523" formatCode="0.00%">
                  <c:v>-5.8766679819967527E-2</c:v>
                </c:pt>
                <c:pt idx="524" formatCode="0.00%">
                  <c:v>-5.3199991680565772E-2</c:v>
                </c:pt>
                <c:pt idx="525" formatCode="0.00%">
                  <c:v>-4.2543317226139798E-2</c:v>
                </c:pt>
                <c:pt idx="526" formatCode="0.00%">
                  <c:v>-4.108417267680875E-2</c:v>
                </c:pt>
                <c:pt idx="527" formatCode="0.00%">
                  <c:v>-3.6734709993442638E-2</c:v>
                </c:pt>
                <c:pt idx="528" formatCode="0.00%">
                  <c:v>-2.9397499799919347E-2</c:v>
                </c:pt>
                <c:pt idx="529" formatCode="0.00%">
                  <c:v>-2.0996905381389763E-2</c:v>
                </c:pt>
                <c:pt idx="530" formatCode="0.00%">
                  <c:v>-1.1626956006367539E-2</c:v>
                </c:pt>
                <c:pt idx="531" formatCode="0.00%">
                  <c:v>-4.8320587310727303E-3</c:v>
                </c:pt>
                <c:pt idx="532" formatCode="0.00%">
                  <c:v>-1.6739628080927327E-3</c:v>
                </c:pt>
                <c:pt idx="533" formatCode="0.00%">
                  <c:v>2.3151030528685279E-3</c:v>
                </c:pt>
                <c:pt idx="534" formatCode="0.00%">
                  <c:v>9.7136554982180101E-4</c:v>
                </c:pt>
                <c:pt idx="535" formatCode="0.00%">
                  <c:v>-5.774882055583741E-3</c:v>
                </c:pt>
                <c:pt idx="536" formatCode="0.00%">
                  <c:v>-1.6511178745690525E-2</c:v>
                </c:pt>
                <c:pt idx="537" formatCode="0.00%">
                  <c:v>-2.9764422984101646E-2</c:v>
                </c:pt>
                <c:pt idx="538" formatCode="0.00%">
                  <c:v>-4.4905970049192279E-2</c:v>
                </c:pt>
                <c:pt idx="539" formatCode="0.00%">
                  <c:v>-6.3008157754627314E-2</c:v>
                </c:pt>
                <c:pt idx="540" formatCode="0.00%">
                  <c:v>-7.843423666743865E-2</c:v>
                </c:pt>
                <c:pt idx="541" formatCode="0.00%">
                  <c:v>-9.1501607701463428E-2</c:v>
                </c:pt>
                <c:pt idx="542" formatCode="0.00%">
                  <c:v>-0.10234960578296148</c:v>
                </c:pt>
                <c:pt idx="543" formatCode="0.00%">
                  <c:v>-0.11107466293816559</c:v>
                </c:pt>
                <c:pt idx="544" formatCode="0.00%">
                  <c:v>-0.12041718620165853</c:v>
                </c:pt>
                <c:pt idx="545" formatCode="0.00%">
                  <c:v>-0.1307303770469147</c:v>
                </c:pt>
                <c:pt idx="546" formatCode="0.00%">
                  <c:v>-0.11848954860462191</c:v>
                </c:pt>
                <c:pt idx="547" formatCode="0.00%">
                  <c:v>-8.7011837206379172E-2</c:v>
                </c:pt>
                <c:pt idx="548" formatCode="0.00%">
                  <c:v>-3.5857176591529538E-2</c:v>
                </c:pt>
                <c:pt idx="549" formatCode="0.00%">
                  <c:v>3.6650196639580246E-2</c:v>
                </c:pt>
                <c:pt idx="550" formatCode="0.00%">
                  <c:v>0.11555998189624206</c:v>
                </c:pt>
                <c:pt idx="551" formatCode="0.00%">
                  <c:v>0.21162568284207905</c:v>
                </c:pt>
                <c:pt idx="552" formatCode="0.00%">
                  <c:v>0.32830212478959164</c:v>
                </c:pt>
                <c:pt idx="553" formatCode="0.00%">
                  <c:v>0.3434736342918181</c:v>
                </c:pt>
                <c:pt idx="554" formatCode="0.00%">
                  <c:v>0.30037778997071762</c:v>
                </c:pt>
                <c:pt idx="555" formatCode="0.00%">
                  <c:v>0.20912784517446403</c:v>
                </c:pt>
                <c:pt idx="556" formatCode="0.00%">
                  <c:v>8.3315344176968287E-2</c:v>
                </c:pt>
                <c:pt idx="557" formatCode="0.00%">
                  <c:v>-3.1813679608897805E-2</c:v>
                </c:pt>
                <c:pt idx="558" formatCode="0.00%">
                  <c:v>-0.13909392905520968</c:v>
                </c:pt>
                <c:pt idx="559" formatCode="0.00%">
                  <c:v>-0.23909033180616013</c:v>
                </c:pt>
                <c:pt idx="560" formatCode="0.00%">
                  <c:v>-0.26155451110790251</c:v>
                </c:pt>
                <c:pt idx="561" formatCode="0.00%">
                  <c:v>-0.26410498726000486</c:v>
                </c:pt>
                <c:pt idx="562" formatCode="0.00%">
                  <c:v>-0.24887162788512029</c:v>
                </c:pt>
                <c:pt idx="563" formatCode="0.00%">
                  <c:v>-0.21581035028349294</c:v>
                </c:pt>
                <c:pt idx="564" formatCode="0.00%">
                  <c:v>-0.17699388897584689</c:v>
                </c:pt>
                <c:pt idx="565" formatCode="0.00%">
                  <c:v>-0.13870486560651207</c:v>
                </c:pt>
                <c:pt idx="566" formatCode="0.00%">
                  <c:v>-0.10077480945006256</c:v>
                </c:pt>
                <c:pt idx="567" formatCode="0.00%">
                  <c:v>-8.7408481270940697E-2</c:v>
                </c:pt>
                <c:pt idx="568" formatCode="0.00%">
                  <c:v>-7.3001435307015416E-2</c:v>
                </c:pt>
                <c:pt idx="569" formatCode="0.00%">
                  <c:v>-6.0961982391133041E-2</c:v>
                </c:pt>
                <c:pt idx="570" formatCode="0.00%">
                  <c:v>-5.1516985506802948E-2</c:v>
                </c:pt>
                <c:pt idx="571" formatCode="0.00%">
                  <c:v>-4.4699889329059994E-2</c:v>
                </c:pt>
                <c:pt idx="572" formatCode="0.00%">
                  <c:v>-3.5561817651345251E-2</c:v>
                </c:pt>
                <c:pt idx="573" formatCode="0.00%">
                  <c:v>-2.3769773091725455E-2</c:v>
                </c:pt>
                <c:pt idx="574" formatCode="0.00%">
                  <c:v>-2.2438865408413E-2</c:v>
                </c:pt>
                <c:pt idx="575" formatCode="0.00%">
                  <c:v>-2.9256803010414556E-2</c:v>
                </c:pt>
                <c:pt idx="576" formatCode="0.00%">
                  <c:v>-3.3677727362148246E-2</c:v>
                </c:pt>
                <c:pt idx="577" formatCode="0.00%">
                  <c:v>-3.5721101066125249E-2</c:v>
                </c:pt>
                <c:pt idx="578" formatCode="0.00%">
                  <c:v>-3.5966591111274315E-2</c:v>
                </c:pt>
                <c:pt idx="579" formatCode="0.00%">
                  <c:v>-3.5055417936354694E-2</c:v>
                </c:pt>
                <c:pt idx="580" formatCode="0.00%">
                  <c:v>-3.287938646112698E-2</c:v>
                </c:pt>
                <c:pt idx="581" formatCode="0.00%">
                  <c:v>-3.2755048842429746E-2</c:v>
                </c:pt>
                <c:pt idx="582" formatCode="0.00%">
                  <c:v>-2.7722293631034289E-2</c:v>
                </c:pt>
                <c:pt idx="583" formatCode="0.00%">
                  <c:v>-2.6309384765477839E-2</c:v>
                </c:pt>
                <c:pt idx="584" formatCode="0.00%">
                  <c:v>-2.8544769177724083E-2</c:v>
                </c:pt>
                <c:pt idx="585" formatCode="0.00%">
                  <c:v>-3.3370311916786077E-2</c:v>
                </c:pt>
                <c:pt idx="586" formatCode="0.00%">
                  <c:v>-3.8705997459501429E-2</c:v>
                </c:pt>
                <c:pt idx="587" formatCode="0.00%">
                  <c:v>-4.4828048054903702E-2</c:v>
                </c:pt>
                <c:pt idx="588" formatCode="0.00%">
                  <c:v>-3.866040795851311E-2</c:v>
                </c:pt>
                <c:pt idx="589" formatCode="0.00%">
                  <c:v>-3.2984777712410485E-2</c:v>
                </c:pt>
                <c:pt idx="590" formatCode="0.00%">
                  <c:v>-2.7249492870684677E-2</c:v>
                </c:pt>
                <c:pt idx="591" formatCode="0.00%">
                  <c:v>-2.1472238176636793E-2</c:v>
                </c:pt>
                <c:pt idx="592" formatCode="0.00%">
                  <c:v>-1.6204234618440228E-2</c:v>
                </c:pt>
                <c:pt idx="593" formatCode="0.00%">
                  <c:v>-1.3567788428494931E-2</c:v>
                </c:pt>
                <c:pt idx="594" formatCode="0.00%">
                  <c:v>-1.3249483862821654E-2</c:v>
                </c:pt>
                <c:pt idx="595" formatCode="0.00%">
                  <c:v>-1.8856657160151946E-2</c:v>
                </c:pt>
                <c:pt idx="596" formatCode="0.00%">
                  <c:v>-2.5875332473518475E-2</c:v>
                </c:pt>
                <c:pt idx="597" formatCode="0.00%">
                  <c:v>-3.0170267482778401E-2</c:v>
                </c:pt>
                <c:pt idx="598" formatCode="0.00%">
                  <c:v>-3.1747602588020007E-2</c:v>
                </c:pt>
                <c:pt idx="599" formatCode="0.00%">
                  <c:v>-3.0876101410440504E-2</c:v>
                </c:pt>
                <c:pt idx="600" formatCode="0.00%">
                  <c:v>-2.6549211484252822E-2</c:v>
                </c:pt>
                <c:pt idx="601" formatCode="0.00%">
                  <c:v>-1.8960322366997628E-2</c:v>
                </c:pt>
                <c:pt idx="602" formatCode="0.00%">
                  <c:v>-1.322253979342114E-2</c:v>
                </c:pt>
                <c:pt idx="603" formatCode="0.00%">
                  <c:v>-6.6726729014016106E-3</c:v>
                </c:pt>
                <c:pt idx="604" formatCode="0.00%">
                  <c:v>-1.6950443028783679E-3</c:v>
                </c:pt>
                <c:pt idx="605" formatCode="0.00%">
                  <c:v>1.6706787773197451E-3</c:v>
                </c:pt>
                <c:pt idx="606" formatCode="0.00%">
                  <c:v>3.9838882546918697E-3</c:v>
                </c:pt>
                <c:pt idx="607" formatCode="0.00%">
                  <c:v>4.627747073921995E-3</c:v>
                </c:pt>
                <c:pt idx="608" formatCode="0.00%">
                  <c:v>3.7228242865186001E-3</c:v>
                </c:pt>
                <c:pt idx="609" formatCode="0.00%">
                  <c:v>3.9499156412261538E-3</c:v>
                </c:pt>
                <c:pt idx="610" formatCode="0.00%">
                  <c:v>4.4396656501017873E-3</c:v>
                </c:pt>
                <c:pt idx="611" formatCode="0.00%">
                  <c:v>4.9292302131815902E-3</c:v>
                </c:pt>
                <c:pt idx="612" formatCode="0.00%">
                  <c:v>5.418609561075538E-3</c:v>
                </c:pt>
                <c:pt idx="613" formatCode="0.00%">
                  <c:v>5.5133674738883087E-3</c:v>
                </c:pt>
                <c:pt idx="614" formatCode="0.00%">
                  <c:v>5.6080551489092745E-3</c:v>
                </c:pt>
                <c:pt idx="615" formatCode="0.00%">
                  <c:v>5.4251336929698191E-3</c:v>
                </c:pt>
                <c:pt idx="616" formatCode="0.00%">
                  <c:v>4.9648106107891277E-3</c:v>
                </c:pt>
                <c:pt idx="617" formatCode="0.00%">
                  <c:v>4.3736804522340744E-3</c:v>
                </c:pt>
                <c:pt idx="618" formatCode="0.00%">
                  <c:v>3.7345702376465617E-3</c:v>
                </c:pt>
                <c:pt idx="619" formatCode="0.00%">
                  <c:v>3.0476388520321862E-3</c:v>
                </c:pt>
                <c:pt idx="620" formatCode="0.00%">
                  <c:v>2.4594907221489049E-3</c:v>
                </c:pt>
                <c:pt idx="621" formatCode="0.00%">
                  <c:v>1.7748053141566356E-3</c:v>
                </c:pt>
                <c:pt idx="622" formatCode="0.00%">
                  <c:v>2.0381077795610381E-3</c:v>
                </c:pt>
                <c:pt idx="623" formatCode="0.00%">
                  <c:v>2.7633002989924105E-3</c:v>
                </c:pt>
                <c:pt idx="624" formatCode="0.00%">
                  <c:v>1.4115578876494617E-3</c:v>
                </c:pt>
                <c:pt idx="625" formatCode="0.00%">
                  <c:v>-7.1830757046631444E-4</c:v>
                </c:pt>
                <c:pt idx="626" formatCode="0.00%">
                  <c:v>-3.6253395735468263E-3</c:v>
                </c:pt>
                <c:pt idx="627" formatCode="0.00%">
                  <c:v>-7.306878171726372E-3</c:v>
                </c:pt>
                <c:pt idx="628" formatCode="0.00%">
                  <c:v>-1.1926473568721896E-2</c:v>
                </c:pt>
                <c:pt idx="629" formatCode="0.00%">
                  <c:v>-1.880929886918703E-2</c:v>
                </c:pt>
                <c:pt idx="630" formatCode="0.00%">
                  <c:v>-2.6970939901212021E-2</c:v>
                </c:pt>
                <c:pt idx="631" formatCode="0.00%">
                  <c:v>-2.8441115154791641E-2</c:v>
                </c:pt>
                <c:pt idx="632" formatCode="0.00%">
                  <c:v>-2.567865697719407E-2</c:v>
                </c:pt>
                <c:pt idx="633" formatCode="0.00%">
                  <c:v>-1.868796099452541E-2</c:v>
                </c:pt>
                <c:pt idx="634" formatCode="0.00%">
                  <c:v>-7.5591978619723443E-3</c:v>
                </c:pt>
                <c:pt idx="635" formatCode="0.00%">
                  <c:v>8.2584045210871704E-3</c:v>
                </c:pt>
                <c:pt idx="636" formatCode="0.00%">
                  <c:v>2.9721285348461413E-2</c:v>
                </c:pt>
                <c:pt idx="637" formatCode="0.00%">
                  <c:v>5.6840650412164351E-2</c:v>
                </c:pt>
                <c:pt idx="638" formatCode="0.00%">
                  <c:v>7.9815278175888071E-2</c:v>
                </c:pt>
                <c:pt idx="639" formatCode="0.00%">
                  <c:v>9.9703559738668401E-2</c:v>
                </c:pt>
                <c:pt idx="640" formatCode="0.00%">
                  <c:v>0.11635654319265232</c:v>
                </c:pt>
                <c:pt idx="641" formatCode="0.00%">
                  <c:v>0.1299918546901544</c:v>
                </c:pt>
                <c:pt idx="642" formatCode="0.00%">
                  <c:v>0.14014830269113809</c:v>
                </c:pt>
                <c:pt idx="643" formatCode="0.00%">
                  <c:v>0.14741910643640499</c:v>
                </c:pt>
                <c:pt idx="644" formatCode="0.00%">
                  <c:v>0.15080544992497247</c:v>
                </c:pt>
                <c:pt idx="645" formatCode="0.00%">
                  <c:v>0.1538250255909499</c:v>
                </c:pt>
                <c:pt idx="646" formatCode="0.00%">
                  <c:v>0.15640490725487388</c:v>
                </c:pt>
                <c:pt idx="647" formatCode="0.00%">
                  <c:v>0.15864365876085484</c:v>
                </c:pt>
                <c:pt idx="648" formatCode="0.00%">
                  <c:v>0.16055829474491001</c:v>
                </c:pt>
                <c:pt idx="649" formatCode="0.00%">
                  <c:v>0.16204943187900112</c:v>
                </c:pt>
                <c:pt idx="650" formatCode="0.00%">
                  <c:v>0.17985625789723336</c:v>
                </c:pt>
                <c:pt idx="651" formatCode="0.00%">
                  <c:v>0.21361294359875527</c:v>
                </c:pt>
                <c:pt idx="652" formatCode="0.00%">
                  <c:v>0.26312557532264202</c:v>
                </c:pt>
                <c:pt idx="653" formatCode="0.00%">
                  <c:v>0.32878015750067169</c:v>
                </c:pt>
                <c:pt idx="654" formatCode="0.00%">
                  <c:v>0.41114329566055807</c:v>
                </c:pt>
                <c:pt idx="655" formatCode="0.00%">
                  <c:v>0.51071912686371368</c:v>
                </c:pt>
                <c:pt idx="656" formatCode="0.00%">
                  <c:v>0.62104097770009825</c:v>
                </c:pt>
                <c:pt idx="657" formatCode="0.00%">
                  <c:v>0.71881603588786391</c:v>
                </c:pt>
                <c:pt idx="658" formatCode="0.00%">
                  <c:v>0.80249889541632768</c:v>
                </c:pt>
                <c:pt idx="659" formatCode="0.00%">
                  <c:v>0.85405110262976547</c:v>
                </c:pt>
                <c:pt idx="660" formatCode="0.00%">
                  <c:v>0.87457639915443419</c:v>
                </c:pt>
                <c:pt idx="661" formatCode="0.00%">
                  <c:v>0.86671480452705274</c:v>
                </c:pt>
                <c:pt idx="662" formatCode="0.00%">
                  <c:v>0.86379799359952125</c:v>
                </c:pt>
                <c:pt idx="663" formatCode="0.00%">
                  <c:v>0.88404545527565626</c:v>
                </c:pt>
                <c:pt idx="664" formatCode="0.00%">
                  <c:v>0.89055923947529925</c:v>
                </c:pt>
                <c:pt idx="665" formatCode="0.00%">
                  <c:v>0.87818085687071812</c:v>
                </c:pt>
                <c:pt idx="666" formatCode="0.00%">
                  <c:v>0.87901419514803925</c:v>
                </c:pt>
                <c:pt idx="667" formatCode="0.00%">
                  <c:v>0.89139301502157298</c:v>
                </c:pt>
                <c:pt idx="668" formatCode="0.00%">
                  <c:v>0.91410412855201395</c:v>
                </c:pt>
                <c:pt idx="669" formatCode="0.00%">
                  <c:v>0.88519415039237748</c:v>
                </c:pt>
                <c:pt idx="670" formatCode="0.00%">
                  <c:v>0.80501954356402838</c:v>
                </c:pt>
                <c:pt idx="671" formatCode="0.00%">
                  <c:v>0.71551973728779905</c:v>
                </c:pt>
                <c:pt idx="672" formatCode="0.00%">
                  <c:v>0.63365473945832762</c:v>
                </c:pt>
                <c:pt idx="673" formatCode="0.00%">
                  <c:v>0.54601992518498288</c:v>
                </c:pt>
                <c:pt idx="674" formatCode="0.00%">
                  <c:v>0.45415127626183538</c:v>
                </c:pt>
                <c:pt idx="675" formatCode="0.00%">
                  <c:v>0.35953625766053854</c:v>
                </c:pt>
                <c:pt idx="676" formatCode="0.00%">
                  <c:v>0.29053134936116365</c:v>
                </c:pt>
                <c:pt idx="677" formatCode="0.00%">
                  <c:v>0.24061757972093845</c:v>
                </c:pt>
                <c:pt idx="678" formatCode="0.00%">
                  <c:v>0.19501806135724764</c:v>
                </c:pt>
                <c:pt idx="679" formatCode="0.00%">
                  <c:v>0.14643983099050906</c:v>
                </c:pt>
                <c:pt idx="680" formatCode="0.00%">
                  <c:v>0.10265801676402986</c:v>
                </c:pt>
                <c:pt idx="681" formatCode="0.00%">
                  <c:v>6.2800077913306662E-2</c:v>
                </c:pt>
                <c:pt idx="682" formatCode="0.00%">
                  <c:v>2.6100185564653877E-2</c:v>
                </c:pt>
                <c:pt idx="683" formatCode="0.00%">
                  <c:v>-2.0555765060893849E-2</c:v>
                </c:pt>
                <c:pt idx="684" formatCode="0.00%">
                  <c:v>-7.6413440769442897E-2</c:v>
                </c:pt>
                <c:pt idx="685" formatCode="0.00%">
                  <c:v>-0.12661637613560917</c:v>
                </c:pt>
                <c:pt idx="686" formatCode="0.00%">
                  <c:v>-0.17228472597525868</c:v>
                </c:pt>
                <c:pt idx="687" formatCode="0.00%">
                  <c:v>-0.21747339743876914</c:v>
                </c:pt>
                <c:pt idx="688" formatCode="0.00%">
                  <c:v>-0.26234944776480729</c:v>
                </c:pt>
                <c:pt idx="689" formatCode="0.00%">
                  <c:v>-0.3071045098574533</c:v>
                </c:pt>
                <c:pt idx="690" formatCode="0.00%">
                  <c:v>-0.34558723178179684</c:v>
                </c:pt>
                <c:pt idx="691" formatCode="0.00%">
                  <c:v>-0.37289340514736014</c:v>
                </c:pt>
                <c:pt idx="692" formatCode="0.00%">
                  <c:v>-0.39038895785030225</c:v>
                </c:pt>
                <c:pt idx="693" formatCode="0.00%">
                  <c:v>-0.39887540885314854</c:v>
                </c:pt>
                <c:pt idx="694" formatCode="0.00%">
                  <c:v>-0.39995201733508201</c:v>
                </c:pt>
                <c:pt idx="695" formatCode="0.00%">
                  <c:v>-0.3927872706230171</c:v>
                </c:pt>
                <c:pt idx="696" formatCode="0.00%">
                  <c:v>-0.37599175238331894</c:v>
                </c:pt>
                <c:pt idx="697" formatCode="0.00%">
                  <c:v>-0.34472391564436722</c:v>
                </c:pt>
                <c:pt idx="698" formatCode="0.00%">
                  <c:v>-0.30724000360058623</c:v>
                </c:pt>
                <c:pt idx="699" formatCode="0.00%">
                  <c:v>-0.27179204961859038</c:v>
                </c:pt>
                <c:pt idx="700" formatCode="0.00%">
                  <c:v>-0.24198709031390819</c:v>
                </c:pt>
                <c:pt idx="701" formatCode="0.00%">
                  <c:v>-0.21433441820886578</c:v>
                </c:pt>
                <c:pt idx="702" formatCode="0.00%">
                  <c:v>-0.18966281813674823</c:v>
                </c:pt>
                <c:pt idx="703" formatCode="0.00%">
                  <c:v>-0.16895707443330965</c:v>
                </c:pt>
                <c:pt idx="704" formatCode="0.00%">
                  <c:v>-0.16404763198803995</c:v>
                </c:pt>
                <c:pt idx="705" formatCode="0.00%">
                  <c:v>-0.17093985372927145</c:v>
                </c:pt>
                <c:pt idx="706" formatCode="0.00%">
                  <c:v>-0.17968451552991505</c:v>
                </c:pt>
                <c:pt idx="707" formatCode="0.00%">
                  <c:v>-0.18163227872508547</c:v>
                </c:pt>
                <c:pt idx="708" formatCode="0.00%">
                  <c:v>-0.18399622011851391</c:v>
                </c:pt>
                <c:pt idx="709" formatCode="0.00%">
                  <c:v>-0.18681323249002846</c:v>
                </c:pt>
                <c:pt idx="710" formatCode="0.00%">
                  <c:v>-0.19012459131264337</c:v>
                </c:pt>
                <c:pt idx="711" formatCode="0.00%">
                  <c:v>-0.18885139455956435</c:v>
                </c:pt>
                <c:pt idx="712" formatCode="0.00%">
                  <c:v>-0.18181177433112439</c:v>
                </c:pt>
                <c:pt idx="713" formatCode="0.00%">
                  <c:v>-0.17582415381382632</c:v>
                </c:pt>
                <c:pt idx="714" formatCode="0.00%">
                  <c:v>-0.17530919334313733</c:v>
                </c:pt>
                <c:pt idx="715" formatCode="0.00%">
                  <c:v>-0.1761012304717503</c:v>
                </c:pt>
                <c:pt idx="716" formatCode="0.00%">
                  <c:v>-0.17827613197650605</c:v>
                </c:pt>
                <c:pt idx="717" formatCode="0.00%">
                  <c:v>-0.18190974846661045</c:v>
                </c:pt>
                <c:pt idx="718" formatCode="0.00%">
                  <c:v>-0.18707738620961945</c:v>
                </c:pt>
                <c:pt idx="719" formatCode="0.00%">
                  <c:v>-0.19398139217183485</c:v>
                </c:pt>
                <c:pt idx="720" formatCode="0.00%">
                  <c:v>-0.20023701225470392</c:v>
                </c:pt>
                <c:pt idx="721" formatCode="0.00%">
                  <c:v>-0.20610129469871241</c:v>
                </c:pt>
                <c:pt idx="722" formatCode="0.00%">
                  <c:v>-0.21228504180123109</c:v>
                </c:pt>
                <c:pt idx="723" formatCode="0.00%">
                  <c:v>-0.21881989615292008</c:v>
                </c:pt>
                <c:pt idx="724" formatCode="0.00%">
                  <c:v>-0.22574176613879271</c:v>
                </c:pt>
                <c:pt idx="725" formatCode="0.00%">
                  <c:v>-0.23325454737990725</c:v>
                </c:pt>
                <c:pt idx="726" formatCode="0.00%">
                  <c:v>-0.23838872008528433</c:v>
                </c:pt>
                <c:pt idx="727" formatCode="0.00%">
                  <c:v>-0.24217253693317098</c:v>
                </c:pt>
                <c:pt idx="728" formatCode="0.00%">
                  <c:v>-0.24356122923062173</c:v>
                </c:pt>
                <c:pt idx="729" formatCode="0.00%">
                  <c:v>-0.24169466506406545</c:v>
                </c:pt>
                <c:pt idx="730" formatCode="0.00%">
                  <c:v>-0.23631933074638301</c:v>
                </c:pt>
                <c:pt idx="731" formatCode="0.00%">
                  <c:v>-0.22710234185274325</c:v>
                </c:pt>
                <c:pt idx="732" formatCode="0.00%">
                  <c:v>-0.21485759353290701</c:v>
                </c:pt>
                <c:pt idx="733" formatCode="0.00%">
                  <c:v>-0.20530573685458009</c:v>
                </c:pt>
                <c:pt idx="734" formatCode="0.00%">
                  <c:v>-0.19221950954281775</c:v>
                </c:pt>
                <c:pt idx="735" formatCode="0.00%">
                  <c:v>-0.18129329935071814</c:v>
                </c:pt>
                <c:pt idx="736" formatCode="0.00%">
                  <c:v>-0.17122685372067326</c:v>
                </c:pt>
                <c:pt idx="737" formatCode="0.00%">
                  <c:v>-0.1621749012027176</c:v>
                </c:pt>
                <c:pt idx="738" formatCode="0.00%">
                  <c:v>-0.1543093823923013</c:v>
                </c:pt>
                <c:pt idx="739" formatCode="0.00%">
                  <c:v>-0.145106950634458</c:v>
                </c:pt>
                <c:pt idx="740" formatCode="0.00%">
                  <c:v>-0.13112675233095816</c:v>
                </c:pt>
                <c:pt idx="741" formatCode="0.00%">
                  <c:v>-0.12113883532215886</c:v>
                </c:pt>
                <c:pt idx="742" formatCode="0.00%">
                  <c:v>-0.10828151598336289</c:v>
                </c:pt>
                <c:pt idx="743" formatCode="0.00%">
                  <c:v>-9.6330825013972166E-2</c:v>
                </c:pt>
                <c:pt idx="744" formatCode="0.00%">
                  <c:v>-8.5369985296063655E-2</c:v>
                </c:pt>
                <c:pt idx="745" formatCode="0.00%">
                  <c:v>-7.5483386008976305E-2</c:v>
                </c:pt>
                <c:pt idx="746" formatCode="0.00%">
                  <c:v>-6.6989783241118261E-2</c:v>
                </c:pt>
                <c:pt idx="747" formatCode="0.00%">
                  <c:v>-5.9051699428097959E-2</c:v>
                </c:pt>
                <c:pt idx="748" formatCode="0.00%">
                  <c:v>-4.983422842533447E-2</c:v>
                </c:pt>
                <c:pt idx="749" formatCode="0.00%">
                  <c:v>-3.950458791408773E-2</c:v>
                </c:pt>
                <c:pt idx="750" formatCode="0.00%">
                  <c:v>-2.7739366316114733E-2</c:v>
                </c:pt>
                <c:pt idx="751" formatCode="0.00%">
                  <c:v>-1.450283354789994E-2</c:v>
                </c:pt>
                <c:pt idx="752" formatCode="0.00%">
                  <c:v>2.4669856149794889E-4</c:v>
                </c:pt>
                <c:pt idx="753" formatCode="0.00%">
                  <c:v>1.489712425276668E-2</c:v>
                </c:pt>
                <c:pt idx="754" formatCode="0.00%">
                  <c:v>2.6999782914673975E-2</c:v>
                </c:pt>
                <c:pt idx="755" formatCode="0.00%">
                  <c:v>3.8411355825351823E-2</c:v>
                </c:pt>
                <c:pt idx="756" formatCode="0.00%">
                  <c:v>4.6945443579842427E-2</c:v>
                </c:pt>
                <c:pt idx="757" formatCode="0.00%">
                  <c:v>5.3712812797405807E-2</c:v>
                </c:pt>
                <c:pt idx="758" formatCode="0.00%">
                  <c:v>5.8682522819691219E-2</c:v>
                </c:pt>
                <c:pt idx="759" formatCode="0.00%">
                  <c:v>6.1832784585937217E-2</c:v>
                </c:pt>
                <c:pt idx="760" formatCode="0.00%">
                  <c:v>6.3685844046325046E-2</c:v>
                </c:pt>
                <c:pt idx="761" formatCode="0.00%">
                  <c:v>6.5485887102952223E-2</c:v>
                </c:pt>
                <c:pt idx="762" formatCode="0.00%">
                  <c:v>6.6734957889770241E-2</c:v>
                </c:pt>
                <c:pt idx="763" formatCode="0.00%">
                  <c:v>6.7440385754838461E-2</c:v>
                </c:pt>
                <c:pt idx="764" formatCode="0.00%">
                  <c:v>6.7895109300817547E-2</c:v>
                </c:pt>
                <c:pt idx="765" formatCode="0.00%">
                  <c:v>6.8103359758273641E-2</c:v>
                </c:pt>
                <c:pt idx="766" formatCode="0.00%">
                  <c:v>6.8069421903576233E-2</c:v>
                </c:pt>
                <c:pt idx="767" formatCode="0.00%">
                  <c:v>6.779762835179759E-2</c:v>
                </c:pt>
                <c:pt idx="768" formatCode="0.00%">
                  <c:v>6.7292354047587155E-2</c:v>
                </c:pt>
                <c:pt idx="769" formatCode="0.00%">
                  <c:v>6.6775904480820936E-2</c:v>
                </c:pt>
                <c:pt idx="770" formatCode="0.00%">
                  <c:v>6.6248420535111707E-2</c:v>
                </c:pt>
                <c:pt idx="771" formatCode="0.00%">
                  <c:v>6.9293044192106024E-2</c:v>
                </c:pt>
                <c:pt idx="772" formatCode="0.00%">
                  <c:v>7.5808677906288979E-2</c:v>
                </c:pt>
                <c:pt idx="773" formatCode="0.00%">
                  <c:v>8.573396657834742E-2</c:v>
                </c:pt>
                <c:pt idx="774" formatCode="0.00%">
                  <c:v>9.9043842387957159E-2</c:v>
                </c:pt>
                <c:pt idx="775" formatCode="0.00%">
                  <c:v>0.1157469544697074</c:v>
                </c:pt>
                <c:pt idx="776" formatCode="0.00%">
                  <c:v>0.13590591315069633</c:v>
                </c:pt>
                <c:pt idx="777" formatCode="0.00%">
                  <c:v>0.15959294191062634</c:v>
                </c:pt>
                <c:pt idx="778" formatCode="0.00%">
                  <c:v>0.17814506443001443</c:v>
                </c:pt>
                <c:pt idx="779" formatCode="0.00%">
                  <c:v>0.19153136207859744</c:v>
                </c:pt>
                <c:pt idx="780" formatCode="0.00%">
                  <c:v>0.19978554862723286</c:v>
                </c:pt>
                <c:pt idx="781" formatCode="0.00%">
                  <c:v>0.2030012759388351</c:v>
                </c:pt>
                <c:pt idx="782" formatCode="0.00%">
                  <c:v>0.2013266830512439</c:v>
                </c:pt>
                <c:pt idx="783" formatCode="0.00%">
                  <c:v>0.19495838505041463</c:v>
                </c:pt>
                <c:pt idx="784" formatCode="0.00%">
                  <c:v>0.18413508941857804</c:v>
                </c:pt>
                <c:pt idx="785" formatCode="0.00%">
                  <c:v>0.17160716750548799</c:v>
                </c:pt>
                <c:pt idx="786" formatCode="0.00%">
                  <c:v>0.15742036353683297</c:v>
                </c:pt>
                <c:pt idx="787" formatCode="0.00%">
                  <c:v>0.1416310639592997</c:v>
                </c:pt>
                <c:pt idx="788" formatCode="0.00%">
                  <c:v>0.12430531965331681</c:v>
                </c:pt>
                <c:pt idx="789" formatCode="0.00%">
                  <c:v>0.10551784721843371</c:v>
                </c:pt>
                <c:pt idx="790" formatCode="0.00%">
                  <c:v>8.5351015610944048E-2</c:v>
                </c:pt>
                <c:pt idx="791" formatCode="0.00%">
                  <c:v>6.3893825359162548E-2</c:v>
                </c:pt>
                <c:pt idx="792" formatCode="0.00%">
                  <c:v>5.3966972592636386E-2</c:v>
                </c:pt>
                <c:pt idx="793" formatCode="0.00%">
                  <c:v>5.4795295275726685E-2</c:v>
                </c:pt>
                <c:pt idx="794" formatCode="0.00%">
                  <c:v>6.5982381612584851E-2</c:v>
                </c:pt>
                <c:pt idx="795" formatCode="0.00%">
                  <c:v>8.7464154605014555E-2</c:v>
                </c:pt>
                <c:pt idx="796" formatCode="0.00%">
                  <c:v>0.11948384248482413</c:v>
                </c:pt>
                <c:pt idx="797" formatCode="0.00%">
                  <c:v>0.16258444787256132</c:v>
                </c:pt>
                <c:pt idx="798" formatCode="0.00%">
                  <c:v>0.21761656898047055</c:v>
                </c:pt>
                <c:pt idx="799" formatCode="0.00%">
                  <c:v>0.25534176236034933</c:v>
                </c:pt>
                <c:pt idx="800" formatCode="0.00%">
                  <c:v>0.27497149510773733</c:v>
                </c:pt>
                <c:pt idx="801" formatCode="0.00%">
                  <c:v>0.27648925830703019</c:v>
                </c:pt>
                <c:pt idx="802" formatCode="0.00%">
                  <c:v>0.26059839476770463</c:v>
                </c:pt>
                <c:pt idx="803" formatCode="0.00%">
                  <c:v>0.22862952556174321</c:v>
                </c:pt>
                <c:pt idx="804" formatCode="0.00%">
                  <c:v>0.18241885650908762</c:v>
                </c:pt>
                <c:pt idx="805" formatCode="0.00%">
                  <c:v>0.12416953332386482</c:v>
                </c:pt>
                <c:pt idx="806" formatCode="0.00%">
                  <c:v>8.7474980396208046E-2</c:v>
                </c:pt>
                <c:pt idx="807" formatCode="0.00%">
                  <c:v>6.9495878761222762E-2</c:v>
                </c:pt>
                <c:pt idx="808" formatCode="0.00%">
                  <c:v>6.8543446016833043E-2</c:v>
                </c:pt>
                <c:pt idx="809" formatCode="0.00%">
                  <c:v>8.3851419260627225E-2</c:v>
                </c:pt>
                <c:pt idx="810" formatCode="0.00%">
                  <c:v>0.11544809625756769</c:v>
                </c:pt>
                <c:pt idx="811" formatCode="0.00%">
                  <c:v>0.16410313062760373</c:v>
                </c:pt>
                <c:pt idx="812" formatCode="0.00%">
                  <c:v>0.23133569706628809</c:v>
                </c:pt>
                <c:pt idx="813" formatCode="0.00%">
                  <c:v>0.28190929443566226</c:v>
                </c:pt>
                <c:pt idx="814" formatCode="0.00%">
                  <c:v>0.31466567591608152</c:v>
                </c:pt>
                <c:pt idx="815" formatCode="0.00%">
                  <c:v>0.32920434499568474</c:v>
                </c:pt>
                <c:pt idx="816" formatCode="0.00%">
                  <c:v>0.3258473925691483</c:v>
                </c:pt>
                <c:pt idx="817" formatCode="0.00%">
                  <c:v>0.30556420750808644</c:v>
                </c:pt>
                <c:pt idx="818" formatCode="0.00%">
                  <c:v>0.27050646919109078</c:v>
                </c:pt>
                <c:pt idx="819" formatCode="0.00%">
                  <c:v>0.22251572958712518</c:v>
                </c:pt>
                <c:pt idx="820" formatCode="0.00%">
                  <c:v>0.18471856800393116</c:v>
                </c:pt>
                <c:pt idx="821" formatCode="0.00%">
                  <c:v>0.1557619602923872</c:v>
                </c:pt>
                <c:pt idx="822" formatCode="0.00%">
                  <c:v>0.13460185439282446</c:v>
                </c:pt>
                <c:pt idx="823" formatCode="0.00%">
                  <c:v>0.12043600706025348</c:v>
                </c:pt>
                <c:pt idx="824" formatCode="0.00%">
                  <c:v>0.11265473278840643</c:v>
                </c:pt>
                <c:pt idx="825" formatCode="0.00%">
                  <c:v>0.10968517881925277</c:v>
                </c:pt>
                <c:pt idx="826" formatCode="0.00%">
                  <c:v>0.11122057604982771</c:v>
                </c:pt>
                <c:pt idx="827" formatCode="0.00%">
                  <c:v>0.11436337085414694</c:v>
                </c:pt>
                <c:pt idx="828" formatCode="0.00%">
                  <c:v>0.11903991304668926</c:v>
                </c:pt>
                <c:pt idx="829" formatCode="0.00%">
                  <c:v>0.12518735579307916</c:v>
                </c:pt>
                <c:pt idx="830" formatCode="0.00%">
                  <c:v>0.13275230824645634</c:v>
                </c:pt>
                <c:pt idx="831" formatCode="0.00%">
                  <c:v>0.14168969399428</c:v>
                </c:pt>
                <c:pt idx="832" formatCode="0.00%">
                  <c:v>0.15254263438213278</c:v>
                </c:pt>
                <c:pt idx="833" formatCode="0.00%">
                  <c:v>0.16528496316314278</c:v>
                </c:pt>
                <c:pt idx="834" formatCode="0.00%">
                  <c:v>0.17198961403054613</c:v>
                </c:pt>
                <c:pt idx="835" formatCode="0.00%">
                  <c:v>0.17276483322154212</c:v>
                </c:pt>
                <c:pt idx="836" formatCode="0.00%">
                  <c:v>0.16779834182598741</c:v>
                </c:pt>
                <c:pt idx="837" formatCode="0.00%">
                  <c:v>0.15734873425461893</c:v>
                </c:pt>
                <c:pt idx="838" formatCode="0.00%">
                  <c:v>0.14173599315036589</c:v>
                </c:pt>
                <c:pt idx="839" formatCode="0.00%">
                  <c:v>0.12133145328724382</c:v>
                </c:pt>
                <c:pt idx="840" formatCode="0.00%">
                  <c:v>9.6547525895457342E-2</c:v>
                </c:pt>
                <c:pt idx="841" formatCode="0.00%">
                  <c:v>7.2746703097324561E-2</c:v>
                </c:pt>
                <c:pt idx="842" formatCode="0.00%">
                  <c:v>4.9734717924405869E-2</c:v>
                </c:pt>
                <c:pt idx="843" formatCode="0.00%">
                  <c:v>2.7335212588773361E-2</c:v>
                </c:pt>
                <c:pt idx="844" formatCode="0.00%">
                  <c:v>5.3877002356665926E-3</c:v>
                </c:pt>
                <c:pt idx="845" formatCode="0.00%">
                  <c:v>-1.625406497832016E-2</c:v>
                </c:pt>
                <c:pt idx="846" formatCode="0.00%">
                  <c:v>-3.7723373371078561E-2</c:v>
                </c:pt>
                <c:pt idx="847" formatCode="0.00%">
                  <c:v>-5.9141552975738532E-2</c:v>
                </c:pt>
                <c:pt idx="848" formatCode="0.00%">
                  <c:v>-8.2745199078630427E-2</c:v>
                </c:pt>
                <c:pt idx="849" formatCode="0.00%">
                  <c:v>-0.10870631836424227</c:v>
                </c:pt>
                <c:pt idx="850" formatCode="0.00%">
                  <c:v>-0.13719449556514285</c:v>
                </c:pt>
                <c:pt idx="851" formatCode="0.00%">
                  <c:v>-0.16837337581498646</c:v>
                </c:pt>
                <c:pt idx="852" formatCode="0.00%">
                  <c:v>-0.20239627325117715</c:v>
                </c:pt>
                <c:pt idx="853" formatCode="0.00%">
                  <c:v>-0.23940078116480001</c:v>
                </c:pt>
                <c:pt idx="854" formatCode="0.00%">
                  <c:v>-0.27950227501034353</c:v>
                </c:pt>
                <c:pt idx="855" formatCode="0.00%">
                  <c:v>-0.31514133305631298</c:v>
                </c:pt>
                <c:pt idx="856" formatCode="0.00%">
                  <c:v>-0.34672622867151337</c:v>
                </c:pt>
                <c:pt idx="857" formatCode="0.00%">
                  <c:v>-0.37462794556010193</c:v>
                </c:pt>
                <c:pt idx="858" formatCode="0.00%">
                  <c:v>-0.39919381484148031</c:v>
                </c:pt>
                <c:pt idx="859" formatCode="0.00%">
                  <c:v>-0.4207661285018266</c:v>
                </c:pt>
                <c:pt idx="860" formatCode="0.00%">
                  <c:v>-0.43971029550848162</c:v>
                </c:pt>
                <c:pt idx="861" formatCode="0.00%">
                  <c:v>-0.45646131905493958</c:v>
                </c:pt>
                <c:pt idx="862" formatCode="0.00%">
                  <c:v>-0.47018213678908949</c:v>
                </c:pt>
                <c:pt idx="863" formatCode="0.00%">
                  <c:v>-0.4807036200031044</c:v>
                </c:pt>
                <c:pt idx="864" formatCode="0.00%">
                  <c:v>-0.48774235464157634</c:v>
                </c:pt>
                <c:pt idx="865" formatCode="0.00%">
                  <c:v>-0.49085233387674454</c:v>
                </c:pt>
                <c:pt idx="866" formatCode="0.00%">
                  <c:v>-0.48934568396762279</c:v>
                </c:pt>
                <c:pt idx="867" formatCode="0.00%">
                  <c:v>-0.48215699282141389</c:v>
                </c:pt>
                <c:pt idx="868" formatCode="0.00%">
                  <c:v>-0.46759851727912671</c:v>
                </c:pt>
                <c:pt idx="869" formatCode="0.00%">
                  <c:v>-0.44914363297108539</c:v>
                </c:pt>
                <c:pt idx="870" formatCode="0.00%">
                  <c:v>-0.42629892789411705</c:v>
                </c:pt>
                <c:pt idx="871" formatCode="0.00%">
                  <c:v>-0.3984566118144699</c:v>
                </c:pt>
                <c:pt idx="872" formatCode="0.00%">
                  <c:v>-0.36487761233003224</c:v>
                </c:pt>
                <c:pt idx="873" formatCode="0.00%">
                  <c:v>-0.32467839345172145</c:v>
                </c:pt>
                <c:pt idx="874" formatCode="0.00%">
                  <c:v>-0.2768315141658122</c:v>
                </c:pt>
                <c:pt idx="875" formatCode="0.00%">
                  <c:v>-0.22020354338903625</c:v>
                </c:pt>
                <c:pt idx="876" formatCode="0.00%">
                  <c:v>-0.1664088445924331</c:v>
                </c:pt>
                <c:pt idx="877" formatCode="0.00%">
                  <c:v>-0.11709408457822601</c:v>
                </c:pt>
                <c:pt idx="878" formatCode="0.00%">
                  <c:v>-7.4041355817503818E-2</c:v>
                </c:pt>
                <c:pt idx="879" formatCode="0.00%">
                  <c:v>-3.9116910362642088E-2</c:v>
                </c:pt>
                <c:pt idx="880" formatCode="0.00%">
                  <c:v>-1.4203603654475483E-2</c:v>
                </c:pt>
                <c:pt idx="881" formatCode="0.00%">
                  <c:v>-1.1172945910337129E-3</c:v>
                </c:pt>
                <c:pt idx="882" formatCode="0.00%">
                  <c:v>-1.5087831777711447E-3</c:v>
                </c:pt>
                <c:pt idx="883" formatCode="0.00%">
                  <c:v>-1.8090674407188478E-3</c:v>
                </c:pt>
                <c:pt idx="884" formatCode="0.00%">
                  <c:v>-2.0181912350589748E-3</c:v>
                </c:pt>
                <c:pt idx="885" formatCode="0.00%">
                  <c:v>-2.1361731292485198E-3</c:v>
                </c:pt>
                <c:pt idx="886" formatCode="0.00%">
                  <c:v>-2.1630063948465672E-3</c:v>
                </c:pt>
                <c:pt idx="887" formatCode="0.00%">
                  <c:v>-2.09865898449757E-3</c:v>
                </c:pt>
                <c:pt idx="888" formatCode="0.00%">
                  <c:v>-1.9430734979942743E-3</c:v>
                </c:pt>
                <c:pt idx="889" formatCode="0.00%">
                  <c:v>-1.6961671364341679E-3</c:v>
                </c:pt>
                <c:pt idx="890" formatCode="0.00%">
                  <c:v>5.3766143823674728E-3</c:v>
                </c:pt>
                <c:pt idx="891" formatCode="0.00%">
                  <c:v>1.9138080461895246E-2</c:v>
                </c:pt>
                <c:pt idx="892" formatCode="0.00%">
                  <c:v>3.9597068412390746E-2</c:v>
                </c:pt>
                <c:pt idx="893" formatCode="0.00%">
                  <c:v>6.6898638185615589E-2</c:v>
                </c:pt>
                <c:pt idx="894" formatCode="0.00%">
                  <c:v>0.10131987034796008</c:v>
                </c:pt>
                <c:pt idx="895" formatCode="0.00%">
                  <c:v>0.14327051447118788</c:v>
                </c:pt>
                <c:pt idx="896" formatCode="0.00%">
                  <c:v>0.19329806403655492</c:v>
                </c:pt>
                <c:pt idx="897" formatCode="0.00%">
                  <c:v>0.22511484121518954</c:v>
                </c:pt>
                <c:pt idx="898" formatCode="0.00%">
                  <c:v>0.23779312964368104</c:v>
                </c:pt>
                <c:pt idx="899" formatCode="0.00%">
                  <c:v>0.23128112821729885</c:v>
                </c:pt>
                <c:pt idx="900" formatCode="0.00%">
                  <c:v>0.20636874069482625</c:v>
                </c:pt>
                <c:pt idx="901" formatCode="0.00%">
                  <c:v>0.16459706475760849</c:v>
                </c:pt>
                <c:pt idx="902" formatCode="0.00%">
                  <c:v>0.1081231567686749</c:v>
                </c:pt>
                <c:pt idx="903" formatCode="0.00%">
                  <c:v>3.9554660281447829E-2</c:v>
                </c:pt>
                <c:pt idx="904" formatCode="0.00%">
                  <c:v>-1.2998178715736941E-2</c:v>
                </c:pt>
                <c:pt idx="905" formatCode="0.00%">
                  <c:v>-5.1735703777366138E-2</c:v>
                </c:pt>
                <c:pt idx="906" formatCode="0.00%">
                  <c:v>-7.8228586936406108E-2</c:v>
                </c:pt>
                <c:pt idx="907" formatCode="0.00%">
                  <c:v>-9.3532874168825497E-2</c:v>
                </c:pt>
                <c:pt idx="908" formatCode="0.00%">
                  <c:v>-9.8265613630103554E-2</c:v>
                </c:pt>
                <c:pt idx="909" formatCode="0.00%">
                  <c:v>-9.2649285138711068E-2</c:v>
                </c:pt>
                <c:pt idx="910" formatCode="0.00%">
                  <c:v>-7.6529846184062666E-2</c:v>
                </c:pt>
                <c:pt idx="911" formatCode="0.00%">
                  <c:v>-6.2524092746450655E-2</c:v>
                </c:pt>
                <c:pt idx="912" formatCode="0.00%">
                  <c:v>-5.0791673148304017E-2</c:v>
                </c:pt>
                <c:pt idx="913" formatCode="0.00%">
                  <c:v>-4.1481124688711346E-2</c:v>
                </c:pt>
                <c:pt idx="914" formatCode="0.00%">
                  <c:v>-3.472756095159979E-2</c:v>
                </c:pt>
                <c:pt idx="915" formatCode="0.00%">
                  <c:v>-3.0650383530631764E-2</c:v>
                </c:pt>
                <c:pt idx="916" formatCode="0.00%">
                  <c:v>-2.9351058236853134E-2</c:v>
                </c:pt>
                <c:pt idx="917" formatCode="0.00%">
                  <c:v>-3.091099824411836E-2</c:v>
                </c:pt>
                <c:pt idx="918" formatCode="0.00%">
                  <c:v>-3.2147887443406686E-2</c:v>
                </c:pt>
                <c:pt idx="919" formatCode="0.00%">
                  <c:v>-3.3060008700229959E-2</c:v>
                </c:pt>
                <c:pt idx="920" formatCode="0.00%">
                  <c:v>-3.3645290092110591E-2</c:v>
                </c:pt>
                <c:pt idx="921" formatCode="0.00%">
                  <c:v>-3.3901295802812315E-2</c:v>
                </c:pt>
                <c:pt idx="922" formatCode="0.00%">
                  <c:v>-3.3825216183239415E-2</c:v>
                </c:pt>
                <c:pt idx="923" formatCode="0.00%">
                  <c:v>-3.3413856935248787E-2</c:v>
                </c:pt>
                <c:pt idx="924" formatCode="0.00%">
                  <c:v>-3.2663627371220527E-2</c:v>
                </c:pt>
                <c:pt idx="925" formatCode="0.00%">
                  <c:v>-3.2069243576926088E-2</c:v>
                </c:pt>
                <c:pt idx="926" formatCode="0.00%">
                  <c:v>-3.1632566266921458E-2</c:v>
                </c:pt>
                <c:pt idx="927" formatCode="0.00%">
                  <c:v>-3.1355404878710913E-2</c:v>
                </c:pt>
                <c:pt idx="928" formatCode="0.00%">
                  <c:v>-3.1239515265455542E-2</c:v>
                </c:pt>
                <c:pt idx="929" formatCode="0.00%">
                  <c:v>-3.1286597375919767E-2</c:v>
                </c:pt>
                <c:pt idx="930" formatCode="0.00%">
                  <c:v>-3.1498292923762161E-2</c:v>
                </c:pt>
                <c:pt idx="931" formatCode="0.00%">
                  <c:v>-3.1876183048281326E-2</c:v>
                </c:pt>
                <c:pt idx="932" formatCode="0.00%">
                  <c:v>-2.9703815239582654E-2</c:v>
                </c:pt>
                <c:pt idx="933" formatCode="0.00%">
                  <c:v>-2.4984493898175364E-2</c:v>
                </c:pt>
                <c:pt idx="934" formatCode="0.00%">
                  <c:v>-1.770107659859721E-2</c:v>
                </c:pt>
                <c:pt idx="935" formatCode="0.00%">
                  <c:v>-7.8160202193217065E-3</c:v>
                </c:pt>
                <c:pt idx="936" formatCode="0.00%">
                  <c:v>4.7288502181321856E-3</c:v>
                </c:pt>
                <c:pt idx="937" formatCode="0.00%">
                  <c:v>2.001284913469159E-2</c:v>
                </c:pt>
                <c:pt idx="938" formatCode="0.00%">
                  <c:v>3.8137218880328616E-2</c:v>
                </c:pt>
                <c:pt idx="939" formatCode="0.00%">
                  <c:v>5.3694817281526808E-2</c:v>
                </c:pt>
                <c:pt idx="940" formatCode="0.00%">
                  <c:v>6.6588668159236697E-2</c:v>
                </c:pt>
                <c:pt idx="941" formatCode="0.00%">
                  <c:v>7.6742478004910186E-2</c:v>
                </c:pt>
                <c:pt idx="942" formatCode="0.00%">
                  <c:v>8.4101306952970134E-2</c:v>
                </c:pt>
                <c:pt idx="943" formatCode="0.00%">
                  <c:v>8.8631964687077014E-2</c:v>
                </c:pt>
                <c:pt idx="944" formatCode="0.00%">
                  <c:v>9.0323129659061197E-2</c:v>
                </c:pt>
                <c:pt idx="945" formatCode="0.00%">
                  <c:v>8.9185194750148522E-2</c:v>
                </c:pt>
                <c:pt idx="946" formatCode="0.00%">
                  <c:v>8.8075749324903807E-2</c:v>
                </c:pt>
                <c:pt idx="947" formatCode="0.00%">
                  <c:v>8.6993736164603153E-2</c:v>
                </c:pt>
                <c:pt idx="948" formatCode="0.00%">
                  <c:v>8.5938149746668024E-2</c:v>
                </c:pt>
                <c:pt idx="949" formatCode="0.00%">
                  <c:v>8.4908033121577686E-2</c:v>
                </c:pt>
                <c:pt idx="950" formatCode="0.00%">
                  <c:v>8.3902475013552635E-2</c:v>
                </c:pt>
                <c:pt idx="951" formatCode="0.00%">
                  <c:v>8.2920607126573787E-2</c:v>
                </c:pt>
                <c:pt idx="952" formatCode="0.00%">
                  <c:v>8.1961601638924186E-2</c:v>
                </c:pt>
                <c:pt idx="953" formatCode="0.00%">
                  <c:v>8.1024668871062078E-2</c:v>
                </c:pt>
                <c:pt idx="954" formatCode="0.00%">
                  <c:v>8.0109055112956629E-2</c:v>
                </c:pt>
                <c:pt idx="955" formatCode="0.00%">
                  <c:v>7.921404059831727E-2</c:v>
                </c:pt>
                <c:pt idx="956" formatCode="0.00%">
                  <c:v>7.8338937614285342E-2</c:v>
                </c:pt>
                <c:pt idx="957" formatCode="0.00%">
                  <c:v>7.7483088736079786E-2</c:v>
                </c:pt>
                <c:pt idx="958" formatCode="0.00%">
                  <c:v>7.664586517709604E-2</c:v>
                </c:pt>
                <c:pt idx="959" formatCode="0.00%">
                  <c:v>7.5826665245734448E-2</c:v>
                </c:pt>
                <c:pt idx="960" formatCode="0.00%">
                  <c:v>7.5024912900973018E-2</c:v>
                </c:pt>
                <c:pt idx="961" formatCode="0.00%">
                  <c:v>7.4240056399428767E-2</c:v>
                </c:pt>
                <c:pt idx="962" formatCode="0.00%">
                  <c:v>7.3471567027169726E-2</c:v>
                </c:pt>
                <c:pt idx="963" formatCode="0.00%">
                  <c:v>7.2718937910139614E-2</c:v>
                </c:pt>
                <c:pt idx="964" formatCode="0.00%">
                  <c:v>7.1981682897624299E-2</c:v>
                </c:pt>
                <c:pt idx="965" formatCode="0.00%">
                  <c:v>7.1259335513537359E-2</c:v>
                </c:pt>
                <c:pt idx="966" formatCode="0.00%">
                  <c:v>7.0551447970765624E-2</c:v>
                </c:pt>
                <c:pt idx="967" formatCode="0.00%">
                  <c:v>8.2429928703455113E-2</c:v>
                </c:pt>
                <c:pt idx="968" formatCode="0.00%">
                  <c:v>0.10614473415550529</c:v>
                </c:pt>
                <c:pt idx="969" formatCode="0.00%">
                  <c:v>0.14144671251348129</c:v>
                </c:pt>
                <c:pt idx="970" formatCode="0.00%">
                  <c:v>0.18849755811310009</c:v>
                </c:pt>
                <c:pt idx="971" formatCode="0.00%">
                  <c:v>0.24782033424077166</c:v>
                </c:pt>
                <c:pt idx="972" formatCode="0.00%">
                  <c:v>0.32027809645983152</c:v>
                </c:pt>
                <c:pt idx="973" formatCode="0.00%">
                  <c:v>0.40707352190612855</c:v>
                </c:pt>
                <c:pt idx="974" formatCode="0.00%">
                  <c:v>0.47714074892873182</c:v>
                </c:pt>
                <c:pt idx="975" formatCode="0.00%">
                  <c:v>0.52985746064721728</c:v>
                </c:pt>
                <c:pt idx="976" formatCode="0.00%">
                  <c:v>0.56517056076753169</c:v>
                </c:pt>
                <c:pt idx="977" formatCode="0.00%">
                  <c:v>0.58352313447732063</c:v>
                </c:pt>
                <c:pt idx="978" formatCode="0.00%">
                  <c:v>0.58577248746512089</c:v>
                </c:pt>
                <c:pt idx="979" formatCode="0.00%">
                  <c:v>0.57310480534416675</c:v>
                </c:pt>
                <c:pt idx="980" formatCode="0.00%">
                  <c:v>0.54695096586435477</c:v>
                </c:pt>
                <c:pt idx="981" formatCode="0.00%">
                  <c:v>0.5219632247310273</c:v>
                </c:pt>
                <c:pt idx="982" formatCode="0.00%">
                  <c:v>0.49782720964970806</c:v>
                </c:pt>
                <c:pt idx="983" formatCode="0.00%">
                  <c:v>0.47432276662993078</c:v>
                </c:pt>
                <c:pt idx="984" formatCode="0.00%">
                  <c:v>0.45129458326040295</c:v>
                </c:pt>
                <c:pt idx="985" formatCode="0.00%">
                  <c:v>0.42863279500631335</c:v>
                </c:pt>
                <c:pt idx="986" formatCode="0.00%">
                  <c:v>0.40625986754959897</c:v>
                </c:pt>
                <c:pt idx="987" formatCode="0.00%">
                  <c:v>0.38412153815570482</c:v>
                </c:pt>
                <c:pt idx="988" formatCode="0.00%">
                  <c:v>0.36230697666687117</c:v>
                </c:pt>
                <c:pt idx="989" formatCode="0.00%">
                  <c:v>0.34067456626702897</c:v>
                </c:pt>
                <c:pt idx="990" formatCode="0.00%">
                  <c:v>0.31912507367070209</c:v>
                </c:pt>
                <c:pt idx="991" formatCode="0.00%">
                  <c:v>0.29759100293541474</c:v>
                </c:pt>
                <c:pt idx="992" formatCode="0.00%">
                  <c:v>0.27602876308376567</c:v>
                </c:pt>
                <c:pt idx="993" formatCode="0.00%">
                  <c:v>0.25441282378106567</c:v>
                </c:pt>
                <c:pt idx="994" formatCode="0.00%">
                  <c:v>0.23273130104259976</c:v>
                </c:pt>
                <c:pt idx="995" formatCode="0.00%">
                  <c:v>0.20834786181879461</c:v>
                </c:pt>
                <c:pt idx="996" formatCode="0.00%">
                  <c:v>0.18124678583184162</c:v>
                </c:pt>
                <c:pt idx="997" formatCode="0.00%">
                  <c:v>0.15146480261512552</c:v>
                </c:pt>
                <c:pt idx="998" formatCode="0.00%">
                  <c:v>0.11908756200370862</c:v>
                </c:pt>
                <c:pt idx="999" formatCode="0.00%">
                  <c:v>8.4245806309271698E-2</c:v>
                </c:pt>
                <c:pt idx="1000" formatCode="0.00%">
                  <c:v>4.7111179301302153E-2</c:v>
                </c:pt>
                <c:pt idx="1001" formatCode="0.00%">
                  <c:v>7.8916529870745045E-3</c:v>
                </c:pt>
                <c:pt idx="1002" formatCode="0.00%">
                  <c:v>-2.5464304442891383E-2</c:v>
                </c:pt>
                <c:pt idx="1003" formatCode="0.00%">
                  <c:v>-5.3523672554857682E-2</c:v>
                </c:pt>
                <c:pt idx="1004" formatCode="0.00%">
                  <c:v>-7.675729019370392E-2</c:v>
                </c:pt>
                <c:pt idx="1005" formatCode="0.00%">
                  <c:v>-9.5553684647322057E-2</c:v>
                </c:pt>
                <c:pt idx="1006" formatCode="0.00%">
                  <c:v>-0.11023030759796115</c:v>
                </c:pt>
                <c:pt idx="1007" formatCode="0.00%">
                  <c:v>-0.121042655943149</c:v>
                </c:pt>
                <c:pt idx="1008" formatCode="0.00%">
                  <c:v>-0.12739236440532231</c:v>
                </c:pt>
                <c:pt idx="1009" formatCode="0.00%">
                  <c:v>-0.13244750601309008</c:v>
                </c:pt>
                <c:pt idx="1010" formatCode="0.00%">
                  <c:v>-0.1361822202903944</c:v>
                </c:pt>
                <c:pt idx="1011" formatCode="0.00%">
                  <c:v>-0.13856273981327227</c:v>
                </c:pt>
                <c:pt idx="1012" formatCode="0.00%">
                  <c:v>-0.13954656154907208</c:v>
                </c:pt>
                <c:pt idx="1013" formatCode="0.00%">
                  <c:v>-0.13908146053802328</c:v>
                </c:pt>
                <c:pt idx="1014" formatCode="0.00%">
                  <c:v>-0.13710431593505723</c:v>
                </c:pt>
                <c:pt idx="1015" formatCode="0.00%">
                  <c:v>-0.13568513234888568</c:v>
                </c:pt>
                <c:pt idx="1016" formatCode="0.00%">
                  <c:v>-0.13555377680573399</c:v>
                </c:pt>
                <c:pt idx="1017" formatCode="0.00%">
                  <c:v>-0.13676962166674378</c:v>
                </c:pt>
                <c:pt idx="1018" formatCode="0.00%">
                  <c:v>-0.13938974634445433</c:v>
                </c:pt>
                <c:pt idx="1019" formatCode="0.00%">
                  <c:v>-0.14346835702519045</c:v>
                </c:pt>
                <c:pt idx="1020" formatCode="0.00%">
                  <c:v>-0.14905616159797486</c:v>
                </c:pt>
                <c:pt idx="1021" formatCode="0.00%">
                  <c:v>-0.15619969962816715</c:v>
                </c:pt>
                <c:pt idx="1022" formatCode="0.00%">
                  <c:v>-0.16309387531920516</c:v>
                </c:pt>
                <c:pt idx="1023" formatCode="0.00%">
                  <c:v>-0.17027959109654134</c:v>
                </c:pt>
                <c:pt idx="1024" formatCode="0.00%">
                  <c:v>-0.17778911340475667</c:v>
                </c:pt>
                <c:pt idx="1025" formatCode="0.00%">
                  <c:v>-0.18565844291085687</c:v>
                </c:pt>
                <c:pt idx="1026" formatCode="0.00%">
                  <c:v>-0.19392783315648654</c:v>
                </c:pt>
                <c:pt idx="1027" formatCode="0.00%">
                  <c:v>-0.20264239444449594</c:v>
                </c:pt>
                <c:pt idx="1028" formatCode="0.00%">
                  <c:v>-0.21185279944140678</c:v>
                </c:pt>
                <c:pt idx="1029" formatCode="0.00%">
                  <c:v>-0.2221190478870998</c:v>
                </c:pt>
                <c:pt idx="1030" formatCode="0.00%">
                  <c:v>-0.23252015614113153</c:v>
                </c:pt>
                <c:pt idx="1031" formatCode="0.00%">
                  <c:v>-0.24310207474632872</c:v>
                </c:pt>
                <c:pt idx="1032" formatCode="0.00%">
                  <c:v>-0.2539189265515156</c:v>
                </c:pt>
                <c:pt idx="1033" formatCode="0.00%">
                  <c:v>-0.2650348756025932</c:v>
                </c:pt>
                <c:pt idx="1034" formatCode="0.00%">
                  <c:v>-0.27652651400519157</c:v>
                </c:pt>
                <c:pt idx="1035" formatCode="0.00%">
                  <c:v>-0.28848594121751148</c:v>
                </c:pt>
                <c:pt idx="1036" formatCode="0.00%">
                  <c:v>-0.3010247816043965</c:v>
                </c:pt>
                <c:pt idx="1037" formatCode="0.00%">
                  <c:v>-0.30876336857033404</c:v>
                </c:pt>
                <c:pt idx="1038" formatCode="0.00%">
                  <c:v>-0.31150565234936178</c:v>
                </c:pt>
                <c:pt idx="1039" formatCode="0.00%">
                  <c:v>-0.30891173043438336</c:v>
                </c:pt>
                <c:pt idx="1040" formatCode="0.00%">
                  <c:v>-0.30046184157175704</c:v>
                </c:pt>
                <c:pt idx="1041" formatCode="0.00%">
                  <c:v>-0.28540381385696556</c:v>
                </c:pt>
                <c:pt idx="1042" formatCode="0.00%">
                  <c:v>-0.26267589854891271</c:v>
                </c:pt>
                <c:pt idx="1043" formatCode="0.00%">
                  <c:v>-0.23079203056199626</c:v>
                </c:pt>
                <c:pt idx="1044" formatCode="0.00%">
                  <c:v>-0.19984211633102689</c:v>
                </c:pt>
                <c:pt idx="1045" formatCode="0.00%">
                  <c:v>-0.17029402677700811</c:v>
                </c:pt>
                <c:pt idx="1046" formatCode="0.00%">
                  <c:v>-0.14268125760121242</c:v>
                </c:pt>
                <c:pt idx="1047" formatCode="0.00%">
                  <c:v>-0.11760570579740792</c:v>
                </c:pt>
                <c:pt idx="1048" formatCode="0.00%">
                  <c:v>-9.5739017420060968E-2</c:v>
                </c:pt>
                <c:pt idx="1049" formatCode="0.00%">
                  <c:v>-7.7821958980749284E-2</c:v>
                </c:pt>
                <c:pt idx="1050" formatCode="0.00%">
                  <c:v>-6.4661154190594705E-2</c:v>
                </c:pt>
                <c:pt idx="1051" formatCode="0.00%">
                  <c:v>-5.3021699140119005E-2</c:v>
                </c:pt>
                <c:pt idx="1052" formatCode="0.00%">
                  <c:v>-4.3000956363470455E-2</c:v>
                </c:pt>
                <c:pt idx="1053" formatCode="0.00%">
                  <c:v>-3.4690968419324952E-2</c:v>
                </c:pt>
                <c:pt idx="1054" formatCode="0.00%">
                  <c:v>-2.8177445049287542E-2</c:v>
                </c:pt>
                <c:pt idx="1055" formatCode="0.00%">
                  <c:v>-2.3538748624671202E-2</c:v>
                </c:pt>
                <c:pt idx="1056" formatCode="0.00%">
                  <c:v>-2.0844889826385438E-2</c:v>
                </c:pt>
                <c:pt idx="1057" formatCode="0.00%">
                  <c:v>-2.0156546358433003E-2</c:v>
                </c:pt>
                <c:pt idx="1058" formatCode="0.00%">
                  <c:v>-1.7116326972555052E-2</c:v>
                </c:pt>
                <c:pt idx="1059" formatCode="0.00%">
                  <c:v>-1.1732099267820484E-2</c:v>
                </c:pt>
                <c:pt idx="1060" formatCode="0.00%">
                  <c:v>-3.9945879748286561E-3</c:v>
                </c:pt>
                <c:pt idx="1061" formatCode="0.00%">
                  <c:v>6.1223734132360708E-3</c:v>
                </c:pt>
                <c:pt idx="1062" formatCode="0.00%">
                  <c:v>1.8661803301041502E-2</c:v>
                </c:pt>
                <c:pt idx="1063" formatCode="0.00%">
                  <c:v>3.3683737922327595E-2</c:v>
                </c:pt>
                <c:pt idx="1064" formatCode="0.00%">
                  <c:v>5.126559929935115E-2</c:v>
                </c:pt>
                <c:pt idx="1065" formatCode="0.00%">
                  <c:v>6.9214076657829748E-2</c:v>
                </c:pt>
                <c:pt idx="1066" formatCode="0.00%">
                  <c:v>8.7443129655952356E-2</c:v>
                </c:pt>
                <c:pt idx="1067" formatCode="0.00%">
                  <c:v>0.10586849576062818</c:v>
                </c:pt>
                <c:pt idx="1068" formatCode="0.00%">
                  <c:v>0.12440733919852343</c:v>
                </c:pt>
                <c:pt idx="1069" formatCode="0.00%">
                  <c:v>0.14297800480195111</c:v>
                </c:pt>
                <c:pt idx="1070" formatCode="0.00%">
                  <c:v>0.16149986040833664</c:v>
                </c:pt>
                <c:pt idx="1071" formatCode="0.00%">
                  <c:v>0.17989321442299877</c:v>
                </c:pt>
                <c:pt idx="1072" formatCode="0.00%">
                  <c:v>0.19206512300095779</c:v>
                </c:pt>
                <c:pt idx="1073" formatCode="0.00%">
                  <c:v>0.19810732504644957</c:v>
                </c:pt>
                <c:pt idx="1074" formatCode="0.00%">
                  <c:v>0.19819487042383366</c:v>
                </c:pt>
                <c:pt idx="1075" formatCode="0.00%">
                  <c:v>0.1925763146786128</c:v>
                </c:pt>
                <c:pt idx="1076" formatCode="0.00%">
                  <c:v>0.18156320997121145</c:v>
                </c:pt>
                <c:pt idx="1077" formatCode="0.00%">
                  <c:v>0.16551925420210245</c:v>
                </c:pt>
                <c:pt idx="1078" formatCode="0.00%">
                  <c:v>0.14484942136470624</c:v>
                </c:pt>
                <c:pt idx="1079" formatCode="0.00%">
                  <c:v>0.12756232636240727</c:v>
                </c:pt>
                <c:pt idx="1080" formatCode="0.00%">
                  <c:v>0.11338298380454281</c:v>
                </c:pt>
                <c:pt idx="1081" formatCode="0.00%">
                  <c:v>0.10207862158264658</c:v>
                </c:pt>
                <c:pt idx="1082" formatCode="0.00%">
                  <c:v>9.3452535235465151E-2</c:v>
                </c:pt>
                <c:pt idx="1083" formatCode="0.00%">
                  <c:v>8.7339046620979133E-2</c:v>
                </c:pt>
                <c:pt idx="1084" formatCode="0.00%">
                  <c:v>8.3599353999071369E-2</c:v>
                </c:pt>
                <c:pt idx="1085" formatCode="0.00%">
                  <c:v>8.2118106158368231E-2</c:v>
                </c:pt>
                <c:pt idx="1086" formatCode="0.00%">
                  <c:v>8.0113496252424143E-2</c:v>
                </c:pt>
                <c:pt idx="1087" formatCode="0.00%">
                  <c:v>7.7594134720275765E-2</c:v>
                </c:pt>
                <c:pt idx="1088" formatCode="0.00%">
                  <c:v>7.456923917543401E-2</c:v>
                </c:pt>
                <c:pt idx="1089" formatCode="0.00%">
                  <c:v>7.1048600427095376E-2</c:v>
                </c:pt>
                <c:pt idx="1090" formatCode="0.00%">
                  <c:v>6.7042548214353515E-2</c:v>
                </c:pt>
                <c:pt idx="1091" formatCode="0.00%">
                  <c:v>6.256191676082512E-2</c:v>
                </c:pt>
                <c:pt idx="1092" formatCode="0.00%">
                  <c:v>5.7618010253215335E-2</c:v>
                </c:pt>
                <c:pt idx="1093" formatCode="0.00%">
                  <c:v>5.3443882918582597E-2</c:v>
                </c:pt>
                <c:pt idx="1094" formatCode="0.00%">
                  <c:v>5.0019637736429035E-2</c:v>
                </c:pt>
                <c:pt idx="1095" formatCode="0.00%">
                  <c:v>4.7327417277026829E-2</c:v>
                </c:pt>
                <c:pt idx="1096" formatCode="0.00%">
                  <c:v>4.5351289089538449E-2</c:v>
                </c:pt>
                <c:pt idx="1097" formatCode="0.00%">
                  <c:v>4.4077142191837115E-2</c:v>
                </c:pt>
                <c:pt idx="1098" formatCode="0.00%">
                  <c:v>4.3492593724900441E-2</c:v>
                </c:pt>
                <c:pt idx="1099" formatCode="0.00%">
                  <c:v>4.3586904933167192E-2</c:v>
                </c:pt>
                <c:pt idx="1100" formatCode="0.00%">
                  <c:v>4.2071818934622529E-2</c:v>
                </c:pt>
                <c:pt idx="1101" formatCode="0.00%">
                  <c:v>3.8952441963177487E-2</c:v>
                </c:pt>
                <c:pt idx="1102" formatCode="0.00%">
                  <c:v>3.4241235604738351E-2</c:v>
                </c:pt>
                <c:pt idx="1103" formatCode="0.00%">
                  <c:v>2.795793608220265E-2</c:v>
                </c:pt>
                <c:pt idx="1104" formatCode="0.00%">
                  <c:v>2.0129418487898842E-2</c:v>
                </c:pt>
                <c:pt idx="1105" formatCode="0.00%">
                  <c:v>1.0789507249651109E-2</c:v>
                </c:pt>
                <c:pt idx="1106" formatCode="0.00%">
                  <c:v>-2.1265319588903431E-5</c:v>
                </c:pt>
                <c:pt idx="1107" formatCode="0.00%">
                  <c:v>-9.2304642983774832E-3</c:v>
                </c:pt>
                <c:pt idx="1108" formatCode="0.00%">
                  <c:v>-1.6879956983143929E-2</c:v>
                </c:pt>
                <c:pt idx="1109" formatCode="0.00%">
                  <c:v>-2.3004189622924054E-2</c:v>
                </c:pt>
                <c:pt idx="1110" formatCode="0.00%">
                  <c:v>-2.7630448623233606E-2</c:v>
                </c:pt>
                <c:pt idx="1111" formatCode="0.00%">
                  <c:v>-3.0779065235527869E-2</c:v>
                </c:pt>
                <c:pt idx="1112" formatCode="0.00%">
                  <c:v>-3.414976641946299E-2</c:v>
                </c:pt>
                <c:pt idx="1113" formatCode="0.00%">
                  <c:v>-3.7775482287250584E-2</c:v>
                </c:pt>
                <c:pt idx="1114" formatCode="0.00%">
                  <c:v>-4.3133973873720755E-2</c:v>
                </c:pt>
                <c:pt idx="1115" formatCode="0.00%">
                  <c:v>-5.0234643462237716E-2</c:v>
                </c:pt>
                <c:pt idx="1116" formatCode="0.00%">
                  <c:v>-5.9077903413811139E-2</c:v>
                </c:pt>
                <c:pt idx="1117" formatCode="0.00%">
                  <c:v>-6.9654842877772571E-2</c:v>
                </c:pt>
                <c:pt idx="1118" formatCode="0.00%">
                  <c:v>-8.1946960782020684E-2</c:v>
                </c:pt>
                <c:pt idx="1119" formatCode="0.00%">
                  <c:v>-9.2766515415246276E-2</c:v>
                </c:pt>
                <c:pt idx="1120" formatCode="0.00%">
                  <c:v>-0.10213919371460711</c:v>
                </c:pt>
                <c:pt idx="1121" formatCode="0.00%">
                  <c:v>-0.10904109322697031</c:v>
                </c:pt>
                <c:pt idx="1122" formatCode="0.00%">
                  <c:v>-0.11346972593120674</c:v>
                </c:pt>
                <c:pt idx="1123" formatCode="0.00%">
                  <c:v>-0.11540101071767783</c:v>
                </c:pt>
                <c:pt idx="1124" formatCode="0.00%">
                  <c:v>-0.1147879908199636</c:v>
                </c:pt>
                <c:pt idx="1125" formatCode="0.00%">
                  <c:v>-0.1115591261246307</c:v>
                </c:pt>
                <c:pt idx="1126" formatCode="0.00%">
                  <c:v>-0.10717480754149666</c:v>
                </c:pt>
                <c:pt idx="1127" formatCode="0.00%">
                  <c:v>-0.10146730300048179</c:v>
                </c:pt>
                <c:pt idx="1128" formatCode="0.00%">
                  <c:v>-9.6486007003610541E-2</c:v>
                </c:pt>
                <c:pt idx="1129" formatCode="0.00%">
                  <c:v>-9.2266553443446031E-2</c:v>
                </c:pt>
                <c:pt idx="1130" formatCode="0.00%">
                  <c:v>-8.884420728725384E-2</c:v>
                </c:pt>
                <c:pt idx="1131" formatCode="0.00%">
                  <c:v>-8.6253703017949657E-2</c:v>
                </c:pt>
                <c:pt idx="1132" formatCode="0.00%">
                  <c:v>-8.4529072313116016E-2</c:v>
                </c:pt>
                <c:pt idx="1133" formatCode="0.00%">
                  <c:v>-8.3703460921916162E-2</c:v>
                </c:pt>
                <c:pt idx="1134" formatCode="0.00%">
                  <c:v>-8.4035856252440033E-2</c:v>
                </c:pt>
                <c:pt idx="1135" formatCode="0.00%">
                  <c:v>-8.4687571308142306E-2</c:v>
                </c:pt>
                <c:pt idx="1136" formatCode="0.00%">
                  <c:v>-8.5666874448768748E-2</c:v>
                </c:pt>
                <c:pt idx="1137" formatCode="0.00%">
                  <c:v>-8.6982032721321212E-2</c:v>
                </c:pt>
                <c:pt idx="1138" formatCode="0.00%">
                  <c:v>-8.8641300035856907E-2</c:v>
                </c:pt>
                <c:pt idx="1139" formatCode="0.00%">
                  <c:v>-9.0652904523529365E-2</c:v>
                </c:pt>
                <c:pt idx="1140" formatCode="0.00%">
                  <c:v>-9.3025035033761583E-2</c:v>
                </c:pt>
                <c:pt idx="1141" formatCode="0.00%">
                  <c:v>-9.5653825915671509E-2</c:v>
                </c:pt>
                <c:pt idx="1142" formatCode="0.00%">
                  <c:v>-9.7028603275685299E-2</c:v>
                </c:pt>
                <c:pt idx="1143" formatCode="0.00%">
                  <c:v>-9.7124426021935051E-2</c:v>
                </c:pt>
                <c:pt idx="1144" formatCode="0.00%">
                  <c:v>-9.5909839184409318E-2</c:v>
                </c:pt>
                <c:pt idx="1145" formatCode="0.00%">
                  <c:v>-9.334635741611752E-2</c:v>
                </c:pt>
                <c:pt idx="1146" formatCode="0.00%">
                  <c:v>-8.9387861888775455E-2</c:v>
                </c:pt>
                <c:pt idx="1147" formatCode="0.00%">
                  <c:v>-8.3979898104616035E-2</c:v>
                </c:pt>
                <c:pt idx="1148" formatCode="0.00%">
                  <c:v>-7.7058859873599506E-2</c:v>
                </c:pt>
                <c:pt idx="1149" formatCode="0.00%">
                  <c:v>-7.0306821870046998E-2</c:v>
                </c:pt>
                <c:pt idx="1150" formatCode="0.00%">
                  <c:v>-6.37426089644757E-2</c:v>
                </c:pt>
                <c:pt idx="1151" formatCode="0.00%">
                  <c:v>-5.7386017272281431E-2</c:v>
                </c:pt>
                <c:pt idx="1152" formatCode="0.00%">
                  <c:v>-5.125783759755842E-2</c:v>
                </c:pt>
                <c:pt idx="1153" formatCode="0.00%">
                  <c:v>-4.5379876680415432E-2</c:v>
                </c:pt>
                <c:pt idx="1154" formatCode="0.00%">
                  <c:v>-3.9774975805909274E-2</c:v>
                </c:pt>
                <c:pt idx="1155" formatCode="0.00%">
                  <c:v>-3.4467026284503266E-2</c:v>
                </c:pt>
                <c:pt idx="1156" formatCode="0.00%">
                  <c:v>-2.9876597700469243E-2</c:v>
                </c:pt>
                <c:pt idx="1157" formatCode="0.00%">
                  <c:v>-2.6022035739784011E-2</c:v>
                </c:pt>
                <c:pt idx="1158" formatCode="0.00%">
                  <c:v>-2.2920285143815944E-2</c:v>
                </c:pt>
                <c:pt idx="1159" formatCode="0.00%">
                  <c:v>-2.0586799962965641E-2</c:v>
                </c:pt>
                <c:pt idx="1160" formatCode="0.00%">
                  <c:v>-1.9035457107346332E-2</c:v>
                </c:pt>
                <c:pt idx="1161" formatCode="0.00%">
                  <c:v>-1.8278473728345124E-2</c:v>
                </c:pt>
                <c:pt idx="1162" formatCode="0.00%">
                  <c:v>-1.8326328964761607E-2</c:v>
                </c:pt>
                <c:pt idx="1163" formatCode="0.00%">
                  <c:v>-1.8374435447571114E-2</c:v>
                </c:pt>
                <c:pt idx="1164" formatCode="0.00%">
                  <c:v>-1.8422795160657368E-2</c:v>
                </c:pt>
                <c:pt idx="1165" formatCode="0.00%">
                  <c:v>-1.8471410108840125E-2</c:v>
                </c:pt>
                <c:pt idx="1166" formatCode="0.00%">
                  <c:v>-1.8520282318162051E-2</c:v>
                </c:pt>
                <c:pt idx="1167" formatCode="0.00%">
                  <c:v>-1.8569413836166171E-2</c:v>
                </c:pt>
                <c:pt idx="1168" formatCode="0.00%">
                  <c:v>-1.8618806732186077E-2</c:v>
                </c:pt>
                <c:pt idx="1169" formatCode="0.00%">
                  <c:v>-1.8668463097582744E-2</c:v>
                </c:pt>
                <c:pt idx="1170" formatCode="0.00%">
                  <c:v>-1.8577063718272502E-2</c:v>
                </c:pt>
                <c:pt idx="1171" formatCode="0.00%">
                  <c:v>-1.8343935969675984E-2</c:v>
                </c:pt>
                <c:pt idx="1172" formatCode="0.00%">
                  <c:v>-1.7968341058932302E-2</c:v>
                </c:pt>
                <c:pt idx="1173" formatCode="0.00%">
                  <c:v>-1.7449472982889347E-2</c:v>
                </c:pt>
                <c:pt idx="1174" formatCode="0.00%">
                  <c:v>-1.6786457425120416E-2</c:v>
                </c:pt>
                <c:pt idx="1175" formatCode="0.00%">
                  <c:v>-1.5978350590071466E-2</c:v>
                </c:pt>
                <c:pt idx="1176" formatCode="0.00%">
                  <c:v>-1.5024137972568963E-2</c:v>
                </c:pt>
                <c:pt idx="1177" formatCode="0.00%">
                  <c:v>-1.4206695683052994E-2</c:v>
                </c:pt>
                <c:pt idx="1178" formatCode="0.00%">
                  <c:v>-1.3526974925998747E-2</c:v>
                </c:pt>
                <c:pt idx="1179" formatCode="0.00%">
                  <c:v>-1.2985875155492765E-2</c:v>
                </c:pt>
                <c:pt idx="1180" formatCode="0.00%">
                  <c:v>-1.2584243067212508E-2</c:v>
                </c:pt>
                <c:pt idx="1181" formatCode="0.00%">
                  <c:v>-1.2322871616150421E-2</c:v>
                </c:pt>
                <c:pt idx="1182" formatCode="0.00%">
                  <c:v>-1.2202499061440331E-2</c:v>
                </c:pt>
                <c:pt idx="1183" formatCode="0.00%">
                  <c:v>-1.2223808039290684E-2</c:v>
                </c:pt>
                <c:pt idx="1184" formatCode="0.00%">
                  <c:v>-1.2245191571143121E-2</c:v>
                </c:pt>
                <c:pt idx="1185" formatCode="0.00%">
                  <c:v>-1.2266650048941008E-2</c:v>
                </c:pt>
                <c:pt idx="1186" formatCode="0.00%">
                  <c:v>-1.228818386740349E-2</c:v>
                </c:pt>
                <c:pt idx="1187" formatCode="0.00%">
                  <c:v>-1.2309793424003401E-2</c:v>
                </c:pt>
                <c:pt idx="1188" formatCode="0.00%">
                  <c:v>-1.2331479119037092E-2</c:v>
                </c:pt>
                <c:pt idx="1189" formatCode="0.00%">
                  <c:v>-1.2353241355603672E-2</c:v>
                </c:pt>
                <c:pt idx="1190" formatCode="0.00%">
                  <c:v>-1.2375080539677064E-2</c:v>
                </c:pt>
                <c:pt idx="1191" formatCode="0.00%">
                  <c:v>-1.2396997080082461E-2</c:v>
                </c:pt>
                <c:pt idx="1192" formatCode="0.00%">
                  <c:v>-1.2418991388571277E-2</c:v>
                </c:pt>
                <c:pt idx="1193" formatCode="0.00%">
                  <c:v>-1.2441063879797709E-2</c:v>
                </c:pt>
                <c:pt idx="1194" formatCode="0.00%">
                  <c:v>-1.2463214971393355E-2</c:v>
                </c:pt>
                <c:pt idx="1195" formatCode="0.00%">
                  <c:v>-1.2485445083945779E-2</c:v>
                </c:pt>
                <c:pt idx="1196" formatCode="0.00%">
                  <c:v>-1.2507754641072899E-2</c:v>
                </c:pt>
                <c:pt idx="1197" formatCode="0.00%">
                  <c:v>-1.2530144069401006E-2</c:v>
                </c:pt>
                <c:pt idx="1198" formatCode="0.00%">
                  <c:v>-1.2552613798642143E-2</c:v>
                </c:pt>
                <c:pt idx="1199" formatCode="0.00%">
                  <c:v>-1.2575164261570682E-2</c:v>
                </c:pt>
                <c:pt idx="1200" formatCode="0.00%">
                  <c:v>-1.259779589410237E-2</c:v>
                </c:pt>
                <c:pt idx="1201" formatCode="0.00%">
                  <c:v>-1.2620509135271241E-2</c:v>
                </c:pt>
                <c:pt idx="1202" formatCode="0.00%">
                  <c:v>-1.2643304427308433E-2</c:v>
                </c:pt>
                <c:pt idx="1203" formatCode="0.00%">
                  <c:v>-1.2666182215624544E-2</c:v>
                </c:pt>
                <c:pt idx="1204" formatCode="0.00%">
                  <c:v>-1.2689142948875354E-2</c:v>
                </c:pt>
                <c:pt idx="1205" formatCode="0.00%">
                  <c:v>-1.2712187078963266E-2</c:v>
                </c:pt>
                <c:pt idx="1206" formatCode="0.00%">
                  <c:v>-1.27353150610926E-2</c:v>
                </c:pt>
                <c:pt idx="1207" formatCode="0.00%">
                  <c:v>-1.2758527353773141E-2</c:v>
                </c:pt>
                <c:pt idx="1208" formatCode="0.00%">
                  <c:v>-1.2781824418876986E-2</c:v>
                </c:pt>
                <c:pt idx="1209" formatCode="0.00%">
                  <c:v>-1.2805206721643203E-2</c:v>
                </c:pt>
                <c:pt idx="1210" formatCode="0.00%">
                  <c:v>-1.2828674730728129E-2</c:v>
                </c:pt>
                <c:pt idx="1211" formatCode="0.00%">
                  <c:v>-1.2852228918236119E-2</c:v>
                </c:pt>
                <c:pt idx="1212" formatCode="0.00%">
                  <c:v>-1.2875869759732983E-2</c:v>
                </c:pt>
                <c:pt idx="1213" formatCode="0.00%">
                  <c:v>-1.2899597734302493E-2</c:v>
                </c:pt>
                <c:pt idx="1214" formatCode="0.00%">
                  <c:v>-1.2923413324554045E-2</c:v>
                </c:pt>
                <c:pt idx="1215" formatCode="0.00%">
                  <c:v>-1.2947317016680948E-2</c:v>
                </c:pt>
                <c:pt idx="1216" formatCode="0.00%">
                  <c:v>-1.2971309300467415E-2</c:v>
                </c:pt>
                <c:pt idx="1217" formatCode="0.00%">
                  <c:v>-1.2995390669350293E-2</c:v>
                </c:pt>
                <c:pt idx="1218" formatCode="0.00%">
                  <c:v>-1.3019561620416287E-2</c:v>
                </c:pt>
                <c:pt idx="1219" formatCode="0.00%">
                  <c:v>-1.304382265448234E-2</c:v>
                </c:pt>
                <c:pt idx="1220" formatCode="0.00%">
                  <c:v>-1.3068174276080091E-2</c:v>
                </c:pt>
                <c:pt idx="1221" formatCode="0.00%">
                  <c:v>-1.3092616993542139E-2</c:v>
                </c:pt>
                <c:pt idx="1222" formatCode="0.00%">
                  <c:v>-1.3117151318984943E-2</c:v>
                </c:pt>
                <c:pt idx="1223" formatCode="0.00%">
                  <c:v>-1.3141777768397311E-2</c:v>
                </c:pt>
                <c:pt idx="1224" formatCode="0.00%">
                  <c:v>-1.3166496861624299E-2</c:v>
                </c:pt>
                <c:pt idx="1225" formatCode="0.00%">
                  <c:v>-1.3191309122455919E-2</c:v>
                </c:pt>
                <c:pt idx="1226" formatCode="0.00%">
                  <c:v>-1.3216215078612148E-2</c:v>
                </c:pt>
                <c:pt idx="1227" formatCode="0.00%">
                  <c:v>-1.3241215261831973E-2</c:v>
                </c:pt>
                <c:pt idx="1228" formatCode="0.00%">
                  <c:v>-1.3266310207859289E-2</c:v>
                </c:pt>
                <c:pt idx="1229" formatCode="0.00%">
                  <c:v>-1.3291500456534378E-2</c:v>
                </c:pt>
                <c:pt idx="1230" formatCode="0.00%">
                  <c:v>-1.3316786551777926E-2</c:v>
                </c:pt>
                <c:pt idx="1231" formatCode="0.00%">
                  <c:v>-1.3342169041685836E-2</c:v>
                </c:pt>
                <c:pt idx="1232" formatCode="0.00%">
                  <c:v>-1.3367648478446403E-2</c:v>
                </c:pt>
                <c:pt idx="1233" formatCode="0.00%">
                  <c:v>-1.2785387798153747E-2</c:v>
                </c:pt>
                <c:pt idx="1234" formatCode="0.00%">
                  <c:v>-1.1594560412982902E-2</c:v>
                </c:pt>
                <c:pt idx="1235" formatCode="0.00%">
                  <c:v>-9.7932091456707226E-3</c:v>
                </c:pt>
                <c:pt idx="1236" formatCode="0.00%">
                  <c:v>-7.3782409317332265E-3</c:v>
                </c:pt>
                <c:pt idx="1237" formatCode="0.00%">
                  <c:v>-4.3454179846771357E-3</c:v>
                </c:pt>
                <c:pt idx="1238" formatCode="0.00%">
                  <c:v>-6.893453888200396E-4</c:v>
                </c:pt>
                <c:pt idx="1239" formatCode="0.00%">
                  <c:v>3.5965449308636988E-3</c:v>
                </c:pt>
                <c:pt idx="1240" formatCode="0.00%">
                  <c:v>7.2784851316050059E-3</c:v>
                </c:pt>
                <c:pt idx="1241" formatCode="0.00%">
                  <c:v>1.034999946153925E-2</c:v>
                </c:pt>
                <c:pt idx="1242" formatCode="0.00%">
                  <c:v>1.28057193757245E-2</c:v>
                </c:pt>
                <c:pt idx="1243" formatCode="0.00%">
                  <c:v>1.4641399069575955E-2</c:v>
                </c:pt>
                <c:pt idx="1244" formatCode="0.00%">
                  <c:v>1.5853927610910867E-2</c:v>
                </c:pt>
                <c:pt idx="1245" formatCode="0.00%">
                  <c:v>1.6441337622451924E-2</c:v>
                </c:pt>
                <c:pt idx="1246" formatCode="0.00%">
                  <c:v>1.6402810481441987E-2</c:v>
                </c:pt>
                <c:pt idx="1247" formatCode="0.00%">
                  <c:v>1.6364463484176195E-2</c:v>
                </c:pt>
                <c:pt idx="1248" formatCode="0.00%">
                  <c:v>1.6326295370110655E-2</c:v>
                </c:pt>
                <c:pt idx="1249" formatCode="0.00%">
                  <c:v>1.6288304890435867E-2</c:v>
                </c:pt>
                <c:pt idx="1250" formatCode="0.00%">
                  <c:v>1.6250490807939277E-2</c:v>
                </c:pt>
                <c:pt idx="1251" formatCode="0.00%">
                  <c:v>1.6212851896871383E-2</c:v>
                </c:pt>
                <c:pt idx="1252" formatCode="0.00%">
                  <c:v>1.6175386942813397E-2</c:v>
                </c:pt>
                <c:pt idx="1253" formatCode="0.00%">
                  <c:v>1.613809474254646E-2</c:v>
                </c:pt>
                <c:pt idx="1254" formatCode="0.00%">
                  <c:v>1.6100974103923527E-2</c:v>
                </c:pt>
                <c:pt idx="1255" formatCode="0.00%">
                  <c:v>1.6064023845740794E-2</c:v>
                </c:pt>
                <c:pt idx="1256" formatCode="0.00%">
                  <c:v>1.6027242797613805E-2</c:v>
                </c:pt>
                <c:pt idx="1257" formatCode="0.00%">
                  <c:v>1.5990629799853329E-2</c:v>
                </c:pt>
                <c:pt idx="1258" formatCode="0.00%">
                  <c:v>1.5954183703343672E-2</c:v>
                </c:pt>
                <c:pt idx="1259" formatCode="0.00%">
                  <c:v>1.5917903369421671E-2</c:v>
                </c:pt>
                <c:pt idx="1260" formatCode="0.00%">
                  <c:v>1.5881787669720815E-2</c:v>
                </c:pt>
                <c:pt idx="1261" formatCode="0.00%">
                  <c:v>1.7974237786039238E-2</c:v>
                </c:pt>
                <c:pt idx="1262" formatCode="0.00%">
                  <c:v>2.2168757101491243E-2</c:v>
                </c:pt>
                <c:pt idx="1263" formatCode="0.00%">
                  <c:v>2.8452706808829609E-2</c:v>
                </c:pt>
                <c:pt idx="1264" formatCode="0.00%">
                  <c:v>3.6826743196237466E-2</c:v>
                </c:pt>
                <c:pt idx="1265" formatCode="0.00%">
                  <c:v>4.7304417070177962E-2</c:v>
                </c:pt>
                <c:pt idx="1266" formatCode="0.00%">
                  <c:v>5.9911922310247556E-2</c:v>
                </c:pt>
                <c:pt idx="1267" formatCode="0.00%">
                  <c:v>7.468798347583161E-2</c:v>
                </c:pt>
                <c:pt idx="1268" formatCode="0.00%">
                  <c:v>8.7123615312283631E-2</c:v>
                </c:pt>
                <c:pt idx="1269" formatCode="0.00%">
                  <c:v>9.71843859226591E-2</c:v>
                </c:pt>
                <c:pt idx="1270" formatCode="0.00%">
                  <c:v>0.10485167413488017</c:v>
                </c:pt>
                <c:pt idx="1271" formatCode="0.00%">
                  <c:v>0.11012236791942764</c:v>
                </c:pt>
                <c:pt idx="1272" formatCode="0.00%">
                  <c:v>0.11300841550240892</c:v>
                </c:pt>
                <c:pt idx="1273" formatCode="0.00%">
                  <c:v>0.1135362416576009</c:v>
                </c:pt>
                <c:pt idx="1274" formatCode="0.00%">
                  <c:v>0.11174604281611256</c:v>
                </c:pt>
                <c:pt idx="1275" formatCode="0.00%">
                  <c:v>0.11001181192759169</c:v>
                </c:pt>
                <c:pt idx="1276" formatCode="0.00%">
                  <c:v>0.10833096274727794</c:v>
                </c:pt>
                <c:pt idx="1277" formatCode="0.00%">
                  <c:v>0.10670106607237151</c:v>
                </c:pt>
                <c:pt idx="1278" formatCode="0.00%">
                  <c:v>0.10511983799242652</c:v>
                </c:pt>
                <c:pt idx="1279" formatCode="0.00%">
                  <c:v>0.10358512917978957</c:v>
                </c:pt>
                <c:pt idx="1280" formatCode="0.00%">
                  <c:v>0.10209491511408708</c:v>
                </c:pt>
                <c:pt idx="1281" formatCode="0.00%">
                  <c:v>0.10064728714711069</c:v>
                </c:pt>
                <c:pt idx="1282" formatCode="0.00%">
                  <c:v>9.9240444324925514E-2</c:v>
                </c:pt>
                <c:pt idx="1283" formatCode="0.00%">
                  <c:v>9.787268589332121E-2</c:v>
                </c:pt>
                <c:pt idx="1284" formatCode="0.00%">
                  <c:v>9.6542404420884687E-2</c:v>
                </c:pt>
                <c:pt idx="1285" formatCode="0.00%">
                  <c:v>9.5248079481107251E-2</c:v>
                </c:pt>
                <c:pt idx="1286" formatCode="0.00%">
                  <c:v>9.3988271841108029E-2</c:v>
                </c:pt>
                <c:pt idx="1287" formatCode="0.00%">
                  <c:v>9.2761618110306587E-2</c:v>
                </c:pt>
                <c:pt idx="1288" formatCode="0.00%">
                  <c:v>9.1566825806991048E-2</c:v>
                </c:pt>
                <c:pt idx="1289" formatCode="0.00%">
                  <c:v>9.0402668805242836E-2</c:v>
                </c:pt>
                <c:pt idx="1290" formatCode="0.00%">
                  <c:v>8.9267983128405781E-2</c:v>
                </c:pt>
                <c:pt idx="1291" formatCode="0.00%">
                  <c:v>8.8161663058706985E-2</c:v>
                </c:pt>
                <c:pt idx="1292" formatCode="0.00%">
                  <c:v>8.7082657535604735E-2</c:v>
                </c:pt>
                <c:pt idx="1293" formatCode="0.00%">
                  <c:v>8.6029966818224946E-2</c:v>
                </c:pt>
                <c:pt idx="1294" formatCode="0.00%">
                  <c:v>8.5002639389479384E-2</c:v>
                </c:pt>
                <c:pt idx="1295" formatCode="0.00%">
                  <c:v>8.399976908175022E-2</c:v>
                </c:pt>
                <c:pt idx="1296" formatCode="0.00%">
                  <c:v>7.7156209384316332E-2</c:v>
                </c:pt>
                <c:pt idx="1297" formatCode="0.00%">
                  <c:v>7.0459828313593764E-2</c:v>
                </c:pt>
                <c:pt idx="1298" formatCode="0.00%">
                  <c:v>6.3905739313903753E-2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C4-4B1F-8753-DEF80CAB4C4F}"/>
            </c:ext>
          </c:extLst>
        </c:ser>
        <c:ser>
          <c:idx val="3"/>
          <c:order val="1"/>
          <c:tx>
            <c:strRef>
              <c:f>'Dados sim recup log'!$R$1</c:f>
              <c:strCache>
                <c:ptCount val="1"/>
                <c:pt idx="0">
                  <c:v>Variação Semanal</c:v>
                </c:pt>
              </c:strCache>
            </c:strRef>
          </c:tx>
          <c:spPr>
            <a:ln w="158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log'!$A$2:$A$1500</c:f>
              <c:numCache>
                <c:formatCode>d\-mmm</c:formatCode>
                <c:ptCount val="14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  <c:pt idx="998">
                  <c:v>44905</c:v>
                </c:pt>
                <c:pt idx="999">
                  <c:v>44906</c:v>
                </c:pt>
                <c:pt idx="1000">
                  <c:v>44907</c:v>
                </c:pt>
                <c:pt idx="1001">
                  <c:v>44908</c:v>
                </c:pt>
                <c:pt idx="1002">
                  <c:v>44909</c:v>
                </c:pt>
                <c:pt idx="1003">
                  <c:v>44910</c:v>
                </c:pt>
                <c:pt idx="1004">
                  <c:v>44911</c:v>
                </c:pt>
                <c:pt idx="1005">
                  <c:v>44912</c:v>
                </c:pt>
                <c:pt idx="1006">
                  <c:v>44913</c:v>
                </c:pt>
                <c:pt idx="1007">
                  <c:v>44914</c:v>
                </c:pt>
                <c:pt idx="1008">
                  <c:v>44915</c:v>
                </c:pt>
                <c:pt idx="1009">
                  <c:v>44916</c:v>
                </c:pt>
                <c:pt idx="1010">
                  <c:v>44917</c:v>
                </c:pt>
                <c:pt idx="1011">
                  <c:v>44918</c:v>
                </c:pt>
                <c:pt idx="1012">
                  <c:v>44919</c:v>
                </c:pt>
                <c:pt idx="1013">
                  <c:v>44920</c:v>
                </c:pt>
                <c:pt idx="1014">
                  <c:v>44921</c:v>
                </c:pt>
                <c:pt idx="1015">
                  <c:v>44922</c:v>
                </c:pt>
                <c:pt idx="1016">
                  <c:v>44923</c:v>
                </c:pt>
                <c:pt idx="1017">
                  <c:v>44924</c:v>
                </c:pt>
                <c:pt idx="1018">
                  <c:v>44925</c:v>
                </c:pt>
                <c:pt idx="1019">
                  <c:v>44926</c:v>
                </c:pt>
                <c:pt idx="1020">
                  <c:v>44927</c:v>
                </c:pt>
                <c:pt idx="1021">
                  <c:v>44928</c:v>
                </c:pt>
                <c:pt idx="1022">
                  <c:v>44929</c:v>
                </c:pt>
                <c:pt idx="1023">
                  <c:v>44930</c:v>
                </c:pt>
                <c:pt idx="1024">
                  <c:v>44931</c:v>
                </c:pt>
                <c:pt idx="1025">
                  <c:v>44932</c:v>
                </c:pt>
                <c:pt idx="1026">
                  <c:v>44933</c:v>
                </c:pt>
                <c:pt idx="1027">
                  <c:v>44934</c:v>
                </c:pt>
                <c:pt idx="1028">
                  <c:v>44935</c:v>
                </c:pt>
                <c:pt idx="1029">
                  <c:v>44936</c:v>
                </c:pt>
                <c:pt idx="1030">
                  <c:v>44937</c:v>
                </c:pt>
                <c:pt idx="1031">
                  <c:v>44938</c:v>
                </c:pt>
                <c:pt idx="1032">
                  <c:v>44939</c:v>
                </c:pt>
                <c:pt idx="1033">
                  <c:v>44940</c:v>
                </c:pt>
                <c:pt idx="1034">
                  <c:v>44941</c:v>
                </c:pt>
                <c:pt idx="1035">
                  <c:v>44942</c:v>
                </c:pt>
                <c:pt idx="1036">
                  <c:v>44943</c:v>
                </c:pt>
                <c:pt idx="1037">
                  <c:v>44944</c:v>
                </c:pt>
                <c:pt idx="1038">
                  <c:v>44945</c:v>
                </c:pt>
                <c:pt idx="1039">
                  <c:v>44946</c:v>
                </c:pt>
                <c:pt idx="1040">
                  <c:v>44947</c:v>
                </c:pt>
                <c:pt idx="1041">
                  <c:v>44948</c:v>
                </c:pt>
                <c:pt idx="1042">
                  <c:v>44949</c:v>
                </c:pt>
                <c:pt idx="1043">
                  <c:v>44950</c:v>
                </c:pt>
                <c:pt idx="1044">
                  <c:v>44951</c:v>
                </c:pt>
                <c:pt idx="1045">
                  <c:v>44952</c:v>
                </c:pt>
                <c:pt idx="1046">
                  <c:v>44953</c:v>
                </c:pt>
                <c:pt idx="1047">
                  <c:v>44954</c:v>
                </c:pt>
                <c:pt idx="1048">
                  <c:v>44955</c:v>
                </c:pt>
                <c:pt idx="1049">
                  <c:v>44956</c:v>
                </c:pt>
                <c:pt idx="1050">
                  <c:v>44957</c:v>
                </c:pt>
                <c:pt idx="1051">
                  <c:v>44958</c:v>
                </c:pt>
                <c:pt idx="1052">
                  <c:v>44959</c:v>
                </c:pt>
                <c:pt idx="1053">
                  <c:v>44960</c:v>
                </c:pt>
                <c:pt idx="1054">
                  <c:v>44961</c:v>
                </c:pt>
                <c:pt idx="1055">
                  <c:v>44962</c:v>
                </c:pt>
                <c:pt idx="1056">
                  <c:v>44963</c:v>
                </c:pt>
                <c:pt idx="1057">
                  <c:v>44964</c:v>
                </c:pt>
                <c:pt idx="1058">
                  <c:v>44965</c:v>
                </c:pt>
                <c:pt idx="1059">
                  <c:v>44966</c:v>
                </c:pt>
                <c:pt idx="1060">
                  <c:v>44967</c:v>
                </c:pt>
                <c:pt idx="1061">
                  <c:v>44968</c:v>
                </c:pt>
                <c:pt idx="1062">
                  <c:v>44969</c:v>
                </c:pt>
                <c:pt idx="1063">
                  <c:v>44970</c:v>
                </c:pt>
                <c:pt idx="1064">
                  <c:v>44971</c:v>
                </c:pt>
                <c:pt idx="1065">
                  <c:v>44972</c:v>
                </c:pt>
                <c:pt idx="1066">
                  <c:v>44973</c:v>
                </c:pt>
                <c:pt idx="1067">
                  <c:v>44974</c:v>
                </c:pt>
                <c:pt idx="1068">
                  <c:v>44975</c:v>
                </c:pt>
                <c:pt idx="1069">
                  <c:v>44976</c:v>
                </c:pt>
                <c:pt idx="1070">
                  <c:v>44977</c:v>
                </c:pt>
                <c:pt idx="1071">
                  <c:v>44978</c:v>
                </c:pt>
                <c:pt idx="1072">
                  <c:v>44979</c:v>
                </c:pt>
                <c:pt idx="1073">
                  <c:v>44980</c:v>
                </c:pt>
                <c:pt idx="1074">
                  <c:v>44981</c:v>
                </c:pt>
                <c:pt idx="1075">
                  <c:v>44982</c:v>
                </c:pt>
                <c:pt idx="1076">
                  <c:v>44983</c:v>
                </c:pt>
                <c:pt idx="1077">
                  <c:v>44984</c:v>
                </c:pt>
                <c:pt idx="1078">
                  <c:v>44985</c:v>
                </c:pt>
                <c:pt idx="1079">
                  <c:v>44986</c:v>
                </c:pt>
                <c:pt idx="1080">
                  <c:v>44987</c:v>
                </c:pt>
                <c:pt idx="1081">
                  <c:v>44988</c:v>
                </c:pt>
                <c:pt idx="1082">
                  <c:v>44989</c:v>
                </c:pt>
                <c:pt idx="1083">
                  <c:v>44990</c:v>
                </c:pt>
                <c:pt idx="1084">
                  <c:v>44991</c:v>
                </c:pt>
                <c:pt idx="1085">
                  <c:v>44992</c:v>
                </c:pt>
                <c:pt idx="1086">
                  <c:v>44993</c:v>
                </c:pt>
                <c:pt idx="1087">
                  <c:v>44994</c:v>
                </c:pt>
                <c:pt idx="1088">
                  <c:v>44995</c:v>
                </c:pt>
                <c:pt idx="1089">
                  <c:v>44996</c:v>
                </c:pt>
                <c:pt idx="1090">
                  <c:v>44997</c:v>
                </c:pt>
                <c:pt idx="1091">
                  <c:v>44998</c:v>
                </c:pt>
                <c:pt idx="1092">
                  <c:v>44999</c:v>
                </c:pt>
                <c:pt idx="1093">
                  <c:v>45000</c:v>
                </c:pt>
                <c:pt idx="1094">
                  <c:v>45001</c:v>
                </c:pt>
                <c:pt idx="1095">
                  <c:v>45002</c:v>
                </c:pt>
                <c:pt idx="1096">
                  <c:v>45003</c:v>
                </c:pt>
                <c:pt idx="1097">
                  <c:v>45004</c:v>
                </c:pt>
                <c:pt idx="1098">
                  <c:v>45005</c:v>
                </c:pt>
                <c:pt idx="1099">
                  <c:v>45006</c:v>
                </c:pt>
                <c:pt idx="1100">
                  <c:v>45007</c:v>
                </c:pt>
                <c:pt idx="1101">
                  <c:v>45008</c:v>
                </c:pt>
                <c:pt idx="1102">
                  <c:v>45009</c:v>
                </c:pt>
                <c:pt idx="1103">
                  <c:v>45010</c:v>
                </c:pt>
                <c:pt idx="1104">
                  <c:v>45011</c:v>
                </c:pt>
                <c:pt idx="1105">
                  <c:v>45012</c:v>
                </c:pt>
                <c:pt idx="1106">
                  <c:v>45013</c:v>
                </c:pt>
                <c:pt idx="1107">
                  <c:v>45014</c:v>
                </c:pt>
                <c:pt idx="1108">
                  <c:v>45015</c:v>
                </c:pt>
                <c:pt idx="1109">
                  <c:v>45016</c:v>
                </c:pt>
                <c:pt idx="1110">
                  <c:v>45017</c:v>
                </c:pt>
                <c:pt idx="1111">
                  <c:v>45018</c:v>
                </c:pt>
                <c:pt idx="1112">
                  <c:v>45019</c:v>
                </c:pt>
                <c:pt idx="1113">
                  <c:v>45020</c:v>
                </c:pt>
                <c:pt idx="1114">
                  <c:v>45021</c:v>
                </c:pt>
                <c:pt idx="1115">
                  <c:v>45022</c:v>
                </c:pt>
                <c:pt idx="1116">
                  <c:v>45023</c:v>
                </c:pt>
                <c:pt idx="1117">
                  <c:v>45024</c:v>
                </c:pt>
                <c:pt idx="1118">
                  <c:v>45025</c:v>
                </c:pt>
                <c:pt idx="1119">
                  <c:v>45026</c:v>
                </c:pt>
                <c:pt idx="1120">
                  <c:v>45027</c:v>
                </c:pt>
                <c:pt idx="1121">
                  <c:v>45028</c:v>
                </c:pt>
                <c:pt idx="1122">
                  <c:v>45029</c:v>
                </c:pt>
                <c:pt idx="1123">
                  <c:v>45030</c:v>
                </c:pt>
                <c:pt idx="1124">
                  <c:v>45031</c:v>
                </c:pt>
                <c:pt idx="1125">
                  <c:v>45032</c:v>
                </c:pt>
                <c:pt idx="1126">
                  <c:v>45033</c:v>
                </c:pt>
                <c:pt idx="1127">
                  <c:v>45034</c:v>
                </c:pt>
                <c:pt idx="1128">
                  <c:v>45035</c:v>
                </c:pt>
                <c:pt idx="1129">
                  <c:v>45036</c:v>
                </c:pt>
                <c:pt idx="1130">
                  <c:v>45037</c:v>
                </c:pt>
                <c:pt idx="1131">
                  <c:v>45038</c:v>
                </c:pt>
                <c:pt idx="1132">
                  <c:v>45039</c:v>
                </c:pt>
                <c:pt idx="1133">
                  <c:v>45040</c:v>
                </c:pt>
                <c:pt idx="1134">
                  <c:v>45041</c:v>
                </c:pt>
                <c:pt idx="1135">
                  <c:v>45042</c:v>
                </c:pt>
                <c:pt idx="1136">
                  <c:v>45043</c:v>
                </c:pt>
                <c:pt idx="1137">
                  <c:v>45044</c:v>
                </c:pt>
                <c:pt idx="1138">
                  <c:v>45045</c:v>
                </c:pt>
                <c:pt idx="1139">
                  <c:v>45046</c:v>
                </c:pt>
                <c:pt idx="1140">
                  <c:v>45047</c:v>
                </c:pt>
                <c:pt idx="1141">
                  <c:v>45048</c:v>
                </c:pt>
                <c:pt idx="1142">
                  <c:v>45049</c:v>
                </c:pt>
                <c:pt idx="1143">
                  <c:v>45050</c:v>
                </c:pt>
                <c:pt idx="1144">
                  <c:v>45051</c:v>
                </c:pt>
                <c:pt idx="1145">
                  <c:v>45052</c:v>
                </c:pt>
                <c:pt idx="1146">
                  <c:v>45053</c:v>
                </c:pt>
                <c:pt idx="1147">
                  <c:v>45054</c:v>
                </c:pt>
                <c:pt idx="1148">
                  <c:v>45055</c:v>
                </c:pt>
                <c:pt idx="1149">
                  <c:v>45056</c:v>
                </c:pt>
                <c:pt idx="1150">
                  <c:v>45057</c:v>
                </c:pt>
                <c:pt idx="1151">
                  <c:v>45058</c:v>
                </c:pt>
                <c:pt idx="1152">
                  <c:v>45059</c:v>
                </c:pt>
                <c:pt idx="1153">
                  <c:v>45060</c:v>
                </c:pt>
                <c:pt idx="1154">
                  <c:v>45061</c:v>
                </c:pt>
                <c:pt idx="1155">
                  <c:v>45062</c:v>
                </c:pt>
                <c:pt idx="1156">
                  <c:v>45063</c:v>
                </c:pt>
                <c:pt idx="1157">
                  <c:v>45064</c:v>
                </c:pt>
                <c:pt idx="1158">
                  <c:v>45065</c:v>
                </c:pt>
                <c:pt idx="1159">
                  <c:v>45066</c:v>
                </c:pt>
                <c:pt idx="1160">
                  <c:v>45067</c:v>
                </c:pt>
                <c:pt idx="1161">
                  <c:v>45068</c:v>
                </c:pt>
                <c:pt idx="1162">
                  <c:v>45069</c:v>
                </c:pt>
                <c:pt idx="1163">
                  <c:v>45070</c:v>
                </c:pt>
                <c:pt idx="1164">
                  <c:v>45071</c:v>
                </c:pt>
                <c:pt idx="1165">
                  <c:v>45072</c:v>
                </c:pt>
                <c:pt idx="1166">
                  <c:v>45073</c:v>
                </c:pt>
                <c:pt idx="1167">
                  <c:v>45074</c:v>
                </c:pt>
                <c:pt idx="1168">
                  <c:v>45075</c:v>
                </c:pt>
                <c:pt idx="1169">
                  <c:v>45076</c:v>
                </c:pt>
                <c:pt idx="1170">
                  <c:v>45077</c:v>
                </c:pt>
                <c:pt idx="1171">
                  <c:v>45078</c:v>
                </c:pt>
                <c:pt idx="1172">
                  <c:v>45079</c:v>
                </c:pt>
                <c:pt idx="1173">
                  <c:v>45080</c:v>
                </c:pt>
                <c:pt idx="1174">
                  <c:v>45081</c:v>
                </c:pt>
                <c:pt idx="1175">
                  <c:v>45082</c:v>
                </c:pt>
                <c:pt idx="1176">
                  <c:v>45083</c:v>
                </c:pt>
                <c:pt idx="1177">
                  <c:v>45084</c:v>
                </c:pt>
                <c:pt idx="1178">
                  <c:v>45085</c:v>
                </c:pt>
                <c:pt idx="1179">
                  <c:v>45086</c:v>
                </c:pt>
                <c:pt idx="1180">
                  <c:v>45087</c:v>
                </c:pt>
                <c:pt idx="1181">
                  <c:v>45088</c:v>
                </c:pt>
                <c:pt idx="1182">
                  <c:v>45089</c:v>
                </c:pt>
                <c:pt idx="1183">
                  <c:v>45090</c:v>
                </c:pt>
                <c:pt idx="1184">
                  <c:v>45091</c:v>
                </c:pt>
                <c:pt idx="1185">
                  <c:v>45092</c:v>
                </c:pt>
                <c:pt idx="1186">
                  <c:v>45093</c:v>
                </c:pt>
                <c:pt idx="1187">
                  <c:v>45094</c:v>
                </c:pt>
                <c:pt idx="1188">
                  <c:v>45095</c:v>
                </c:pt>
                <c:pt idx="1189">
                  <c:v>45096</c:v>
                </c:pt>
                <c:pt idx="1190">
                  <c:v>45097</c:v>
                </c:pt>
                <c:pt idx="1191">
                  <c:v>45098</c:v>
                </c:pt>
                <c:pt idx="1192">
                  <c:v>45099</c:v>
                </c:pt>
                <c:pt idx="1193">
                  <c:v>45100</c:v>
                </c:pt>
                <c:pt idx="1194">
                  <c:v>45101</c:v>
                </c:pt>
                <c:pt idx="1195">
                  <c:v>45102</c:v>
                </c:pt>
                <c:pt idx="1196">
                  <c:v>45103</c:v>
                </c:pt>
                <c:pt idx="1197">
                  <c:v>45104</c:v>
                </c:pt>
                <c:pt idx="1198">
                  <c:v>45105</c:v>
                </c:pt>
                <c:pt idx="1199">
                  <c:v>45106</c:v>
                </c:pt>
                <c:pt idx="1200">
                  <c:v>45107</c:v>
                </c:pt>
                <c:pt idx="1201">
                  <c:v>45108</c:v>
                </c:pt>
                <c:pt idx="1202">
                  <c:v>45109</c:v>
                </c:pt>
                <c:pt idx="1203">
                  <c:v>45110</c:v>
                </c:pt>
                <c:pt idx="1204">
                  <c:v>45111</c:v>
                </c:pt>
                <c:pt idx="1205">
                  <c:v>45112</c:v>
                </c:pt>
                <c:pt idx="1206">
                  <c:v>45113</c:v>
                </c:pt>
                <c:pt idx="1207">
                  <c:v>45114</c:v>
                </c:pt>
                <c:pt idx="1208">
                  <c:v>45115</c:v>
                </c:pt>
                <c:pt idx="1209">
                  <c:v>45116</c:v>
                </c:pt>
                <c:pt idx="1210">
                  <c:v>45117</c:v>
                </c:pt>
                <c:pt idx="1211">
                  <c:v>45118</c:v>
                </c:pt>
                <c:pt idx="1212">
                  <c:v>45119</c:v>
                </c:pt>
                <c:pt idx="1213">
                  <c:v>45120</c:v>
                </c:pt>
                <c:pt idx="1214">
                  <c:v>45121</c:v>
                </c:pt>
                <c:pt idx="1215">
                  <c:v>45122</c:v>
                </c:pt>
                <c:pt idx="1216">
                  <c:v>45123</c:v>
                </c:pt>
                <c:pt idx="1217">
                  <c:v>45124</c:v>
                </c:pt>
                <c:pt idx="1218">
                  <c:v>45125</c:v>
                </c:pt>
                <c:pt idx="1219">
                  <c:v>45126</c:v>
                </c:pt>
                <c:pt idx="1220">
                  <c:v>45127</c:v>
                </c:pt>
                <c:pt idx="1221">
                  <c:v>45128</c:v>
                </c:pt>
                <c:pt idx="1222">
                  <c:v>45129</c:v>
                </c:pt>
                <c:pt idx="1223">
                  <c:v>45130</c:v>
                </c:pt>
                <c:pt idx="1224">
                  <c:v>45131</c:v>
                </c:pt>
                <c:pt idx="1225">
                  <c:v>45132</c:v>
                </c:pt>
                <c:pt idx="1226">
                  <c:v>45133</c:v>
                </c:pt>
                <c:pt idx="1227">
                  <c:v>45134</c:v>
                </c:pt>
                <c:pt idx="1228">
                  <c:v>45135</c:v>
                </c:pt>
                <c:pt idx="1229">
                  <c:v>45136</c:v>
                </c:pt>
                <c:pt idx="1230">
                  <c:v>45137</c:v>
                </c:pt>
                <c:pt idx="1231">
                  <c:v>45138</c:v>
                </c:pt>
                <c:pt idx="1232">
                  <c:v>45139</c:v>
                </c:pt>
                <c:pt idx="1233">
                  <c:v>45140</c:v>
                </c:pt>
                <c:pt idx="1234">
                  <c:v>45141</c:v>
                </c:pt>
                <c:pt idx="1235">
                  <c:v>45142</c:v>
                </c:pt>
                <c:pt idx="1236">
                  <c:v>45143</c:v>
                </c:pt>
                <c:pt idx="1237">
                  <c:v>45144</c:v>
                </c:pt>
                <c:pt idx="1238">
                  <c:v>45145</c:v>
                </c:pt>
                <c:pt idx="1239">
                  <c:v>45146</c:v>
                </c:pt>
                <c:pt idx="1240">
                  <c:v>45147</c:v>
                </c:pt>
                <c:pt idx="1241">
                  <c:v>45148</c:v>
                </c:pt>
                <c:pt idx="1242">
                  <c:v>45149</c:v>
                </c:pt>
                <c:pt idx="1243">
                  <c:v>45150</c:v>
                </c:pt>
                <c:pt idx="1244">
                  <c:v>45151</c:v>
                </c:pt>
                <c:pt idx="1245">
                  <c:v>45152</c:v>
                </c:pt>
                <c:pt idx="1246">
                  <c:v>45153</c:v>
                </c:pt>
                <c:pt idx="1247">
                  <c:v>45154</c:v>
                </c:pt>
                <c:pt idx="1248">
                  <c:v>45155</c:v>
                </c:pt>
                <c:pt idx="1249">
                  <c:v>45156</c:v>
                </c:pt>
                <c:pt idx="1250">
                  <c:v>45157</c:v>
                </c:pt>
                <c:pt idx="1251">
                  <c:v>45158</c:v>
                </c:pt>
                <c:pt idx="1252">
                  <c:v>45159</c:v>
                </c:pt>
                <c:pt idx="1253">
                  <c:v>45160</c:v>
                </c:pt>
                <c:pt idx="1254">
                  <c:v>45161</c:v>
                </c:pt>
                <c:pt idx="1255">
                  <c:v>45162</c:v>
                </c:pt>
                <c:pt idx="1256">
                  <c:v>45163</c:v>
                </c:pt>
                <c:pt idx="1257">
                  <c:v>45164</c:v>
                </c:pt>
                <c:pt idx="1258">
                  <c:v>45165</c:v>
                </c:pt>
                <c:pt idx="1259">
                  <c:v>45166</c:v>
                </c:pt>
                <c:pt idx="1260">
                  <c:v>45167</c:v>
                </c:pt>
                <c:pt idx="1261">
                  <c:v>45168</c:v>
                </c:pt>
                <c:pt idx="1262">
                  <c:v>45169</c:v>
                </c:pt>
                <c:pt idx="1263">
                  <c:v>45170</c:v>
                </c:pt>
                <c:pt idx="1264">
                  <c:v>45171</c:v>
                </c:pt>
                <c:pt idx="1265">
                  <c:v>45172</c:v>
                </c:pt>
                <c:pt idx="1266">
                  <c:v>45173</c:v>
                </c:pt>
                <c:pt idx="1267">
                  <c:v>45174</c:v>
                </c:pt>
                <c:pt idx="1268">
                  <c:v>45175</c:v>
                </c:pt>
                <c:pt idx="1269">
                  <c:v>45176</c:v>
                </c:pt>
                <c:pt idx="1270">
                  <c:v>45177</c:v>
                </c:pt>
                <c:pt idx="1271">
                  <c:v>45178</c:v>
                </c:pt>
                <c:pt idx="1272">
                  <c:v>45179</c:v>
                </c:pt>
                <c:pt idx="1273">
                  <c:v>45180</c:v>
                </c:pt>
                <c:pt idx="1274">
                  <c:v>45181</c:v>
                </c:pt>
                <c:pt idx="1275">
                  <c:v>45182</c:v>
                </c:pt>
                <c:pt idx="1276">
                  <c:v>45183</c:v>
                </c:pt>
                <c:pt idx="1277">
                  <c:v>45184</c:v>
                </c:pt>
                <c:pt idx="1278">
                  <c:v>45185</c:v>
                </c:pt>
                <c:pt idx="1279">
                  <c:v>45186</c:v>
                </c:pt>
                <c:pt idx="1280">
                  <c:v>45187</c:v>
                </c:pt>
                <c:pt idx="1281">
                  <c:v>45188</c:v>
                </c:pt>
                <c:pt idx="1282">
                  <c:v>45189</c:v>
                </c:pt>
                <c:pt idx="1283">
                  <c:v>45190</c:v>
                </c:pt>
                <c:pt idx="1284">
                  <c:v>45191</c:v>
                </c:pt>
                <c:pt idx="1285">
                  <c:v>45192</c:v>
                </c:pt>
                <c:pt idx="1286">
                  <c:v>45193</c:v>
                </c:pt>
                <c:pt idx="1287">
                  <c:v>45194</c:v>
                </c:pt>
                <c:pt idx="1288">
                  <c:v>45195</c:v>
                </c:pt>
                <c:pt idx="1289">
                  <c:v>45196</c:v>
                </c:pt>
                <c:pt idx="1290">
                  <c:v>45197</c:v>
                </c:pt>
                <c:pt idx="1291">
                  <c:v>45198</c:v>
                </c:pt>
                <c:pt idx="1292">
                  <c:v>45199</c:v>
                </c:pt>
                <c:pt idx="1293">
                  <c:v>45200</c:v>
                </c:pt>
                <c:pt idx="1294">
                  <c:v>45201</c:v>
                </c:pt>
                <c:pt idx="1295">
                  <c:v>45202</c:v>
                </c:pt>
                <c:pt idx="1296">
                  <c:v>45203</c:v>
                </c:pt>
                <c:pt idx="1297">
                  <c:v>45204</c:v>
                </c:pt>
                <c:pt idx="1298">
                  <c:v>45205</c:v>
                </c:pt>
              </c:numCache>
            </c:numRef>
          </c:cat>
          <c:val>
            <c:numRef>
              <c:f>'Dados sim recup log'!$R$2:$R$1500</c:f>
              <c:numCache>
                <c:formatCode>General</c:formatCode>
                <c:ptCount val="1499"/>
                <c:pt idx="27" formatCode="0.00%">
                  <c:v>0.26</c:v>
                </c:pt>
                <c:pt idx="28" formatCode="0.00%">
                  <c:v>0.11475409836065564</c:v>
                </c:pt>
                <c:pt idx="29" formatCode="0.00%">
                  <c:v>0.18333333333333335</c:v>
                </c:pt>
                <c:pt idx="30" formatCode="0.00%">
                  <c:v>0.40132383395102345</c:v>
                </c:pt>
                <c:pt idx="31" formatCode="0.00%">
                  <c:v>0.183622318949892</c:v>
                </c:pt>
                <c:pt idx="32" formatCode="0.00%">
                  <c:v>0.29829328517645681</c:v>
                </c:pt>
                <c:pt idx="33" formatCode="0.00%">
                  <c:v>0.28754924579186292</c:v>
                </c:pt>
                <c:pt idx="34" formatCode="0.00%">
                  <c:v>0.28571428571428581</c:v>
                </c:pt>
                <c:pt idx="35" formatCode="0.00%">
                  <c:v>0.12208800649416385</c:v>
                </c:pt>
                <c:pt idx="36" formatCode="0.00%">
                  <c:v>0</c:v>
                </c:pt>
                <c:pt idx="37" formatCode="0.00%">
                  <c:v>-0.18604651162790697</c:v>
                </c:pt>
                <c:pt idx="38" formatCode="0.00%">
                  <c:v>0.12162162162162171</c:v>
                </c:pt>
                <c:pt idx="39" formatCode="0.00%">
                  <c:v>3.7037037037036979E-2</c:v>
                </c:pt>
                <c:pt idx="40" formatCode="0.00%">
                  <c:v>-7.4719483623667537E-3</c:v>
                </c:pt>
                <c:pt idx="41" formatCode="0.00%">
                  <c:v>-6.1728395061728447E-2</c:v>
                </c:pt>
                <c:pt idx="42" formatCode="0.00%">
                  <c:v>0.19262953206211586</c:v>
                </c:pt>
                <c:pt idx="43" formatCode="0.00%">
                  <c:v>0.46478873239436624</c:v>
                </c:pt>
                <c:pt idx="44" formatCode="0.00%">
                  <c:v>0.7</c:v>
                </c:pt>
                <c:pt idx="45" formatCode="0.00%">
                  <c:v>0.48151752988814822</c:v>
                </c:pt>
                <c:pt idx="46" formatCode="0.00%">
                  <c:v>0.51190476190476186</c:v>
                </c:pt>
                <c:pt idx="47" formatCode="0.00%">
                  <c:v>0.53623816771756383</c:v>
                </c:pt>
                <c:pt idx="48" formatCode="0.00%">
                  <c:v>0.53947368421052633</c:v>
                </c:pt>
                <c:pt idx="49" formatCode="0.00%">
                  <c:v>0.52747252747252737</c:v>
                </c:pt>
                <c:pt idx="50" formatCode="0.00%">
                  <c:v>0.34615384615384626</c:v>
                </c:pt>
                <c:pt idx="51" formatCode="0.00%">
                  <c:v>0.33613445378151252</c:v>
                </c:pt>
                <c:pt idx="52" formatCode="0.00%">
                  <c:v>0.33370248721053497</c:v>
                </c:pt>
                <c:pt idx="53" formatCode="0.00%">
                  <c:v>0.6614173228346456</c:v>
                </c:pt>
                <c:pt idx="54" formatCode="0.00%">
                  <c:v>0.32091052912059337</c:v>
                </c:pt>
                <c:pt idx="55" formatCode="0.00%">
                  <c:v>0.2649572649572649</c:v>
                </c:pt>
                <c:pt idx="56" formatCode="0.00%">
                  <c:v>0.20143884892086339</c:v>
                </c:pt>
                <c:pt idx="57" formatCode="0.00%">
                  <c:v>0.12642018565904567</c:v>
                </c:pt>
                <c:pt idx="58" formatCode="0.00%">
                  <c:v>-8.1761006289308158E-2</c:v>
                </c:pt>
                <c:pt idx="59" formatCode="0.00%">
                  <c:v>-4.2682926829268331E-2</c:v>
                </c:pt>
                <c:pt idx="60" formatCode="0.00%">
                  <c:v>-0.25592417061611372</c:v>
                </c:pt>
                <c:pt idx="61" formatCode="0.00%">
                  <c:v>-0.26710185014638099</c:v>
                </c:pt>
                <c:pt idx="62" formatCode="0.00%">
                  <c:v>-0.19132847653224605</c:v>
                </c:pt>
                <c:pt idx="63" formatCode="0.00%">
                  <c:v>-0.17964071856287422</c:v>
                </c:pt>
                <c:pt idx="64" formatCode="0.00%">
                  <c:v>-0.13125542223936071</c:v>
                </c:pt>
                <c:pt idx="65" formatCode="0.00%">
                  <c:v>-6.8493150684931559E-2</c:v>
                </c:pt>
                <c:pt idx="66" formatCode="0.00%">
                  <c:v>-1.2738853503184711E-2</c:v>
                </c:pt>
                <c:pt idx="67" formatCode="0.00%">
                  <c:v>6.3694267515923553E-3</c:v>
                </c:pt>
                <c:pt idx="68" formatCode="0.00%">
                  <c:v>0.4845826552192567</c:v>
                </c:pt>
                <c:pt idx="69" formatCode="0.00%">
                  <c:v>0.65291797244685523</c:v>
                </c:pt>
                <c:pt idx="70" formatCode="0.00%">
                  <c:v>0.5985401459854014</c:v>
                </c:pt>
                <c:pt idx="71" formatCode="0.00%">
                  <c:v>0.67883211678832112</c:v>
                </c:pt>
                <c:pt idx="72" formatCode="0.00%">
                  <c:v>0.96323529411764697</c:v>
                </c:pt>
                <c:pt idx="73" formatCode="0.00%">
                  <c:v>0.85161290322580641</c:v>
                </c:pt>
                <c:pt idx="74" formatCode="0.00%">
                  <c:v>0.96202531645569622</c:v>
                </c:pt>
                <c:pt idx="75" formatCode="0.00%">
                  <c:v>0.81358318360476001</c:v>
                </c:pt>
                <c:pt idx="76" formatCode="0.00%">
                  <c:v>0.68834540199478345</c:v>
                </c:pt>
                <c:pt idx="77" formatCode="0.00%">
                  <c:v>0.61187214611872154</c:v>
                </c:pt>
                <c:pt idx="78" formatCode="0.00%">
                  <c:v>0.38695652173913042</c:v>
                </c:pt>
                <c:pt idx="79" formatCode="0.00%">
                  <c:v>0.19850187265917607</c:v>
                </c:pt>
                <c:pt idx="80" formatCode="0.00%">
                  <c:v>0.15679442508710806</c:v>
                </c:pt>
                <c:pt idx="81" formatCode="0.00%">
                  <c:v>0.1387096774193548</c:v>
                </c:pt>
                <c:pt idx="82" formatCode="0.00%">
                  <c:v>0.16072942706716931</c:v>
                </c:pt>
                <c:pt idx="83" formatCode="0.00%">
                  <c:v>0.18263473053892221</c:v>
                </c:pt>
                <c:pt idx="84" formatCode="0.00%">
                  <c:v>-3.966005665722383E-2</c:v>
                </c:pt>
                <c:pt idx="85" formatCode="0.00%">
                  <c:v>0.19435736677115978</c:v>
                </c:pt>
                <c:pt idx="86" formatCode="0.00%">
                  <c:v>0.28487992991705591</c:v>
                </c:pt>
                <c:pt idx="87" formatCode="0.00%">
                  <c:v>0.33132530120481918</c:v>
                </c:pt>
                <c:pt idx="88" formatCode="0.00%">
                  <c:v>0.33994334277620397</c:v>
                </c:pt>
                <c:pt idx="89" formatCode="0.00%">
                  <c:v>0.26210553031881823</c:v>
                </c:pt>
                <c:pt idx="90" formatCode="0.00%">
                  <c:v>0.18987341772151889</c:v>
                </c:pt>
                <c:pt idx="91" formatCode="0.00%">
                  <c:v>0.54867256637168138</c:v>
                </c:pt>
                <c:pt idx="92" formatCode="0.00%">
                  <c:v>0.41994750656167978</c:v>
                </c:pt>
                <c:pt idx="93" formatCode="0.00%">
                  <c:v>0.23795614124245934</c:v>
                </c:pt>
                <c:pt idx="94" formatCode="0.00%">
                  <c:v>0.47511312217194579</c:v>
                </c:pt>
                <c:pt idx="95" formatCode="0.00%">
                  <c:v>0.49682875264270621</c:v>
                </c:pt>
                <c:pt idx="96" formatCode="0.00%">
                  <c:v>0.54635912469374159</c:v>
                </c:pt>
                <c:pt idx="97" formatCode="0.00%">
                  <c:v>0.59787234042553195</c:v>
                </c:pt>
                <c:pt idx="98" formatCode="0.00%">
                  <c:v>0.74095238095238103</c:v>
                </c:pt>
                <c:pt idx="99" formatCode="0.00%">
                  <c:v>0.70609981515711651</c:v>
                </c:pt>
                <c:pt idx="100" formatCode="0.00%">
                  <c:v>0.91355599214145378</c:v>
                </c:pt>
                <c:pt idx="101" formatCode="0.00%">
                  <c:v>0.66411042944785281</c:v>
                </c:pt>
                <c:pt idx="102" formatCode="0.00%">
                  <c:v>0.26836158192090398</c:v>
                </c:pt>
                <c:pt idx="103" formatCode="0.00%">
                  <c:v>0.38350813727805022</c:v>
                </c:pt>
                <c:pt idx="104" formatCode="0.00%">
                  <c:v>0.49667110519307589</c:v>
                </c:pt>
                <c:pt idx="105" formatCode="0.00%">
                  <c:v>0.16849015317286642</c:v>
                </c:pt>
                <c:pt idx="106" formatCode="0.00%">
                  <c:v>0.19501625135427947</c:v>
                </c:pt>
                <c:pt idx="107" formatCode="0.00%">
                  <c:v>9.3429158110883037E-2</c:v>
                </c:pt>
                <c:pt idx="108" formatCode="0.00%">
                  <c:v>-5.7142857142857162E-2</c:v>
                </c:pt>
                <c:pt idx="109" formatCode="0.00%">
                  <c:v>0.37639198218262804</c:v>
                </c:pt>
                <c:pt idx="110" formatCode="0.00%">
                  <c:v>0.23888819242375825</c:v>
                </c:pt>
                <c:pt idx="111" formatCode="0.00%">
                  <c:v>0.12455516014234869</c:v>
                </c:pt>
                <c:pt idx="112" formatCode="0.00%">
                  <c:v>0.16198501872659166</c:v>
                </c:pt>
                <c:pt idx="113" formatCode="0.00%">
                  <c:v>0.13996323133188771</c:v>
                </c:pt>
                <c:pt idx="114" formatCode="0.00%">
                  <c:v>0.19597907388313907</c:v>
                </c:pt>
                <c:pt idx="115" formatCode="0.00%">
                  <c:v>0.26099706744868034</c:v>
                </c:pt>
                <c:pt idx="116" formatCode="0.00%">
                  <c:v>4.3689320388349495E-2</c:v>
                </c:pt>
                <c:pt idx="117" formatCode="0.00%">
                  <c:v>8.9338980119180622E-2</c:v>
                </c:pt>
                <c:pt idx="118" formatCode="0.00%">
                  <c:v>0.13607594936708867</c:v>
                </c:pt>
                <c:pt idx="119" formatCode="0.00%">
                  <c:v>0.17485898468976635</c:v>
                </c:pt>
                <c:pt idx="120" formatCode="0.00%">
                  <c:v>7.2866274589213686E-2</c:v>
                </c:pt>
                <c:pt idx="121" formatCode="0.00%">
                  <c:v>1.1213070338113473E-2</c:v>
                </c:pt>
                <c:pt idx="122" formatCode="0.00%">
                  <c:v>0.13921305573303222</c:v>
                </c:pt>
                <c:pt idx="123" formatCode="0.00%">
                  <c:v>0.11991232413983766</c:v>
                </c:pt>
                <c:pt idx="124" formatCode="0.00%">
                  <c:v>-5.7108449919017756E-3</c:v>
                </c:pt>
                <c:pt idx="125" formatCode="0.00%">
                  <c:v>-0.12232762240435946</c:v>
                </c:pt>
                <c:pt idx="126" formatCode="0.00%">
                  <c:v>-0.15991832763269853</c:v>
                </c:pt>
                <c:pt idx="127" formatCode="0.00%">
                  <c:v>0.13399858630110439</c:v>
                </c:pt>
                <c:pt idx="128" formatCode="0.00%">
                  <c:v>0.33935972363635769</c:v>
                </c:pt>
                <c:pt idx="129" formatCode="0.00%">
                  <c:v>0.30636780367252059</c:v>
                </c:pt>
                <c:pt idx="130" formatCode="0.00%">
                  <c:v>0.25073578988273315</c:v>
                </c:pt>
                <c:pt idx="131" formatCode="0.00%">
                  <c:v>0.35067851541597905</c:v>
                </c:pt>
                <c:pt idx="132" formatCode="0.00%">
                  <c:v>0.46873590333625348</c:v>
                </c:pt>
                <c:pt idx="133" formatCode="0.00%">
                  <c:v>0.53036137895541291</c:v>
                </c:pt>
                <c:pt idx="134" formatCode="0.00%">
                  <c:v>0.28648673498973087</c:v>
                </c:pt>
                <c:pt idx="135" formatCode="0.00%">
                  <c:v>0.12919507563459165</c:v>
                </c:pt>
                <c:pt idx="136" formatCode="0.00%">
                  <c:v>0.14088916455171496</c:v>
                </c:pt>
                <c:pt idx="137" formatCode="0.00%">
                  <c:v>0.15446474707103874</c:v>
                </c:pt>
                <c:pt idx="138" formatCode="0.00%">
                  <c:v>0.13071262437191855</c:v>
                </c:pt>
                <c:pt idx="139" formatCode="0.00%">
                  <c:v>0.10677141709176929</c:v>
                </c:pt>
                <c:pt idx="140" formatCode="0.00%">
                  <c:v>0.15222815754863817</c:v>
                </c:pt>
                <c:pt idx="141" formatCode="0.00%">
                  <c:v>0.18104751279595432</c:v>
                </c:pt>
                <c:pt idx="142" formatCode="0.00%">
                  <c:v>0.23071428222920809</c:v>
                </c:pt>
                <c:pt idx="143" formatCode="0.00%">
                  <c:v>0.19026211014108463</c:v>
                </c:pt>
                <c:pt idx="144" formatCode="0.00%">
                  <c:v>0.27768430831964785</c:v>
                </c:pt>
                <c:pt idx="145" formatCode="0.00%">
                  <c:v>0.24136097288735692</c:v>
                </c:pt>
                <c:pt idx="146" formatCode="0.00%">
                  <c:v>0.20358519270569819</c:v>
                </c:pt>
                <c:pt idx="147" formatCode="0.00%">
                  <c:v>0.18125450545150068</c:v>
                </c:pt>
                <c:pt idx="148" formatCode="0.00%">
                  <c:v>0.23198029566245082</c:v>
                </c:pt>
                <c:pt idx="149" formatCode="0.00%">
                  <c:v>0.21160767135540604</c:v>
                </c:pt>
                <c:pt idx="150" formatCode="0.00%">
                  <c:v>0.13802349482493459</c:v>
                </c:pt>
                <c:pt idx="151" formatCode="0.00%">
                  <c:v>5.9207618063713552E-2</c:v>
                </c:pt>
                <c:pt idx="152" formatCode="0.00%">
                  <c:v>9.2577147599439469E-2</c:v>
                </c:pt>
                <c:pt idx="153" formatCode="0.00%">
                  <c:v>0.12986645696630772</c:v>
                </c:pt>
                <c:pt idx="154" formatCode="0.00%">
                  <c:v>0.11905726038816677</c:v>
                </c:pt>
                <c:pt idx="155" formatCode="0.00%">
                  <c:v>5.4771586350964352E-2</c:v>
                </c:pt>
                <c:pt idx="156" formatCode="0.00%">
                  <c:v>6.2843468505636269E-2</c:v>
                </c:pt>
                <c:pt idx="157" formatCode="0.00%">
                  <c:v>5.2203549944783934E-2</c:v>
                </c:pt>
                <c:pt idx="158" formatCode="0.00%">
                  <c:v>6.7616060494769981E-2</c:v>
                </c:pt>
                <c:pt idx="159" formatCode="0.00%">
                  <c:v>8.095050087704303E-2</c:v>
                </c:pt>
                <c:pt idx="160" formatCode="0.00%">
                  <c:v>9.511701873844447E-2</c:v>
                </c:pt>
                <c:pt idx="161" formatCode="0.00%">
                  <c:v>8.7973302799966513E-2</c:v>
                </c:pt>
                <c:pt idx="162" formatCode="0.00%">
                  <c:v>4.7375825788710024E-2</c:v>
                </c:pt>
                <c:pt idx="163" formatCode="0.00%">
                  <c:v>6.1157264174596992E-2</c:v>
                </c:pt>
                <c:pt idx="164" formatCode="0.00%">
                  <c:v>5.3601003620891374E-2</c:v>
                </c:pt>
                <c:pt idx="165" formatCode="0.00%">
                  <c:v>5.7622666748712748E-2</c:v>
                </c:pt>
                <c:pt idx="166" formatCode="0.00%">
                  <c:v>2.0217185404210802E-2</c:v>
                </c:pt>
                <c:pt idx="167" formatCode="0.00%">
                  <c:v>-1.7406606636863886E-2</c:v>
                </c:pt>
                <c:pt idx="168" formatCode="0.00%">
                  <c:v>-1.5199492294366235E-2</c:v>
                </c:pt>
                <c:pt idx="169" formatCode="0.00%">
                  <c:v>-2.4165078856354327E-2</c:v>
                </c:pt>
                <c:pt idx="170" formatCode="0.00%">
                  <c:v>-5.0304995392612684E-2</c:v>
                </c:pt>
                <c:pt idx="171" formatCode="0.00%">
                  <c:v>-4.6298141398428472E-2</c:v>
                </c:pt>
                <c:pt idx="172" formatCode="0.00%">
                  <c:v>-4.858525432998051E-2</c:v>
                </c:pt>
                <c:pt idx="173" formatCode="0.00%">
                  <c:v>-4.613789844871008E-2</c:v>
                </c:pt>
                <c:pt idx="174" formatCode="0.00%">
                  <c:v>-4.3192877509740546E-2</c:v>
                </c:pt>
                <c:pt idx="175" formatCode="0.00%">
                  <c:v>-8.8393236536780107E-2</c:v>
                </c:pt>
                <c:pt idx="176" formatCode="0.00%">
                  <c:v>-0.10835566158662724</c:v>
                </c:pt>
                <c:pt idx="177" formatCode="0.00%">
                  <c:v>-0.12912718840481197</c:v>
                </c:pt>
                <c:pt idx="178" formatCode="0.00%">
                  <c:v>-0.1106730300629104</c:v>
                </c:pt>
                <c:pt idx="179" formatCode="0.00%">
                  <c:v>-0.12125709551282815</c:v>
                </c:pt>
                <c:pt idx="180" formatCode="0.00%">
                  <c:v>-0.11765343894592906</c:v>
                </c:pt>
                <c:pt idx="181" formatCode="0.00%">
                  <c:v>-0.11345729785912984</c:v>
                </c:pt>
                <c:pt idx="182" formatCode="0.00%">
                  <c:v>-3.9352843287194461E-2</c:v>
                </c:pt>
                <c:pt idx="183" formatCode="0.00%">
                  <c:v>1.1547544747031235E-2</c:v>
                </c:pt>
                <c:pt idx="184" formatCode="0.00%">
                  <c:v>0.11368475797223998</c:v>
                </c:pt>
                <c:pt idx="185" formatCode="0.00%">
                  <c:v>8.4587593671827221E-2</c:v>
                </c:pt>
                <c:pt idx="186" formatCode="0.00%">
                  <c:v>7.9765135598663273E-2</c:v>
                </c:pt>
                <c:pt idx="187" formatCode="0.00%">
                  <c:v>7.1118211943057341E-2</c:v>
                </c:pt>
                <c:pt idx="188" formatCode="0.00%">
                  <c:v>6.2006033303528163E-2</c:v>
                </c:pt>
                <c:pt idx="189" formatCode="0.00%">
                  <c:v>4.186759332913681E-4</c:v>
                </c:pt>
                <c:pt idx="190" formatCode="0.00%">
                  <c:v>-5.4911820601114658E-2</c:v>
                </c:pt>
                <c:pt idx="191" formatCode="0.00%">
                  <c:v>-0.13434391203419094</c:v>
                </c:pt>
                <c:pt idx="192" formatCode="0.00%">
                  <c:v>-0.1184550280132165</c:v>
                </c:pt>
                <c:pt idx="193" formatCode="0.00%">
                  <c:v>-0.12091910866948918</c:v>
                </c:pt>
                <c:pt idx="194" formatCode="0.00%">
                  <c:v>-0.12430214694087738</c:v>
                </c:pt>
                <c:pt idx="195" formatCode="0.00%">
                  <c:v>-0.12769045578881022</c:v>
                </c:pt>
                <c:pt idx="196" formatCode="0.00%">
                  <c:v>-0.13890498938085682</c:v>
                </c:pt>
                <c:pt idx="197" formatCode="0.00%">
                  <c:v>-0.14910015289179801</c:v>
                </c:pt>
                <c:pt idx="198" formatCode="0.00%">
                  <c:v>-0.16773313880362462</c:v>
                </c:pt>
                <c:pt idx="199" formatCode="0.00%">
                  <c:v>-0.23852900881039851</c:v>
                </c:pt>
                <c:pt idx="200" formatCode="0.00%">
                  <c:v>-0.18961103458354611</c:v>
                </c:pt>
                <c:pt idx="201" formatCode="0.00%">
                  <c:v>-0.18703782307750427</c:v>
                </c:pt>
                <c:pt idx="202" formatCode="0.00%">
                  <c:v>-0.18543363786277089</c:v>
                </c:pt>
                <c:pt idx="203" formatCode="0.00%">
                  <c:v>-0.19183371695885876</c:v>
                </c:pt>
                <c:pt idx="204" formatCode="0.00%">
                  <c:v>-0.18358828546882966</c:v>
                </c:pt>
                <c:pt idx="205" formatCode="0.00%">
                  <c:v>-0.16835326586936528</c:v>
                </c:pt>
                <c:pt idx="206" formatCode="0.00%">
                  <c:v>-5.563761693746927E-2</c:v>
                </c:pt>
                <c:pt idx="207" formatCode="0.00%">
                  <c:v>-6.5853658536585313E-2</c:v>
                </c:pt>
                <c:pt idx="208" formatCode="0.00%">
                  <c:v>-5.1352357231438606E-2</c:v>
                </c:pt>
                <c:pt idx="209" formatCode="0.00%">
                  <c:v>-3.5685134747242553E-2</c:v>
                </c:pt>
                <c:pt idx="210" formatCode="0.00%">
                  <c:v>-2.5201072386058954E-2</c:v>
                </c:pt>
                <c:pt idx="211" formatCode="0.00%">
                  <c:v>-8.2603938730853366E-2</c:v>
                </c:pt>
                <c:pt idx="212" formatCode="0.00%">
                  <c:v>-9.236725663716816E-2</c:v>
                </c:pt>
                <c:pt idx="213" formatCode="0.00%">
                  <c:v>-0.16944734098018766</c:v>
                </c:pt>
                <c:pt idx="214" formatCode="0.00%">
                  <c:v>-0.1530026109660575</c:v>
                </c:pt>
                <c:pt idx="215" formatCode="0.00%">
                  <c:v>-0.13138241133706752</c:v>
                </c:pt>
                <c:pt idx="216" formatCode="0.00%">
                  <c:v>-0.1088992292777563</c:v>
                </c:pt>
                <c:pt idx="217" formatCode="0.00%">
                  <c:v>-9.460946094609457E-2</c:v>
                </c:pt>
                <c:pt idx="218" formatCode="0.00%">
                  <c:v>1.1926058437685683E-3</c:v>
                </c:pt>
                <c:pt idx="219" formatCode="0.00%">
                  <c:v>-4.875076173065207E-2</c:v>
                </c:pt>
                <c:pt idx="220" formatCode="0.00%">
                  <c:v>-4.8336472065285574E-2</c:v>
                </c:pt>
                <c:pt idx="221" formatCode="0.00%">
                  <c:v>-7.639735056762198E-2</c:v>
                </c:pt>
                <c:pt idx="222" formatCode="0.00%">
                  <c:v>-9.501549525091435E-2</c:v>
                </c:pt>
                <c:pt idx="223" formatCode="0.00%">
                  <c:v>-0.11340206185567014</c:v>
                </c:pt>
                <c:pt idx="224" formatCode="0.00%">
                  <c:v>-0.13851761846901578</c:v>
                </c:pt>
                <c:pt idx="225" formatCode="0.00%">
                  <c:v>-0.28469326980345444</c:v>
                </c:pt>
                <c:pt idx="226" formatCode="0.00%">
                  <c:v>-0.36450992953235106</c:v>
                </c:pt>
                <c:pt idx="227" formatCode="0.00%">
                  <c:v>-0.40369393139841692</c:v>
                </c:pt>
                <c:pt idx="228" formatCode="0.00%">
                  <c:v>-0.39122218381324303</c:v>
                </c:pt>
                <c:pt idx="229" formatCode="0.00%">
                  <c:v>-0.41333587942524908</c:v>
                </c:pt>
                <c:pt idx="230" formatCode="0.00%">
                  <c:v>-0.43594715209495738</c:v>
                </c:pt>
                <c:pt idx="231" formatCode="0.00%">
                  <c:v>-0.44922425952045131</c:v>
                </c:pt>
                <c:pt idx="232" formatCode="0.00%">
                  <c:v>-0.4787676935886761</c:v>
                </c:pt>
                <c:pt idx="233" formatCode="0.00%">
                  <c:v>-0.33568548387096775</c:v>
                </c:pt>
                <c:pt idx="234" formatCode="0.00%">
                  <c:v>-0.26216814159292035</c:v>
                </c:pt>
                <c:pt idx="235" formatCode="0.00%">
                  <c:v>-0.29276315789473684</c:v>
                </c:pt>
                <c:pt idx="236" formatCode="0.00%">
                  <c:v>-0.2560277339631527</c:v>
                </c:pt>
                <c:pt idx="237" formatCode="0.00%">
                  <c:v>-0.21542021942095668</c:v>
                </c:pt>
                <c:pt idx="238" formatCode="0.00%">
                  <c:v>-0.15236875800256078</c:v>
                </c:pt>
                <c:pt idx="239" formatCode="0.00%">
                  <c:v>7.5079872204472764E-2</c:v>
                </c:pt>
                <c:pt idx="240" formatCode="0.00%">
                  <c:v>9.2564491654021142E-2</c:v>
                </c:pt>
                <c:pt idx="241" formatCode="0.00%">
                  <c:v>0.12893553223388299</c:v>
                </c:pt>
                <c:pt idx="242" formatCode="0.00%">
                  <c:v>0.15193798449612395</c:v>
                </c:pt>
                <c:pt idx="243" formatCode="0.00%">
                  <c:v>0.14475154282336455</c:v>
                </c:pt>
                <c:pt idx="244" formatCode="0.00%">
                  <c:v>0.13755795981452867</c:v>
                </c:pt>
                <c:pt idx="245" formatCode="0.00%">
                  <c:v>0.25528700906344404</c:v>
                </c:pt>
                <c:pt idx="246" formatCode="0.00%">
                  <c:v>0.30312035661218428</c:v>
                </c:pt>
                <c:pt idx="247" formatCode="0.00%">
                  <c:v>0.37777777777777777</c:v>
                </c:pt>
                <c:pt idx="248" formatCode="0.00%">
                  <c:v>0.41965471447543168</c:v>
                </c:pt>
                <c:pt idx="249" formatCode="0.00%">
                  <c:v>0.42799461641991932</c:v>
                </c:pt>
                <c:pt idx="250" formatCode="0.00%">
                  <c:v>0.49476717436292983</c:v>
                </c:pt>
                <c:pt idx="251" formatCode="0.00%">
                  <c:v>0.5625</c:v>
                </c:pt>
                <c:pt idx="252" formatCode="0.00%">
                  <c:v>0.4271961492178098</c:v>
                </c:pt>
                <c:pt idx="253" formatCode="0.00%">
                  <c:v>0.37514253135689857</c:v>
                </c:pt>
                <c:pt idx="254" formatCode="0.00%">
                  <c:v>0.21270161290322576</c:v>
                </c:pt>
                <c:pt idx="255" formatCode="0.00%">
                  <c:v>0.15060804490177726</c:v>
                </c:pt>
                <c:pt idx="256" formatCode="0.00%">
                  <c:v>0.11781338360037696</c:v>
                </c:pt>
                <c:pt idx="257" formatCode="0.00%">
                  <c:v>4.9025071612299298E-2</c:v>
                </c:pt>
                <c:pt idx="258" formatCode="0.00%">
                  <c:v>-1.4782608695652177E-2</c:v>
                </c:pt>
                <c:pt idx="259" formatCode="0.00%">
                  <c:v>-1.180438448566612E-2</c:v>
                </c:pt>
                <c:pt idx="260" formatCode="0.00%">
                  <c:v>-2.4046434494195634E-2</c:v>
                </c:pt>
                <c:pt idx="261" formatCode="0.00%">
                  <c:v>-1.9118869492934287E-2</c:v>
                </c:pt>
                <c:pt idx="262" formatCode="0.00%">
                  <c:v>-4.3089430894308944E-2</c:v>
                </c:pt>
                <c:pt idx="263" formatCode="0.00%">
                  <c:v>-5.817875210792578E-2</c:v>
                </c:pt>
                <c:pt idx="264" formatCode="0.00%">
                  <c:v>-5.1741173621168368E-2</c:v>
                </c:pt>
                <c:pt idx="265" formatCode="0.00%">
                  <c:v>-4.501323918799649E-2</c:v>
                </c:pt>
                <c:pt idx="266" formatCode="0.00%">
                  <c:v>-3.4129692832765013E-3</c:v>
                </c:pt>
                <c:pt idx="267" formatCode="0.00%">
                  <c:v>-1.6992353440951069E-3</c:v>
                </c:pt>
                <c:pt idx="268" formatCode="0.00%">
                  <c:v>5.9322033898305815E-3</c:v>
                </c:pt>
                <c:pt idx="269" formatCode="0.00%">
                  <c:v>-2.4638912489379772E-2</c:v>
                </c:pt>
                <c:pt idx="270" formatCode="0.00%">
                  <c:v>-9.8478066248880447E-3</c:v>
                </c:pt>
                <c:pt idx="271" formatCode="0.00%">
                  <c:v>-9.0818925649652771E-3</c:v>
                </c:pt>
                <c:pt idx="272" formatCode="0.00%">
                  <c:v>-8.3179297597042456E-3</c:v>
                </c:pt>
                <c:pt idx="273" formatCode="0.00%">
                  <c:v>-9.2465753424657571E-2</c:v>
                </c:pt>
                <c:pt idx="274" formatCode="0.00%">
                  <c:v>-2.6382978723404227E-2</c:v>
                </c:pt>
                <c:pt idx="275" formatCode="0.00%">
                  <c:v>8.5930918281381663E-2</c:v>
                </c:pt>
                <c:pt idx="276" formatCode="0.00%">
                  <c:v>0.1559233449477353</c:v>
                </c:pt>
                <c:pt idx="277" formatCode="0.00%">
                  <c:v>0.13019891500904168</c:v>
                </c:pt>
                <c:pt idx="278" formatCode="0.00%">
                  <c:v>5.6092467449011529E-2</c:v>
                </c:pt>
                <c:pt idx="279" formatCode="0.00%">
                  <c:v>-2.0503261882572232E-2</c:v>
                </c:pt>
                <c:pt idx="280" formatCode="0.00%">
                  <c:v>0.13301886792452833</c:v>
                </c:pt>
                <c:pt idx="281" formatCode="0.00%">
                  <c:v>0.33566433566433562</c:v>
                </c:pt>
                <c:pt idx="282" formatCode="0.00%">
                  <c:v>0.19627618308766492</c:v>
                </c:pt>
                <c:pt idx="283" formatCode="0.00%">
                  <c:v>0.1308880967977597</c:v>
                </c:pt>
                <c:pt idx="284" formatCode="0.00%">
                  <c:v>0.16720000000000002</c:v>
                </c:pt>
                <c:pt idx="285" formatCode="0.00%">
                  <c:v>0.23717638856589351</c:v>
                </c:pt>
                <c:pt idx="286" formatCode="0.00%">
                  <c:v>0.32064700285442438</c:v>
                </c:pt>
                <c:pt idx="287" formatCode="0.00%">
                  <c:v>0.29059117402164869</c:v>
                </c:pt>
                <c:pt idx="288" formatCode="0.00%">
                  <c:v>5.3010471204188558E-2</c:v>
                </c:pt>
                <c:pt idx="289" formatCode="0.00%">
                  <c:v>7.5226977950713314E-2</c:v>
                </c:pt>
                <c:pt idx="290" formatCode="0.00%">
                  <c:v>0.118766250742941</c:v>
                </c:pt>
                <c:pt idx="291" formatCode="0.00%">
                  <c:v>0.16518163125428376</c:v>
                </c:pt>
                <c:pt idx="292" formatCode="0.00%">
                  <c:v>0.1815267394307154</c:v>
                </c:pt>
                <c:pt idx="293" formatCode="0.00%">
                  <c:v>0.19884726224783855</c:v>
                </c:pt>
                <c:pt idx="294" formatCode="0.00%">
                  <c:v>0.22258064516129039</c:v>
                </c:pt>
                <c:pt idx="295" formatCode="0.00%">
                  <c:v>0.24362958359229325</c:v>
                </c:pt>
                <c:pt idx="296" formatCode="0.00%">
                  <c:v>0.40530759951749085</c:v>
                </c:pt>
                <c:pt idx="297" formatCode="0.00%">
                  <c:v>0.51764260873644119</c:v>
                </c:pt>
                <c:pt idx="298" formatCode="0.00%">
                  <c:v>0.47705882352941176</c:v>
                </c:pt>
                <c:pt idx="299" formatCode="0.00%">
                  <c:v>0.52929840798901351</c:v>
                </c:pt>
                <c:pt idx="300" formatCode="0.00%">
                  <c:v>0.58353365384615374</c:v>
                </c:pt>
                <c:pt idx="301" formatCode="0.00%">
                  <c:v>0.57044854881266494</c:v>
                </c:pt>
                <c:pt idx="302" formatCode="0.00%">
                  <c:v>0.5712143928035982</c:v>
                </c:pt>
                <c:pt idx="303" formatCode="0.00%">
                  <c:v>0.37725321888412022</c:v>
                </c:pt>
                <c:pt idx="304" formatCode="0.00%">
                  <c:v>0.31671899529042391</c:v>
                </c:pt>
                <c:pt idx="305" formatCode="0.00%">
                  <c:v>0.23735563520509761</c:v>
                </c:pt>
                <c:pt idx="306" formatCode="0.00%">
                  <c:v>0.18939832688273373</c:v>
                </c:pt>
                <c:pt idx="307" formatCode="0.00%">
                  <c:v>0.14231499051233398</c:v>
                </c:pt>
                <c:pt idx="308" formatCode="0.00%">
                  <c:v>6.9556451612903247E-2</c:v>
                </c:pt>
                <c:pt idx="309" formatCode="0.00%">
                  <c:v>4.03944020356235E-2</c:v>
                </c:pt>
                <c:pt idx="310" formatCode="0.00%">
                  <c:v>5.359925210345895E-2</c:v>
                </c:pt>
                <c:pt idx="311" formatCode="0.00%">
                  <c:v>7.093889716840529E-2</c:v>
                </c:pt>
                <c:pt idx="312" formatCode="0.00%">
                  <c:v>7.434824589636313E-2</c:v>
                </c:pt>
                <c:pt idx="313" formatCode="0.00%">
                  <c:v>1.3570202802827946E-2</c:v>
                </c:pt>
                <c:pt idx="314" formatCode="0.00%">
                  <c:v>-4.8172757475083094E-2</c:v>
                </c:pt>
                <c:pt idx="315" formatCode="0.00%">
                  <c:v>-9.7392397109644646E-3</c:v>
                </c:pt>
                <c:pt idx="316" formatCode="0.00%">
                  <c:v>3.1488841332925732E-2</c:v>
                </c:pt>
                <c:pt idx="317" formatCode="0.00%">
                  <c:v>-1.0351966873705987E-2</c:v>
                </c:pt>
                <c:pt idx="318" formatCode="0.00%">
                  <c:v>-3.7016420818257734E-2</c:v>
                </c:pt>
                <c:pt idx="319" formatCode="0.00%">
                  <c:v>2.0970641102456611E-2</c:v>
                </c:pt>
                <c:pt idx="320" formatCode="0.00%">
                  <c:v>3.2108585741134066E-2</c:v>
                </c:pt>
                <c:pt idx="321" formatCode="0.00%">
                  <c:v>4.3979057591623016E-2</c:v>
                </c:pt>
                <c:pt idx="322" formatCode="0.00%">
                  <c:v>-3.1725888324873108E-2</c:v>
                </c:pt>
                <c:pt idx="323" formatCode="0.00%">
                  <c:v>-6.2240663900414717E-3</c:v>
                </c:pt>
                <c:pt idx="324" formatCode="0.00%">
                  <c:v>0.1323968918111178</c:v>
                </c:pt>
                <c:pt idx="325" formatCode="0.00%">
                  <c:v>0.13439306358381509</c:v>
                </c:pt>
                <c:pt idx="326" formatCode="0.00%">
                  <c:v>0.12676056338028174</c:v>
                </c:pt>
                <c:pt idx="327" formatCode="0.00%">
                  <c:v>0.11152975404555443</c:v>
                </c:pt>
                <c:pt idx="328" formatCode="0.00%">
                  <c:v>9.3279839518555674E-2</c:v>
                </c:pt>
                <c:pt idx="329" formatCode="0.00%">
                  <c:v>0.16022280471821748</c:v>
                </c:pt>
                <c:pt idx="330" formatCode="0.00%">
                  <c:v>3.757828810020869E-2</c:v>
                </c:pt>
                <c:pt idx="331" formatCode="0.00%">
                  <c:v>-0.10636051728688312</c:v>
                </c:pt>
                <c:pt idx="332" formatCode="0.00%">
                  <c:v>-0.16866242038216561</c:v>
                </c:pt>
                <c:pt idx="333" formatCode="0.00%">
                  <c:v>-0.17838541666666663</c:v>
                </c:pt>
                <c:pt idx="334" formatCode="0.00%">
                  <c:v>-0.14243828984300377</c:v>
                </c:pt>
                <c:pt idx="335" formatCode="0.00%">
                  <c:v>-9.9082568807339455E-2</c:v>
                </c:pt>
                <c:pt idx="336" formatCode="0.00%">
                  <c:v>-0.16690200508330977</c:v>
                </c:pt>
                <c:pt idx="337" formatCode="0.00%">
                  <c:v>-0.16728945099166426</c:v>
                </c:pt>
                <c:pt idx="338" formatCode="0.00%">
                  <c:v>-0.15593620791494389</c:v>
                </c:pt>
                <c:pt idx="339" formatCode="0.00%">
                  <c:v>-0.14618449279803858</c:v>
                </c:pt>
                <c:pt idx="340" formatCode="0.00%">
                  <c:v>-0.14326465927099841</c:v>
                </c:pt>
                <c:pt idx="341" formatCode="0.00%">
                  <c:v>-0.12791335943922777</c:v>
                </c:pt>
                <c:pt idx="342" formatCode="0.00%">
                  <c:v>-0.11133740665308889</c:v>
                </c:pt>
                <c:pt idx="343" formatCode="0.00%">
                  <c:v>-8.9152542372881394E-2</c:v>
                </c:pt>
                <c:pt idx="344" formatCode="0.00%">
                  <c:v>-2.7959958577839172E-2</c:v>
                </c:pt>
                <c:pt idx="345" formatCode="0.00%">
                  <c:v>-1.1896431070678837E-2</c:v>
                </c:pt>
                <c:pt idx="346" formatCode="0.00%">
                  <c:v>2.2972002871500363E-2</c:v>
                </c:pt>
                <c:pt idx="347" formatCode="0.00%">
                  <c:v>4.6244913059563464E-2</c:v>
                </c:pt>
                <c:pt idx="348" formatCode="0.00%">
                  <c:v>4.9031481836814494E-2</c:v>
                </c:pt>
                <c:pt idx="349" formatCode="0.00%">
                  <c:v>5.1948051948051965E-2</c:v>
                </c:pt>
                <c:pt idx="350" formatCode="0.00%">
                  <c:v>5.2102716784518055E-2</c:v>
                </c:pt>
                <c:pt idx="351" formatCode="0.00%">
                  <c:v>2.1306818181818787E-3</c:v>
                </c:pt>
                <c:pt idx="352" formatCode="0.00%">
                  <c:v>-3.5764872521246494E-2</c:v>
                </c:pt>
                <c:pt idx="353" formatCode="0.00%">
                  <c:v>4.8070175438596596E-2</c:v>
                </c:pt>
                <c:pt idx="354" formatCode="0.00%">
                  <c:v>4.7736916548797748E-2</c:v>
                </c:pt>
                <c:pt idx="355" formatCode="0.00%">
                  <c:v>5.8371341786906061E-2</c:v>
                </c:pt>
                <c:pt idx="356" formatCode="0.00%">
                  <c:v>6.9353667392883178E-2</c:v>
                </c:pt>
                <c:pt idx="357" formatCode="0.00%">
                  <c:v>7.2161301733286276E-2</c:v>
                </c:pt>
                <c:pt idx="358" formatCode="0.00%">
                  <c:v>8.8944011339475493E-2</c:v>
                </c:pt>
                <c:pt idx="359" formatCode="0.00%">
                  <c:v>0.16121924348145433</c:v>
                </c:pt>
                <c:pt idx="360" formatCode="0.00%">
                  <c:v>0.10713090056913299</c:v>
                </c:pt>
                <c:pt idx="361" formatCode="0.00%">
                  <c:v>0.15997300033749573</c:v>
                </c:pt>
                <c:pt idx="362" formatCode="0.00%">
                  <c:v>0.18423978603710345</c:v>
                </c:pt>
                <c:pt idx="363" formatCode="0.00%">
                  <c:v>0.20882852292020382</c:v>
                </c:pt>
                <c:pt idx="364" formatCode="0.00%">
                  <c:v>0.2144506763444407</c:v>
                </c:pt>
                <c:pt idx="365" formatCode="0.00%">
                  <c:v>0.18158151643345266</c:v>
                </c:pt>
                <c:pt idx="366" formatCode="0.00%">
                  <c:v>0.19838230374932553</c:v>
                </c:pt>
                <c:pt idx="367" formatCode="0.00%">
                  <c:v>0.19413365588146347</c:v>
                </c:pt>
                <c:pt idx="368" formatCode="0.00%">
                  <c:v>0.18213558335757929</c:v>
                </c:pt>
                <c:pt idx="369" formatCode="0.00%">
                  <c:v>0.17282152440446996</c:v>
                </c:pt>
                <c:pt idx="370" formatCode="0.00%">
                  <c:v>0.16376404494382024</c:v>
                </c:pt>
                <c:pt idx="371" formatCode="0.00%">
                  <c:v>0.1524042379788102</c:v>
                </c:pt>
                <c:pt idx="372" formatCode="0.00%">
                  <c:v>0.20352519966951244</c:v>
                </c:pt>
                <c:pt idx="373" formatCode="0.00%">
                  <c:v>0.20550451800531166</c:v>
                </c:pt>
                <c:pt idx="374" formatCode="0.00%">
                  <c:v>0.18232463914915176</c:v>
                </c:pt>
                <c:pt idx="375" formatCode="0.00%">
                  <c:v>0.1193699237016983</c:v>
                </c:pt>
                <c:pt idx="376" formatCode="0.00%">
                  <c:v>4.687475303614308E-2</c:v>
                </c:pt>
                <c:pt idx="377" formatCode="0.00%">
                  <c:v>-2.4619840695148443E-2</c:v>
                </c:pt>
                <c:pt idx="378" formatCode="0.00%">
                  <c:v>7.3785950023573799E-2</c:v>
                </c:pt>
                <c:pt idx="379" formatCode="0.00%">
                  <c:v>4.0045766590389054E-2</c:v>
                </c:pt>
                <c:pt idx="380" formatCode="0.00%">
                  <c:v>-1.1821366024518443E-2</c:v>
                </c:pt>
                <c:pt idx="381" formatCode="0.00%">
                  <c:v>-5.5683439406356783E-2</c:v>
                </c:pt>
                <c:pt idx="382" formatCode="0.00%">
                  <c:v>-5.3869832893579606E-2</c:v>
                </c:pt>
                <c:pt idx="383" formatCode="0.00%">
                  <c:v>-5.3221916704466077E-2</c:v>
                </c:pt>
                <c:pt idx="384" formatCode="0.00%">
                  <c:v>-5.2462261816382139E-2</c:v>
                </c:pt>
                <c:pt idx="385" formatCode="0.00%">
                  <c:v>-7.1789242590559854E-2</c:v>
                </c:pt>
                <c:pt idx="386" formatCode="0.00%">
                  <c:v>-6.9966996699669992E-2</c:v>
                </c:pt>
                <c:pt idx="387" formatCode="0.00%">
                  <c:v>-4.0319007532122253E-2</c:v>
                </c:pt>
                <c:pt idx="388" formatCode="0.00%">
                  <c:v>-2.404483653190459E-2</c:v>
                </c:pt>
                <c:pt idx="389" formatCode="0.00%">
                  <c:v>-1.2316988147803909E-2</c:v>
                </c:pt>
                <c:pt idx="390" formatCode="0.00%">
                  <c:v>2.3305985458442757E-2</c:v>
                </c:pt>
                <c:pt idx="391" formatCode="0.00%">
                  <c:v>6.346304518150947E-2</c:v>
                </c:pt>
                <c:pt idx="392" formatCode="0.00%">
                  <c:v>-3.1929990539262043E-2</c:v>
                </c:pt>
                <c:pt idx="393" formatCode="0.00%">
                  <c:v>-2.5313461083510735E-2</c:v>
                </c:pt>
                <c:pt idx="394" formatCode="0.00%">
                  <c:v>-4.4090489381348075E-2</c:v>
                </c:pt>
                <c:pt idx="395" formatCode="0.00%">
                  <c:v>-2.3936788287241439E-2</c:v>
                </c:pt>
                <c:pt idx="396" formatCode="0.00%">
                  <c:v>1.8823529411764461E-3</c:v>
                </c:pt>
                <c:pt idx="397" formatCode="0.00%">
                  <c:v>2.1315715208233499E-2</c:v>
                </c:pt>
                <c:pt idx="398" formatCode="0.00%">
                  <c:v>4.1748526522593421E-2</c:v>
                </c:pt>
                <c:pt idx="399" formatCode="0.00%">
                  <c:v>4.5687759589543075E-2</c:v>
                </c:pt>
                <c:pt idx="400" formatCode="0.00%">
                  <c:v>4.4161235715834302E-2</c:v>
                </c:pt>
                <c:pt idx="401" formatCode="0.00%">
                  <c:v>4.4192224100458866E-2</c:v>
                </c:pt>
                <c:pt idx="402" formatCode="0.00%">
                  <c:v>4.8571428571428488E-2</c:v>
                </c:pt>
                <c:pt idx="403" formatCode="0.00%">
                  <c:v>2.348520432127188E-4</c:v>
                </c:pt>
                <c:pt idx="404" formatCode="0.00%">
                  <c:v>2.9021861988344222E-2</c:v>
                </c:pt>
                <c:pt idx="405" formatCode="0.00%">
                  <c:v>5.8227251296558258E-2</c:v>
                </c:pt>
                <c:pt idx="406" formatCode="0.00%">
                  <c:v>7.6869158878504651E-2</c:v>
                </c:pt>
                <c:pt idx="407" formatCode="0.00%">
                  <c:v>8.9739820584155083E-2</c:v>
                </c:pt>
                <c:pt idx="408" formatCode="0.00%">
                  <c:v>0.10684551341350601</c:v>
                </c:pt>
                <c:pt idx="409" formatCode="0.00%">
                  <c:v>9.6957311534968227E-2</c:v>
                </c:pt>
                <c:pt idx="410" formatCode="0.00%">
                  <c:v>0.12585915370274736</c:v>
                </c:pt>
                <c:pt idx="411" formatCode="0.00%">
                  <c:v>8.8096471247897101E-2</c:v>
                </c:pt>
                <c:pt idx="412" formatCode="0.00%">
                  <c:v>5.1904655825350865E-2</c:v>
                </c:pt>
                <c:pt idx="413" formatCode="0.00%">
                  <c:v>0.14775439357778253</c:v>
                </c:pt>
                <c:pt idx="414" formatCode="0.00%">
                  <c:v>9.6611628892736556E-2</c:v>
                </c:pt>
                <c:pt idx="415" formatCode="0.00%">
                  <c:v>4.1997492687003701E-2</c:v>
                </c:pt>
                <c:pt idx="416" formatCode="0.00%">
                  <c:v>4.9679155454357193E-2</c:v>
                </c:pt>
                <c:pt idx="417" formatCode="0.00%">
                  <c:v>6.1931960436732547E-2</c:v>
                </c:pt>
                <c:pt idx="418" formatCode="0.00%">
                  <c:v>6.8269747419045013E-2</c:v>
                </c:pt>
                <c:pt idx="419" formatCode="0.00%">
                  <c:v>7.4756459127488295E-2</c:v>
                </c:pt>
                <c:pt idx="420" formatCode="0.00%">
                  <c:v>-2.1739130434782594E-2</c:v>
                </c:pt>
                <c:pt idx="421" formatCode="0.00%">
                  <c:v>1.966277939481853E-2</c:v>
                </c:pt>
                <c:pt idx="422" formatCode="0.00%">
                  <c:v>8.2414277120513413E-2</c:v>
                </c:pt>
                <c:pt idx="423" formatCode="0.00%">
                  <c:v>7.6710707947150514E-2</c:v>
                </c:pt>
                <c:pt idx="424" formatCode="0.00%">
                  <c:v>7.7965435978004649E-2</c:v>
                </c:pt>
                <c:pt idx="425" formatCode="0.00%">
                  <c:v>7.447266360044269E-2</c:v>
                </c:pt>
                <c:pt idx="426" formatCode="0.00%">
                  <c:v>7.0935960591133052E-2</c:v>
                </c:pt>
                <c:pt idx="427" formatCode="0.00%">
                  <c:v>7.4975845410627961E-2</c:v>
                </c:pt>
                <c:pt idx="428" formatCode="0.00%">
                  <c:v>7.8405188859214103E-2</c:v>
                </c:pt>
                <c:pt idx="429" formatCode="0.00%">
                  <c:v>8.7995553908855051E-2</c:v>
                </c:pt>
                <c:pt idx="430" formatCode="0.00%">
                  <c:v>9.2490842490842384E-2</c:v>
                </c:pt>
                <c:pt idx="431" formatCode="0.00%">
                  <c:v>0.1096738932410275</c:v>
                </c:pt>
                <c:pt idx="432" formatCode="0.00%">
                  <c:v>0.11969359192922635</c:v>
                </c:pt>
                <c:pt idx="433" formatCode="0.00%">
                  <c:v>0.12989880404783816</c:v>
                </c:pt>
                <c:pt idx="434" formatCode="0.00%">
                  <c:v>0.13284199173108036</c:v>
                </c:pt>
                <c:pt idx="435" formatCode="0.00%">
                  <c:v>0.12860428091278964</c:v>
                </c:pt>
                <c:pt idx="436" formatCode="0.00%">
                  <c:v>5.0570406947045843E-2</c:v>
                </c:pt>
                <c:pt idx="437" formatCode="0.00%">
                  <c:v>-1.4249790444258226E-2</c:v>
                </c:pt>
                <c:pt idx="438" formatCode="0.00%">
                  <c:v>6.5670661631916039E-2</c:v>
                </c:pt>
                <c:pt idx="439" formatCode="0.00%">
                  <c:v>6.556821523762002E-2</c:v>
                </c:pt>
                <c:pt idx="440" formatCode="0.00%">
                  <c:v>6.5461651196873527E-2</c:v>
                </c:pt>
                <c:pt idx="441" formatCode="0.00%">
                  <c:v>4.4112980006347113E-2</c:v>
                </c:pt>
                <c:pt idx="442" formatCode="0.00%">
                  <c:v>3.0721003134796199E-2</c:v>
                </c:pt>
                <c:pt idx="443" formatCode="0.00%">
                  <c:v>7.6858838705137211E-2</c:v>
                </c:pt>
                <c:pt idx="444" formatCode="0.00%">
                  <c:v>0.14166666666666661</c:v>
                </c:pt>
                <c:pt idx="445" formatCode="0.00%">
                  <c:v>1.4327530426744728E-2</c:v>
                </c:pt>
                <c:pt idx="446" formatCode="0.00%">
                  <c:v>1.030342949702856E-2</c:v>
                </c:pt>
                <c:pt idx="447" formatCode="0.00%">
                  <c:v>6.2662387284120324E-3</c:v>
                </c:pt>
                <c:pt idx="448" formatCode="0.00%">
                  <c:v>-7.7507598784194442E-3</c:v>
                </c:pt>
                <c:pt idx="449" formatCode="0.00%">
                  <c:v>1.5815085158150888E-2</c:v>
                </c:pt>
                <c:pt idx="450" formatCode="0.00%">
                  <c:v>1.9236218918041725E-3</c:v>
                </c:pt>
                <c:pt idx="451" formatCode="0.00%">
                  <c:v>-9.086846417399097E-3</c:v>
                </c:pt>
                <c:pt idx="452" formatCode="0.00%">
                  <c:v>2.8857837181044399E-3</c:v>
                </c:pt>
                <c:pt idx="453" formatCode="0.00%">
                  <c:v>-1.7694320694777277E-2</c:v>
                </c:pt>
                <c:pt idx="454" formatCode="0.00%">
                  <c:v>-3.8426488456865138E-2</c:v>
                </c:pt>
                <c:pt idx="455" formatCode="0.00%">
                  <c:v>-3.8903354265584333E-2</c:v>
                </c:pt>
                <c:pt idx="456" formatCode="0.00%">
                  <c:v>-7.0059880239520922E-2</c:v>
                </c:pt>
                <c:pt idx="457" formatCode="0.00%">
                  <c:v>-7.9915878023133491E-2</c:v>
                </c:pt>
                <c:pt idx="458" formatCode="0.00%">
                  <c:v>-0.1007215874924835</c:v>
                </c:pt>
                <c:pt idx="459" formatCode="0.00%">
                  <c:v>-9.9045888232621504E-2</c:v>
                </c:pt>
                <c:pt idx="460" formatCode="0.00%">
                  <c:v>-9.1032505795166196E-2</c:v>
                </c:pt>
                <c:pt idx="461" formatCode="0.00%">
                  <c:v>-8.2609382404043585E-2</c:v>
                </c:pt>
                <c:pt idx="462" formatCode="0.00%">
                  <c:v>-9.6573705179282876E-2</c:v>
                </c:pt>
                <c:pt idx="463" formatCode="0.00%">
                  <c:v>-0.10511912427559567</c:v>
                </c:pt>
                <c:pt idx="464" formatCode="0.00%">
                  <c:v>-0.12016326530612242</c:v>
                </c:pt>
                <c:pt idx="465" formatCode="0.00%">
                  <c:v>-0.11417586091608156</c:v>
                </c:pt>
                <c:pt idx="466" formatCode="0.00%">
                  <c:v>-0.12573541771726338</c:v>
                </c:pt>
                <c:pt idx="467" formatCode="0.00%">
                  <c:v>-0.13886704627812552</c:v>
                </c:pt>
                <c:pt idx="468" formatCode="0.00%">
                  <c:v>-0.15237603305785119</c:v>
                </c:pt>
                <c:pt idx="469" formatCode="0.00%">
                  <c:v>-0.17145881107779148</c:v>
                </c:pt>
                <c:pt idx="470" formatCode="0.00%">
                  <c:v>-0.17701025364274148</c:v>
                </c:pt>
                <c:pt idx="471" formatCode="0.00%">
                  <c:v>-0.13972907775097421</c:v>
                </c:pt>
                <c:pt idx="472" formatCode="0.00%">
                  <c:v>-0.14002642007926025</c:v>
                </c:pt>
                <c:pt idx="473" formatCode="0.00%">
                  <c:v>-0.13958854066525672</c:v>
                </c:pt>
                <c:pt idx="474" formatCode="0.00%">
                  <c:v>-0.13564782004296205</c:v>
                </c:pt>
                <c:pt idx="475" formatCode="0.00%">
                  <c:v>-0.13142392849888285</c:v>
                </c:pt>
                <c:pt idx="476" formatCode="0.00%">
                  <c:v>-9.9212263146689406E-2</c:v>
                </c:pt>
                <c:pt idx="477" formatCode="0.00%">
                  <c:v>-9.0710382513661147E-2</c:v>
                </c:pt>
                <c:pt idx="478" formatCode="0.00%">
                  <c:v>-0.11906816220880068</c:v>
                </c:pt>
                <c:pt idx="479" formatCode="0.00%">
                  <c:v>-0.11868498150315476</c:v>
                </c:pt>
                <c:pt idx="480" formatCode="0.00%">
                  <c:v>-0.11776536312849162</c:v>
                </c:pt>
                <c:pt idx="481" formatCode="0.00%">
                  <c:v>-0.1222674590683045</c:v>
                </c:pt>
                <c:pt idx="482" formatCode="0.00%">
                  <c:v>-0.12698783910196443</c:v>
                </c:pt>
                <c:pt idx="483" formatCode="0.00%">
                  <c:v>-0.13117466320018911</c:v>
                </c:pt>
                <c:pt idx="484" formatCode="0.00%">
                  <c:v>-9.7355769230769273E-2</c:v>
                </c:pt>
                <c:pt idx="485" formatCode="0.00%">
                  <c:v>-8.9862879529872708E-2</c:v>
                </c:pt>
                <c:pt idx="486" formatCode="0.00%">
                  <c:v>-8.419813141606769E-2</c:v>
                </c:pt>
                <c:pt idx="487" formatCode="0.00%">
                  <c:v>-7.1935157041539965E-2</c:v>
                </c:pt>
                <c:pt idx="488" formatCode="0.00%">
                  <c:v>-4.9135444840252007E-2</c:v>
                </c:pt>
                <c:pt idx="489" formatCode="0.00%">
                  <c:v>-2.4912938655237027E-2</c:v>
                </c:pt>
                <c:pt idx="490" formatCode="0.00%">
                  <c:v>-1.5505984766050029E-2</c:v>
                </c:pt>
                <c:pt idx="491" formatCode="0.00%">
                  <c:v>-4.9533954727030594E-2</c:v>
                </c:pt>
                <c:pt idx="492" formatCode="0.00%">
                  <c:v>-6.8334678504170077E-2</c:v>
                </c:pt>
                <c:pt idx="493" formatCode="0.00%">
                  <c:v>-6.9603045133224573E-2</c:v>
                </c:pt>
                <c:pt idx="494" formatCode="0.00%">
                  <c:v>-7.9694323144104851E-2</c:v>
                </c:pt>
                <c:pt idx="495" formatCode="0.00%">
                  <c:v>-9.4856128950563168E-2</c:v>
                </c:pt>
                <c:pt idx="496" formatCode="0.00%">
                  <c:v>-0.11016483516483522</c:v>
                </c:pt>
                <c:pt idx="497" formatCode="0.00%">
                  <c:v>-0.11203459812517669</c:v>
                </c:pt>
                <c:pt idx="498" formatCode="0.00%">
                  <c:v>-0.10675259176239849</c:v>
                </c:pt>
                <c:pt idx="499" formatCode="0.00%">
                  <c:v>-0.10164597170083745</c:v>
                </c:pt>
                <c:pt idx="500" formatCode="0.00%">
                  <c:v>-0.10695499707773237</c:v>
                </c:pt>
                <c:pt idx="501" formatCode="0.00%">
                  <c:v>-0.13196915776986951</c:v>
                </c:pt>
                <c:pt idx="502" formatCode="0.00%">
                  <c:v>-0.12782365167524623</c:v>
                </c:pt>
                <c:pt idx="503" formatCode="0.00%">
                  <c:v>-0.12349490583513434</c:v>
                </c:pt>
                <c:pt idx="504" formatCode="0.00%">
                  <c:v>-0.12526557594078958</c:v>
                </c:pt>
                <c:pt idx="505" formatCode="0.00%">
                  <c:v>-0.13331242158092849</c:v>
                </c:pt>
                <c:pt idx="506" formatCode="0.00%">
                  <c:v>-0.11411121825779491</c:v>
                </c:pt>
                <c:pt idx="507" formatCode="0.00%">
                  <c:v>-0.11387434554973819</c:v>
                </c:pt>
                <c:pt idx="508" formatCode="0.00%">
                  <c:v>-9.2244619063887923E-2</c:v>
                </c:pt>
                <c:pt idx="509" formatCode="0.00%">
                  <c:v>-9.867989030879365E-2</c:v>
                </c:pt>
                <c:pt idx="510" formatCode="0.00%">
                  <c:v>-0.10531877421627334</c:v>
                </c:pt>
                <c:pt idx="511" formatCode="0.00%">
                  <c:v>-0.10814656705798653</c:v>
                </c:pt>
                <c:pt idx="512" formatCode="0.00%">
                  <c:v>-9.4824466159971088E-2</c:v>
                </c:pt>
                <c:pt idx="513" formatCode="0.00%">
                  <c:v>-0.10667634252539915</c:v>
                </c:pt>
                <c:pt idx="514" formatCode="0.00%">
                  <c:v>-0.10192023633677993</c:v>
                </c:pt>
                <c:pt idx="515" formatCode="0.00%">
                  <c:v>-0.10011290929619876</c:v>
                </c:pt>
                <c:pt idx="516" formatCode="0.00%">
                  <c:v>-9.3720452014859346E-2</c:v>
                </c:pt>
                <c:pt idx="517" formatCode="0.00%">
                  <c:v>-8.7007874015748055E-2</c:v>
                </c:pt>
                <c:pt idx="518" formatCode="0.00%">
                  <c:v>-8.3366573593936955E-2</c:v>
                </c:pt>
                <c:pt idx="519" formatCode="0.00%">
                  <c:v>-7.4370251899240292E-2</c:v>
                </c:pt>
                <c:pt idx="520" formatCode="0.00%">
                  <c:v>-7.5954508529650688E-2</c:v>
                </c:pt>
                <c:pt idx="521" formatCode="0.00%">
                  <c:v>-8.6348684210526327E-2</c:v>
                </c:pt>
                <c:pt idx="522" formatCode="0.00%">
                  <c:v>-4.6005855290673359E-2</c:v>
                </c:pt>
                <c:pt idx="523" formatCode="0.00%">
                  <c:v>-4.819389923441797E-2</c:v>
                </c:pt>
                <c:pt idx="524" formatCode="0.00%">
                  <c:v>-5.045278137128073E-2</c:v>
                </c:pt>
                <c:pt idx="525" formatCode="0.00%">
                  <c:v>-4.8738033072236675E-2</c:v>
                </c:pt>
                <c:pt idx="526" formatCode="0.00%">
                  <c:v>-5.4859611231101502E-2</c:v>
                </c:pt>
                <c:pt idx="527" formatCode="0.00%">
                  <c:v>-3.7013779870921359E-2</c:v>
                </c:pt>
                <c:pt idx="528" formatCode="0.00%">
                  <c:v>-1.1886902976009139E-2</c:v>
                </c:pt>
                <c:pt idx="529" formatCode="0.00%">
                  <c:v>-3.5782133984672782E-2</c:v>
                </c:pt>
                <c:pt idx="530" formatCode="0.00%">
                  <c:v>-1.7559052717847856E-2</c:v>
                </c:pt>
                <c:pt idx="531" formatCode="0.00%">
                  <c:v>1.3479809120204855E-3</c:v>
                </c:pt>
                <c:pt idx="532" formatCode="0.00%">
                  <c:v>1.0412582233267464E-2</c:v>
                </c:pt>
                <c:pt idx="533" formatCode="0.00%">
                  <c:v>1.0308754824303712E-2</c:v>
                </c:pt>
                <c:pt idx="534" formatCode="0.00%">
                  <c:v>1.0295609331990363E-2</c:v>
                </c:pt>
                <c:pt idx="535" formatCode="0.00%">
                  <c:v>1.0273130810739772E-2</c:v>
                </c:pt>
                <c:pt idx="536" formatCode="0.00%">
                  <c:v>-8.4872366683023115E-3</c:v>
                </c:pt>
                <c:pt idx="537" formatCode="0.00%">
                  <c:v>-2.6741709683737791E-2</c:v>
                </c:pt>
                <c:pt idx="538" formatCode="0.00%">
                  <c:v>-4.4948996854112133E-2</c:v>
                </c:pt>
                <c:pt idx="539" formatCode="0.00%">
                  <c:v>-6.3534839599819759E-2</c:v>
                </c:pt>
                <c:pt idx="540" formatCode="0.00%">
                  <c:v>-8.1226438803728263E-2</c:v>
                </c:pt>
                <c:pt idx="541" formatCode="0.00%">
                  <c:v>-9.5036610466085025E-2</c:v>
                </c:pt>
                <c:pt idx="542" formatCode="0.00%">
                  <c:v>-0.1163779223288689</c:v>
                </c:pt>
                <c:pt idx="543" formatCode="0.00%">
                  <c:v>-0.11726170979367079</c:v>
                </c:pt>
                <c:pt idx="544" formatCode="0.00%">
                  <c:v>-0.11933055475677512</c:v>
                </c:pt>
                <c:pt idx="545" formatCode="0.00%">
                  <c:v>-0.12197272912289192</c:v>
                </c:pt>
                <c:pt idx="546" formatCode="0.00%">
                  <c:v>-0.12542302645214964</c:v>
                </c:pt>
                <c:pt idx="547" formatCode="0.00%">
                  <c:v>-0.14672575086164452</c:v>
                </c:pt>
                <c:pt idx="548" formatCode="0.00%">
                  <c:v>-0.16674987518721918</c:v>
                </c:pt>
                <c:pt idx="549" formatCode="0.00%">
                  <c:v>-2.5510204081632626E-2</c:v>
                </c:pt>
                <c:pt idx="550" formatCode="0.00%">
                  <c:v>0.12848484848484598</c:v>
                </c:pt>
                <c:pt idx="551" formatCode="0.00%">
                  <c:v>0.28987169226300136</c:v>
                </c:pt>
                <c:pt idx="552" formatCode="0.00%">
                  <c:v>0.45862628447809617</c:v>
                </c:pt>
                <c:pt idx="553" formatCode="0.00%">
                  <c:v>0.46158098396904368</c:v>
                </c:pt>
                <c:pt idx="554" formatCode="0.00%">
                  <c:v>0.52130904294781599</c:v>
                </c:pt>
                <c:pt idx="555" formatCode="0.00%">
                  <c:v>0.58589403406658502</c:v>
                </c:pt>
                <c:pt idx="556" formatCode="0.00%">
                  <c:v>5.5123410620782964E-2</c:v>
                </c:pt>
                <c:pt idx="557" formatCode="0.00%">
                  <c:v>-0.10178872838072806</c:v>
                </c:pt>
                <c:pt idx="558" formatCode="0.00%">
                  <c:v>-0.22488655922391831</c:v>
                </c:pt>
                <c:pt idx="559" formatCode="0.00%">
                  <c:v>-0.32403729011071891</c:v>
                </c:pt>
                <c:pt idx="560" formatCode="0.00%">
                  <c:v>-0.33434190620272319</c:v>
                </c:pt>
                <c:pt idx="561" formatCode="0.00%">
                  <c:v>-0.33135554953490498</c:v>
                </c:pt>
                <c:pt idx="562" formatCode="0.00%">
                  <c:v>-0.33178612550374265</c:v>
                </c:pt>
                <c:pt idx="563" formatCode="0.00%">
                  <c:v>-0.14453817253844814</c:v>
                </c:pt>
                <c:pt idx="564" formatCode="0.00%">
                  <c:v>-0.12328098497881512</c:v>
                </c:pt>
                <c:pt idx="565" formatCode="0.00%">
                  <c:v>-0.10534948271509492</c:v>
                </c:pt>
                <c:pt idx="566" formatCode="0.00%">
                  <c:v>-8.6157583356169742E-2</c:v>
                </c:pt>
                <c:pt idx="567" formatCode="0.00%">
                  <c:v>-6.6477272727272774E-2</c:v>
                </c:pt>
                <c:pt idx="568" formatCode="0.00%">
                  <c:v>-8.0741230972863121E-2</c:v>
                </c:pt>
                <c:pt idx="569" formatCode="0.00%">
                  <c:v>-9.6494534489252493E-2</c:v>
                </c:pt>
                <c:pt idx="570" formatCode="0.00%">
                  <c:v>-5.145840238647903E-2</c:v>
                </c:pt>
                <c:pt idx="571" formatCode="0.00%">
                  <c:v>-2.1684667631674537E-2</c:v>
                </c:pt>
                <c:pt idx="572" formatCode="0.00%">
                  <c:v>-2.0775631081669244E-2</c:v>
                </c:pt>
                <c:pt idx="573" formatCode="0.00%">
                  <c:v>-1.9842222603335236E-2</c:v>
                </c:pt>
                <c:pt idx="574" formatCode="0.00%">
                  <c:v>-1.8485349100092696E-2</c:v>
                </c:pt>
                <c:pt idx="575" formatCode="0.00%">
                  <c:v>-1.739322078724681E-2</c:v>
                </c:pt>
                <c:pt idx="576" formatCode="0.00%">
                  <c:v>-1.6270337922402955E-2</c:v>
                </c:pt>
                <c:pt idx="577" formatCode="0.00%">
                  <c:v>-4.2369179697735015E-2</c:v>
                </c:pt>
                <c:pt idx="578" formatCode="0.00%">
                  <c:v>-6.8459240290221546E-2</c:v>
                </c:pt>
                <c:pt idx="579" formatCode="0.00%">
                  <c:v>-5.1569196737166312E-2</c:v>
                </c:pt>
                <c:pt idx="580" formatCode="0.00%">
                  <c:v>-3.4258919041861957E-2</c:v>
                </c:pt>
                <c:pt idx="581" formatCode="0.00%">
                  <c:v>-2.0233159703752279E-2</c:v>
                </c:pt>
                <c:pt idx="582" formatCode="0.00%">
                  <c:v>-1.0873660978617639E-2</c:v>
                </c:pt>
                <c:pt idx="583" formatCode="0.00%">
                  <c:v>-6.3613231552162031E-4</c:v>
                </c:pt>
                <c:pt idx="584" formatCode="0.00%">
                  <c:v>-4.1507024265645009E-2</c:v>
                </c:pt>
                <c:pt idx="585" formatCode="0.00%">
                  <c:v>-3.3996151379089179E-2</c:v>
                </c:pt>
                <c:pt idx="586" formatCode="0.00%">
                  <c:v>-4.1879251700674081E-2</c:v>
                </c:pt>
                <c:pt idx="587" formatCode="0.00%">
                  <c:v>-4.9672373705335393E-2</c:v>
                </c:pt>
                <c:pt idx="588" formatCode="0.00%">
                  <c:v>-5.3797468354430333E-2</c:v>
                </c:pt>
                <c:pt idx="589" formatCode="0.00%">
                  <c:v>-4.8465608465605436E-2</c:v>
                </c:pt>
                <c:pt idx="590" formatCode="0.00%">
                  <c:v>-4.4345427540838256E-2</c:v>
                </c:pt>
                <c:pt idx="591" formatCode="0.00%">
                  <c:v>2.6648900732844094E-3</c:v>
                </c:pt>
                <c:pt idx="592" formatCode="0.00%">
                  <c:v>6.6401062416998613E-3</c:v>
                </c:pt>
                <c:pt idx="593" formatCode="0.00%">
                  <c:v>-1.3867317506166543E-3</c:v>
                </c:pt>
                <c:pt idx="594" formatCode="0.00%">
                  <c:v>-9.4528469751018473E-3</c:v>
                </c:pt>
                <c:pt idx="595" formatCode="0.00%">
                  <c:v>-1.7558528428093689E-2</c:v>
                </c:pt>
                <c:pt idx="596" formatCode="0.00%">
                  <c:v>-3.0471530249113421E-2</c:v>
                </c:pt>
                <c:pt idx="597" formatCode="0.00%">
                  <c:v>-4.2184724689171338E-2</c:v>
                </c:pt>
                <c:pt idx="598" formatCode="0.00%">
                  <c:v>-3.6544850498338888E-2</c:v>
                </c:pt>
                <c:pt idx="599" formatCode="0.00%">
                  <c:v>-4.2698396590214904E-2</c:v>
                </c:pt>
                <c:pt idx="600" formatCode="0.00%">
                  <c:v>-3.1802391909036332E-2</c:v>
                </c:pt>
                <c:pt idx="601" formatCode="0.00%">
                  <c:v>-2.0675182008957682E-2</c:v>
                </c:pt>
                <c:pt idx="602" formatCode="0.00%">
                  <c:v>-1.1351882160383631E-2</c:v>
                </c:pt>
                <c:pt idx="603" formatCode="0.00%">
                  <c:v>2.3823389275334783E-4</c:v>
                </c:pt>
                <c:pt idx="604" formatCode="0.00%">
                  <c:v>1.1322706037605101E-2</c:v>
                </c:pt>
                <c:pt idx="605" formatCode="0.00%">
                  <c:v>3.5985853227360476E-3</c:v>
                </c:pt>
                <c:pt idx="606" formatCode="0.00%">
                  <c:v>2.6767020910241079E-3</c:v>
                </c:pt>
                <c:pt idx="607" formatCode="0.00%">
                  <c:v>2.6743631838324067E-3</c:v>
                </c:pt>
                <c:pt idx="608" formatCode="0.00%">
                  <c:v>2.6720283605548012E-3</c:v>
                </c:pt>
                <c:pt idx="609" formatCode="0.00%">
                  <c:v>4.7412194734495205E-3</c:v>
                </c:pt>
                <c:pt idx="610" formatCode="0.00%">
                  <c:v>4.7370788895813032E-3</c:v>
                </c:pt>
                <c:pt idx="611" formatCode="0.00%">
                  <c:v>4.9632385351960906E-3</c:v>
                </c:pt>
                <c:pt idx="612" formatCode="0.00%">
                  <c:v>5.1891072797467519E-3</c:v>
                </c:pt>
                <c:pt idx="613" formatCode="0.00%">
                  <c:v>6.1056192842576795E-3</c:v>
                </c:pt>
                <c:pt idx="614" formatCode="0.00%">
                  <c:v>6.1002984128821769E-3</c:v>
                </c:pt>
                <c:pt idx="615" formatCode="0.00%">
                  <c:v>6.0949868074038349E-3</c:v>
                </c:pt>
                <c:pt idx="616" formatCode="0.00%">
                  <c:v>5.4042654153534375E-3</c:v>
                </c:pt>
                <c:pt idx="617" formatCode="0.00%">
                  <c:v>5.3995680345730879E-3</c:v>
                </c:pt>
                <c:pt idx="618" formatCode="0.00%">
                  <c:v>3.6843074817918264E-3</c:v>
                </c:pt>
                <c:pt idx="619" formatCode="0.00%">
                  <c:v>1.9720235591240698E-3</c:v>
                </c:pt>
                <c:pt idx="620" formatCode="0.00%">
                  <c:v>1.9703139367033273E-3</c:v>
                </c:pt>
                <c:pt idx="621" formatCode="0.00%">
                  <c:v>1.6273820148198226E-3</c:v>
                </c:pt>
                <c:pt idx="622" formatCode="0.00%">
                  <c:v>1.285043665275154E-3</c:v>
                </c:pt>
                <c:pt idx="623" formatCode="0.00%">
                  <c:v>1.2848078032567933E-3</c:v>
                </c:pt>
                <c:pt idx="624" formatCode="0.00%">
                  <c:v>6.0255167531209075E-4</c:v>
                </c:pt>
                <c:pt idx="625" formatCode="0.00%">
                  <c:v>5.5323946615863928E-3</c:v>
                </c:pt>
                <c:pt idx="626" formatCode="0.00%">
                  <c:v>7.0590705119308872E-3</c:v>
                </c:pt>
                <c:pt idx="627" formatCode="0.00%">
                  <c:v>-7.4462506555298402E-3</c:v>
                </c:pt>
                <c:pt idx="628" formatCode="0.00%">
                  <c:v>-1.3190076869377343E-2</c:v>
                </c:pt>
                <c:pt idx="629" formatCode="0.00%">
                  <c:v>-1.8927885454913418E-2</c:v>
                </c:pt>
                <c:pt idx="630" formatCode="0.00%">
                  <c:v>-2.4327650771260645E-2</c:v>
                </c:pt>
                <c:pt idx="631" formatCode="0.00%">
                  <c:v>-3.1540730655771565E-2</c:v>
                </c:pt>
                <c:pt idx="632" formatCode="0.00%">
                  <c:v>-4.2485875706208098E-2</c:v>
                </c:pt>
                <c:pt idx="633" formatCode="0.00%">
                  <c:v>-5.0135501355013545E-2</c:v>
                </c:pt>
                <c:pt idx="634" formatCode="0.00%">
                  <c:v>-1.7896515761284482E-2</c:v>
                </c:pt>
                <c:pt idx="635" formatCode="0.00%">
                  <c:v>6.6190073909153657E-3</c:v>
                </c:pt>
                <c:pt idx="636" formatCode="0.00%">
                  <c:v>3.141942768629824E-2</c:v>
                </c:pt>
                <c:pt idx="637" formatCode="0.00%">
                  <c:v>5.5811495653964815E-2</c:v>
                </c:pt>
                <c:pt idx="638" formatCode="0.00%">
                  <c:v>8.1812607741679866E-2</c:v>
                </c:pt>
                <c:pt idx="639" formatCode="0.00%">
                  <c:v>0.10963478858460274</c:v>
                </c:pt>
                <c:pt idx="640" formatCode="0.00%">
                  <c:v>0.1394371970342092</c:v>
                </c:pt>
                <c:pt idx="641" formatCode="0.00%">
                  <c:v>0.14166045939958649</c:v>
                </c:pt>
                <c:pt idx="642" formatCode="0.00%">
                  <c:v>0.14379519301565646</c:v>
                </c:pt>
                <c:pt idx="643" formatCode="0.00%">
                  <c:v>0.14584624760339393</c:v>
                </c:pt>
                <c:pt idx="644" formatCode="0.00%">
                  <c:v>0.14945803810965974</c:v>
                </c:pt>
                <c:pt idx="645" formatCode="0.00%">
                  <c:v>0.15173950406434478</c:v>
                </c:pt>
                <c:pt idx="646" formatCode="0.00%">
                  <c:v>0.16012607972077064</c:v>
                </c:pt>
                <c:pt idx="647" formatCode="0.00%">
                  <c:v>0.16318614656306929</c:v>
                </c:pt>
                <c:pt idx="648" formatCode="0.00%">
                  <c:v>0.16279530619580207</c:v>
                </c:pt>
                <c:pt idx="649" formatCode="0.00%">
                  <c:v>0.1618179151292698</c:v>
                </c:pt>
                <c:pt idx="650" formatCode="0.00%">
                  <c:v>0.16146489751699211</c:v>
                </c:pt>
                <c:pt idx="651" formatCode="0.00%">
                  <c:v>0.16282033355195114</c:v>
                </c:pt>
                <c:pt idx="652" formatCode="0.00%">
                  <c:v>0.16213816192877872</c:v>
                </c:pt>
                <c:pt idx="653" formatCode="0.00%">
                  <c:v>0.29043660366065427</c:v>
                </c:pt>
                <c:pt idx="654" formatCode="0.00%">
                  <c:v>0.41712094385528076</c:v>
                </c:pt>
                <c:pt idx="655" formatCode="0.00%">
                  <c:v>0.53839398356714208</c:v>
                </c:pt>
                <c:pt idx="656" formatCode="0.00%">
                  <c:v>0.65647279587113538</c:v>
                </c:pt>
                <c:pt idx="657" formatCode="0.00%">
                  <c:v>0.76942421585540721</c:v>
                </c:pt>
                <c:pt idx="658" formatCode="0.00%">
                  <c:v>0.87413509897786845</c:v>
                </c:pt>
                <c:pt idx="659" formatCode="0.00%">
                  <c:v>0.90339805825242725</c:v>
                </c:pt>
                <c:pt idx="660" formatCode="0.00%">
                  <c:v>0.94439500961379252</c:v>
                </c:pt>
                <c:pt idx="661" formatCode="0.00%">
                  <c:v>0.9766336730998626</c:v>
                </c:pt>
                <c:pt idx="662" formatCode="0.00%">
                  <c:v>0.87410717808153682</c:v>
                </c:pt>
                <c:pt idx="663" formatCode="0.00%">
                  <c:v>0.78918158931926419</c:v>
                </c:pt>
                <c:pt idx="664" formatCode="0.00%">
                  <c:v>0.71812894477958511</c:v>
                </c:pt>
                <c:pt idx="665" formatCode="0.00%">
                  <c:v>0.85373210181941506</c:v>
                </c:pt>
                <c:pt idx="666" formatCode="0.00%">
                  <c:v>1.0529453037471743</c:v>
                </c:pt>
                <c:pt idx="667" formatCode="0.00%">
                  <c:v>0.9919429396808257</c:v>
                </c:pt>
                <c:pt idx="668" formatCode="0.00%">
                  <c:v>0.8878001921229588</c:v>
                </c:pt>
                <c:pt idx="669" formatCode="0.00%">
                  <c:v>0.87993564733266449</c:v>
                </c:pt>
                <c:pt idx="670" formatCode="0.00%">
                  <c:v>0.87333936580121985</c:v>
                </c:pt>
                <c:pt idx="671" formatCode="0.00%">
                  <c:v>0.86785091037861295</c:v>
                </c:pt>
                <c:pt idx="672" formatCode="0.00%">
                  <c:v>0.66640528935852905</c:v>
                </c:pt>
                <c:pt idx="673" formatCode="0.00%">
                  <c:v>0.5144612085827025</c:v>
                </c:pt>
                <c:pt idx="674" formatCode="0.00%">
                  <c:v>0.39531919029062723</c:v>
                </c:pt>
                <c:pt idx="675" formatCode="0.00%">
                  <c:v>0.34062690820272756</c:v>
                </c:pt>
                <c:pt idx="676" formatCode="0.00%">
                  <c:v>0.2779876338868108</c:v>
                </c:pt>
                <c:pt idx="677" formatCode="0.00%">
                  <c:v>0.22005096605129082</c:v>
                </c:pt>
                <c:pt idx="678" formatCode="0.00%">
                  <c:v>0.16630099782996721</c:v>
                </c:pt>
                <c:pt idx="679" formatCode="0.00%">
                  <c:v>0.15724413060026721</c:v>
                </c:pt>
                <c:pt idx="680" formatCode="0.00%">
                  <c:v>0.14906278241722126</c:v>
                </c:pt>
                <c:pt idx="681" formatCode="0.00%">
                  <c:v>7.3567450208429364E-2</c:v>
                </c:pt>
                <c:pt idx="682" formatCode="0.00%">
                  <c:v>2.6411218654294188E-3</c:v>
                </c:pt>
                <c:pt idx="683" formatCode="0.00%">
                  <c:v>-2.6908538837988605E-2</c:v>
                </c:pt>
                <c:pt idx="684" formatCode="0.00%">
                  <c:v>-5.7127127027963298E-2</c:v>
                </c:pt>
                <c:pt idx="685" formatCode="0.00%">
                  <c:v>-8.8035427960601709E-2</c:v>
                </c:pt>
                <c:pt idx="686" formatCode="0.00%">
                  <c:v>-0.16448428311361607</c:v>
                </c:pt>
                <c:pt idx="687" formatCode="0.00%">
                  <c:v>-0.23822101656196459</c:v>
                </c:pt>
                <c:pt idx="688" formatCode="0.00%">
                  <c:v>-0.27402541238093869</c:v>
                </c:pt>
                <c:pt idx="689" formatCode="0.00%">
                  <c:v>-0.31154273588075265</c:v>
                </c:pt>
                <c:pt idx="690" formatCode="0.00%">
                  <c:v>-0.34312815086692716</c:v>
                </c:pt>
                <c:pt idx="691" formatCode="0.00%">
                  <c:v>-0.37638856551277522</c:v>
                </c:pt>
                <c:pt idx="692" formatCode="0.00%">
                  <c:v>-0.41156647689216341</c:v>
                </c:pt>
                <c:pt idx="693" formatCode="0.00%">
                  <c:v>-0.43992932862190814</c:v>
                </c:pt>
                <c:pt idx="694" formatCode="0.00%">
                  <c:v>-0.43472964108330991</c:v>
                </c:pt>
                <c:pt idx="695" formatCode="0.00%">
                  <c:v>-0.40447277878971866</c:v>
                </c:pt>
                <c:pt idx="696" formatCode="0.00%">
                  <c:v>-0.37589354448476853</c:v>
                </c:pt>
                <c:pt idx="697" formatCode="0.00%">
                  <c:v>-0.35131919450310833</c:v>
                </c:pt>
                <c:pt idx="698" formatCode="0.00%">
                  <c:v>-0.32236117410743403</c:v>
                </c:pt>
                <c:pt idx="699" formatCode="0.00%">
                  <c:v>-0.287731654394764</c:v>
                </c:pt>
                <c:pt idx="700" formatCode="0.00%">
                  <c:v>-0.21135646687697163</c:v>
                </c:pt>
                <c:pt idx="701" formatCode="0.00%">
                  <c:v>-0.16561671087533159</c:v>
                </c:pt>
                <c:pt idx="702" formatCode="0.00%">
                  <c:v>-0.15548003398470689</c:v>
                </c:pt>
                <c:pt idx="703" formatCode="0.00%">
                  <c:v>-0.17356828193832596</c:v>
                </c:pt>
                <c:pt idx="704" formatCode="0.00%">
                  <c:v>-0.16639765223771041</c:v>
                </c:pt>
                <c:pt idx="705" formatCode="0.00%">
                  <c:v>-0.15861541403709734</c:v>
                </c:pt>
                <c:pt idx="706" formatCode="0.00%">
                  <c:v>-0.15013983220135663</c:v>
                </c:pt>
                <c:pt idx="707" formatCode="0.00%">
                  <c:v>-0.17815999999999765</c:v>
                </c:pt>
                <c:pt idx="708" formatCode="0.00%">
                  <c:v>-0.21259686071925288</c:v>
                </c:pt>
                <c:pt idx="709" formatCode="0.00%">
                  <c:v>-0.21589537223340038</c:v>
                </c:pt>
                <c:pt idx="710" formatCode="0.00%">
                  <c:v>-0.18720682302771852</c:v>
                </c:pt>
                <c:pt idx="711" formatCode="0.00%">
                  <c:v>-0.18310792309648549</c:v>
                </c:pt>
                <c:pt idx="712" formatCode="0.00%">
                  <c:v>-0.17873847117415231</c:v>
                </c:pt>
                <c:pt idx="713" formatCode="0.00%">
                  <c:v>-0.17407076595212201</c:v>
                </c:pt>
                <c:pt idx="714" formatCode="0.00%">
                  <c:v>-0.16907319078059369</c:v>
                </c:pt>
                <c:pt idx="715" formatCode="0.00%">
                  <c:v>-0.16349847197691048</c:v>
                </c:pt>
                <c:pt idx="716" formatCode="0.00%">
                  <c:v>-0.17483534342658491</c:v>
                </c:pt>
                <c:pt idx="717" formatCode="0.00%">
                  <c:v>-0.18364521394429034</c:v>
                </c:pt>
                <c:pt idx="718" formatCode="0.00%">
                  <c:v>-0.18858395558683461</c:v>
                </c:pt>
                <c:pt idx="719" formatCode="0.00%">
                  <c:v>-0.19379439712170698</c:v>
                </c:pt>
                <c:pt idx="720" formatCode="0.00%">
                  <c:v>-0.19929959366948957</c:v>
                </c:pt>
                <c:pt idx="721" formatCode="0.00%">
                  <c:v>-0.20512528473806579</c:v>
                </c:pt>
                <c:pt idx="722" formatCode="0.00%">
                  <c:v>-0.21197901828361698</c:v>
                </c:pt>
                <c:pt idx="723" formatCode="0.00%">
                  <c:v>-0.21863446321830093</c:v>
                </c:pt>
                <c:pt idx="724" formatCode="0.00%">
                  <c:v>-0.22463625814517085</c:v>
                </c:pt>
                <c:pt idx="725" formatCode="0.00%">
                  <c:v>-0.23180481147823961</c:v>
                </c:pt>
                <c:pt idx="726" formatCode="0.00%">
                  <c:v>-0.23946294389140377</c:v>
                </c:pt>
                <c:pt idx="727" formatCode="0.00%">
                  <c:v>-0.24766258256245455</c:v>
                </c:pt>
                <c:pt idx="728" formatCode="0.00%">
                  <c:v>-0.25756862424003313</c:v>
                </c:pt>
                <c:pt idx="729" formatCode="0.00%">
                  <c:v>-0.24818170218191826</c:v>
                </c:pt>
                <c:pt idx="730" formatCode="0.00%">
                  <c:v>-0.24540650496380489</c:v>
                </c:pt>
                <c:pt idx="731" formatCode="0.00%">
                  <c:v>-0.2345275372996366</c:v>
                </c:pt>
                <c:pt idx="732" formatCode="0.00%">
                  <c:v>-0.21843716240541411</c:v>
                </c:pt>
                <c:pt idx="733" formatCode="0.00%">
                  <c:v>-0.20091278399110335</c:v>
                </c:pt>
                <c:pt idx="734" formatCode="0.00%">
                  <c:v>-0.18175375974376995</c:v>
                </c:pt>
                <c:pt idx="735" formatCode="0.00%">
                  <c:v>-0.1712158808933002</c:v>
                </c:pt>
                <c:pt idx="736" formatCode="0.00%">
                  <c:v>-0.18177189409368633</c:v>
                </c:pt>
                <c:pt idx="737" formatCode="0.00%">
                  <c:v>-0.15400843881856541</c:v>
                </c:pt>
                <c:pt idx="738" formatCode="0.00%">
                  <c:v>-0.15904168922577155</c:v>
                </c:pt>
                <c:pt idx="739" formatCode="0.00%">
                  <c:v>-0.14863619609288303</c:v>
                </c:pt>
                <c:pt idx="740" formatCode="0.00%">
                  <c:v>-0.13778007908114609</c:v>
                </c:pt>
                <c:pt idx="741" formatCode="0.00%">
                  <c:v>-0.12644341801385683</c:v>
                </c:pt>
                <c:pt idx="742" formatCode="0.00%">
                  <c:v>-0.10598802395209583</c:v>
                </c:pt>
                <c:pt idx="743" formatCode="0.00%">
                  <c:v>-8.3385189794648373E-2</c:v>
                </c:pt>
                <c:pt idx="744" formatCode="0.00%">
                  <c:v>-8.3541147132169535E-2</c:v>
                </c:pt>
                <c:pt idx="745" formatCode="0.00%">
                  <c:v>-6.9048768710767705E-2</c:v>
                </c:pt>
                <c:pt idx="746" formatCode="0.00%">
                  <c:v>-6.5483277410971596E-2</c:v>
                </c:pt>
                <c:pt idx="747" formatCode="0.00%">
                  <c:v>-6.1855107277385413E-2</c:v>
                </c:pt>
                <c:pt idx="748" formatCode="0.00%">
                  <c:v>-5.8162590879048293E-2</c:v>
                </c:pt>
                <c:pt idx="749" formatCode="0.00%">
                  <c:v>-4.688546550569328E-2</c:v>
                </c:pt>
                <c:pt idx="750" formatCode="0.00%">
                  <c:v>-2.7381760579313297E-2</c:v>
                </c:pt>
                <c:pt idx="751" formatCode="0.00%">
                  <c:v>-1.882086167797814E-2</c:v>
                </c:pt>
                <c:pt idx="752" formatCode="0.00%">
                  <c:v>4.1493775933609811E-3</c:v>
                </c:pt>
                <c:pt idx="753" formatCode="0.00%">
                  <c:v>1.7651146629579451E-2</c:v>
                </c:pt>
                <c:pt idx="754" formatCode="0.00%">
                  <c:v>3.1284916201088198E-2</c:v>
                </c:pt>
                <c:pt idx="755" formatCode="0.00%">
                  <c:v>4.5052631578924807E-2</c:v>
                </c:pt>
                <c:pt idx="756" formatCode="0.00%">
                  <c:v>5.5235418130693326E-2</c:v>
                </c:pt>
                <c:pt idx="757" formatCode="0.00%">
                  <c:v>5.6770590972541779E-2</c:v>
                </c:pt>
                <c:pt idx="758" formatCode="0.00%">
                  <c:v>6.0087820660927438E-2</c:v>
                </c:pt>
                <c:pt idx="759" formatCode="0.00%">
                  <c:v>6.336088154269981E-2</c:v>
                </c:pt>
                <c:pt idx="760" formatCode="0.00%">
                  <c:v>6.4599836110357245E-2</c:v>
                </c:pt>
                <c:pt idx="761" formatCode="0.00%">
                  <c:v>6.5817984832077681E-2</c:v>
                </c:pt>
                <c:pt idx="762" formatCode="0.00%">
                  <c:v>6.7015847434877429E-2</c:v>
                </c:pt>
                <c:pt idx="763" formatCode="0.00%">
                  <c:v>6.8193926478439471E-2</c:v>
                </c:pt>
                <c:pt idx="764" formatCode="0.00%">
                  <c:v>6.9352708058124213E-2</c:v>
                </c:pt>
                <c:pt idx="765" formatCode="0.00%">
                  <c:v>6.8817673134218493E-2</c:v>
                </c:pt>
                <c:pt idx="766" formatCode="0.00%">
                  <c:v>6.8293033966604799E-2</c:v>
                </c:pt>
                <c:pt idx="767" formatCode="0.00%">
                  <c:v>6.7778490485348231E-2</c:v>
                </c:pt>
                <c:pt idx="768" formatCode="0.00%">
                  <c:v>6.7273754059006263E-2</c:v>
                </c:pt>
                <c:pt idx="769" formatCode="0.00%">
                  <c:v>6.677854695474883E-2</c:v>
                </c:pt>
                <c:pt idx="770" formatCode="0.00%">
                  <c:v>6.6292601828749298E-2</c:v>
                </c:pt>
                <c:pt idx="771" formatCode="0.00%">
                  <c:v>6.5815661244915669E-2</c:v>
                </c:pt>
                <c:pt idx="772" formatCode="0.00%">
                  <c:v>6.5202610824037111E-2</c:v>
                </c:pt>
                <c:pt idx="773" formatCode="0.00%">
                  <c:v>6.4600875715733475E-2</c:v>
                </c:pt>
                <c:pt idx="774" formatCode="0.00%">
                  <c:v>8.9305143445397972E-2</c:v>
                </c:pt>
                <c:pt idx="775" formatCode="0.00%">
                  <c:v>0.11363773817744804</c:v>
                </c:pt>
                <c:pt idx="776" formatCode="0.00%">
                  <c:v>0.13760880344639603</c:v>
                </c:pt>
                <c:pt idx="777" formatCode="0.00%">
                  <c:v>0.16122812187340307</c:v>
                </c:pt>
                <c:pt idx="778" formatCode="0.00%">
                  <c:v>0.18450513108598088</c:v>
                </c:pt>
                <c:pt idx="779" formatCode="0.00%">
                  <c:v>0.20744893880206416</c:v>
                </c:pt>
                <c:pt idx="780" formatCode="0.00%">
                  <c:v>0.23006833712984065</c:v>
                </c:pt>
                <c:pt idx="781" formatCode="0.00%">
                  <c:v>0.21731224002519012</c:v>
                </c:pt>
                <c:pt idx="782" formatCode="0.00%">
                  <c:v>0.20528820574362805</c:v>
                </c:pt>
                <c:pt idx="783" formatCode="0.00%">
                  <c:v>0.19393308064062054</c:v>
                </c:pt>
                <c:pt idx="784" formatCode="0.00%">
                  <c:v>0.18319077384206772</c:v>
                </c:pt>
                <c:pt idx="785" formatCode="0.00%">
                  <c:v>0.1730112967681936</c:v>
                </c:pt>
                <c:pt idx="786" formatCode="0.00%">
                  <c:v>0.16334995524732188</c:v>
                </c:pt>
                <c:pt idx="787" formatCode="0.00%">
                  <c:v>0.15416666666666656</c:v>
                </c:pt>
                <c:pt idx="788" formatCode="0.00%">
                  <c:v>0.12997119566632342</c:v>
                </c:pt>
                <c:pt idx="789" formatCode="0.00%">
                  <c:v>0.10676292079132033</c:v>
                </c:pt>
                <c:pt idx="790" formatCode="0.00%">
                  <c:v>8.4482615840898001E-2</c:v>
                </c:pt>
                <c:pt idx="791" formatCode="0.00%">
                  <c:v>6.3075699410058528E-2</c:v>
                </c:pt>
                <c:pt idx="792" formatCode="0.00%">
                  <c:v>4.2491788312084111E-2</c:v>
                </c:pt>
                <c:pt idx="793" formatCode="0.00%">
                  <c:v>2.2684301552637454E-2</c:v>
                </c:pt>
                <c:pt idx="794" formatCode="0.00%">
                  <c:v>3.6101083032491488E-3</c:v>
                </c:pt>
                <c:pt idx="795" formatCode="0.00%">
                  <c:v>5.8201488287815017E-2</c:v>
                </c:pt>
                <c:pt idx="796" formatCode="0.00%">
                  <c:v>0.11286600378378631</c:v>
                </c:pt>
                <c:pt idx="797" formatCode="0.00%">
                  <c:v>0.16760378474491655</c:v>
                </c:pt>
                <c:pt idx="798" formatCode="0.00%">
                  <c:v>0.22241496128332239</c:v>
                </c:pt>
                <c:pt idx="799" formatCode="0.00%">
                  <c:v>0.27729966366981107</c:v>
                </c:pt>
                <c:pt idx="800" formatCode="0.00%">
                  <c:v>0.33225802233423973</c:v>
                </c:pt>
                <c:pt idx="801" formatCode="0.00%">
                  <c:v>0.38729016786570747</c:v>
                </c:pt>
                <c:pt idx="802" formatCode="0.00%">
                  <c:v>0.31017214791651093</c:v>
                </c:pt>
                <c:pt idx="803" formatCode="0.00%">
                  <c:v>0.24054454371076206</c:v>
                </c:pt>
                <c:pt idx="804" formatCode="0.00%">
                  <c:v>0.17736824798215634</c:v>
                </c:pt>
                <c:pt idx="805" formatCode="0.00%">
                  <c:v>0.11978785550469384</c:v>
                </c:pt>
                <c:pt idx="806" formatCode="0.00%">
                  <c:v>6.7092785885346284E-2</c:v>
                </c:pt>
                <c:pt idx="807" formatCode="0.00%">
                  <c:v>1.8687878617904552E-2</c:v>
                </c:pt>
                <c:pt idx="808" formatCode="0.00%">
                  <c:v>-2.5929127052722545E-2</c:v>
                </c:pt>
                <c:pt idx="809" formatCode="0.00%">
                  <c:v>3.8581548253028064E-2</c:v>
                </c:pt>
                <c:pt idx="810" formatCode="0.00%">
                  <c:v>0.10390386343041613</c:v>
                </c:pt>
                <c:pt idx="811" formatCode="0.00%">
                  <c:v>0.17004834272710023</c:v>
                </c:pt>
                <c:pt idx="812" formatCode="0.00%">
                  <c:v>0.23702567411452091</c:v>
                </c:pt>
                <c:pt idx="813" formatCode="0.00%">
                  <c:v>0.30484671239768257</c:v>
                </c:pt>
                <c:pt idx="814" formatCode="0.00%">
                  <c:v>0.37352248239563135</c:v>
                </c:pt>
                <c:pt idx="815" formatCode="0.00%">
                  <c:v>0.44306418219461707</c:v>
                </c:pt>
                <c:pt idx="816" formatCode="0.00%">
                  <c:v>0.3765956303500011</c:v>
                </c:pt>
                <c:pt idx="817" formatCode="0.00%">
                  <c:v>0.31715670928824236</c:v>
                </c:pt>
                <c:pt idx="818" formatCode="0.00%">
                  <c:v>0.26368491675288541</c:v>
                </c:pt>
                <c:pt idx="819" formatCode="0.00%">
                  <c:v>0.2153216080978706</c:v>
                </c:pt>
                <c:pt idx="820" formatCode="0.00%">
                  <c:v>0.171365342525994</c:v>
                </c:pt>
                <c:pt idx="821" formatCode="0.00%">
                  <c:v>0.13523635616951113</c:v>
                </c:pt>
                <c:pt idx="822" formatCode="0.00%">
                  <c:v>0.10211946354990653</c:v>
                </c:pt>
                <c:pt idx="823" formatCode="0.00%">
                  <c:v>0.104921852518439</c:v>
                </c:pt>
                <c:pt idx="824" formatCode="0.00%">
                  <c:v>0.10766863144779282</c:v>
                </c:pt>
                <c:pt idx="825" formatCode="0.00%">
                  <c:v>0.11036164181441444</c:v>
                </c:pt>
                <c:pt idx="826" formatCode="0.00%">
                  <c:v>0.11300264483735112</c:v>
                </c:pt>
                <c:pt idx="827" formatCode="0.00%">
                  <c:v>0.11559332580347137</c:v>
                </c:pt>
                <c:pt idx="828" formatCode="0.00%">
                  <c:v>0.11419666138062712</c:v>
                </c:pt>
                <c:pt idx="829" formatCode="0.00%">
                  <c:v>0.11283837805246777</c:v>
                </c:pt>
                <c:pt idx="830" formatCode="0.00%">
                  <c:v>0.12698319541303205</c:v>
                </c:pt>
                <c:pt idx="831" formatCode="0.00%">
                  <c:v>0.14062029950905508</c:v>
                </c:pt>
                <c:pt idx="832" formatCode="0.00%">
                  <c:v>0.15377019132031</c:v>
                </c:pt>
                <c:pt idx="833" formatCode="0.00%">
                  <c:v>0.16645230315488546</c:v>
                </c:pt>
                <c:pt idx="834" formatCode="0.00%">
                  <c:v>0.17868506731991363</c:v>
                </c:pt>
                <c:pt idx="835" formatCode="0.00%">
                  <c:v>0.19048597956461832</c:v>
                </c:pt>
                <c:pt idx="836" formatCode="0.00%">
                  <c:v>0.20187165775401072</c:v>
                </c:pt>
                <c:pt idx="837" formatCode="0.00%">
                  <c:v>0.17316415544754471</c:v>
                </c:pt>
                <c:pt idx="838" formatCode="0.00%">
                  <c:v>0.14591207954230456</c:v>
                </c:pt>
                <c:pt idx="839" formatCode="0.00%">
                  <c:v>0.1199993010744882</c:v>
                </c:pt>
                <c:pt idx="840" formatCode="0.00%">
                  <c:v>9.5321701166963591E-2</c:v>
                </c:pt>
                <c:pt idx="841" formatCode="0.00%">
                  <c:v>7.1785657488622867E-2</c:v>
                </c:pt>
                <c:pt idx="842" formatCode="0.00%">
                  <c:v>4.9306753974536432E-2</c:v>
                </c:pt>
                <c:pt idx="843" formatCode="0.00%">
                  <c:v>2.7808676307007785E-2</c:v>
                </c:pt>
                <c:pt idx="844" formatCode="0.00%">
                  <c:v>6.1132977613240769E-3</c:v>
                </c:pt>
                <c:pt idx="845" formatCode="0.00%">
                  <c:v>-1.547238002182183E-2</c:v>
                </c:pt>
                <c:pt idx="846" formatCode="0.00%">
                  <c:v>-3.6956189946283247E-2</c:v>
                </c:pt>
                <c:pt idx="847" formatCode="0.00%">
                  <c:v>-5.8345798735851218E-2</c:v>
                </c:pt>
                <c:pt idx="848" formatCode="0.00%">
                  <c:v>-7.9648717397102109E-2</c:v>
                </c:pt>
                <c:pt idx="849" formatCode="0.00%">
                  <c:v>-0.10087231124525731</c:v>
                </c:pt>
                <c:pt idx="850" formatCode="0.00%">
                  <c:v>-0.12202380952380953</c:v>
                </c:pt>
                <c:pt idx="851" formatCode="0.00%">
                  <c:v>-0.15781631220976866</c:v>
                </c:pt>
                <c:pt idx="852" formatCode="0.00%">
                  <c:v>-0.19472587535690189</c:v>
                </c:pt>
                <c:pt idx="853" formatCode="0.00%">
                  <c:v>-0.23283178839605034</c:v>
                </c:pt>
                <c:pt idx="854" formatCode="0.00%">
                  <c:v>-0.27222054546854713</c:v>
                </c:pt>
                <c:pt idx="855" formatCode="0.00%">
                  <c:v>-0.31298669000967727</c:v>
                </c:pt>
                <c:pt idx="856" formatCode="0.00%">
                  <c:v>-0.35523378085461776</c:v>
                </c:pt>
                <c:pt idx="857" formatCode="0.00%">
                  <c:v>-0.39907550077041598</c:v>
                </c:pt>
                <c:pt idx="858" formatCode="0.00%">
                  <c:v>-0.40954715219420768</c:v>
                </c:pt>
                <c:pt idx="859" formatCode="0.00%">
                  <c:v>-0.42136645962732411</c:v>
                </c:pt>
                <c:pt idx="860" formatCode="0.00%">
                  <c:v>-0.43481147105681495</c:v>
                </c:pt>
                <c:pt idx="861" formatCode="0.00%">
                  <c:v>-0.45024237239804388</c:v>
                </c:pt>
                <c:pt idx="862" formatCode="0.00%">
                  <c:v>-0.4681342364531792</c:v>
                </c:pt>
                <c:pt idx="863" formatCode="0.00%">
                  <c:v>-0.48912679826026173</c:v>
                </c:pt>
                <c:pt idx="864" formatCode="0.00%">
                  <c:v>-0.51410256410256405</c:v>
                </c:pt>
                <c:pt idx="865" formatCode="0.00%">
                  <c:v>-0.50630559399091013</c:v>
                </c:pt>
                <c:pt idx="866" formatCode="0.00%">
                  <c:v>-0.49716616573637817</c:v>
                </c:pt>
                <c:pt idx="867" formatCode="0.00%">
                  <c:v>-0.48630490956073869</c:v>
                </c:pt>
                <c:pt idx="868" formatCode="0.00%">
                  <c:v>-0.47318464730292542</c:v>
                </c:pt>
                <c:pt idx="869" formatCode="0.00%">
                  <c:v>-0.45701881331406591</c:v>
                </c:pt>
                <c:pt idx="870" formatCode="0.00%">
                  <c:v>-0.4366077275704433</c:v>
                </c:pt>
                <c:pt idx="871" formatCode="0.00%">
                  <c:v>-0.41002638522427437</c:v>
                </c:pt>
                <c:pt idx="872" formatCode="0.00%">
                  <c:v>-0.37331106449160434</c:v>
                </c:pt>
                <c:pt idx="873" formatCode="0.00%">
                  <c:v>-0.33172454870458501</c:v>
                </c:pt>
                <c:pt idx="874" formatCode="0.00%">
                  <c:v>-0.28422835788876188</c:v>
                </c:pt>
                <c:pt idx="875" formatCode="0.00%">
                  <c:v>-0.22946624149348038</c:v>
                </c:pt>
                <c:pt idx="876" formatCode="0.00%">
                  <c:v>-0.16563256445924113</c:v>
                </c:pt>
                <c:pt idx="877" formatCode="0.00%">
                  <c:v>-9.0269371170136781E-2</c:v>
                </c:pt>
                <c:pt idx="878" formatCode="0.00%">
                  <c:v>5.7440940102182481E-5</c:v>
                </c:pt>
                <c:pt idx="879" formatCode="0.00%">
                  <c:v>-3.3402344986688259E-4</c:v>
                </c:pt>
                <c:pt idx="880" formatCode="0.00%">
                  <c:v>-7.2549356235596107E-4</c:v>
                </c:pt>
                <c:pt idx="881" formatCode="0.00%">
                  <c:v>-1.1169707730666056E-3</c:v>
                </c:pt>
                <c:pt idx="882" formatCode="0.00%">
                  <c:v>-1.5084564609298967E-3</c:v>
                </c:pt>
                <c:pt idx="883" formatCode="0.00%">
                  <c:v>-1.8999520079970855E-3</c:v>
                </c:pt>
                <c:pt idx="884" formatCode="0.00%">
                  <c:v>-2.2914587996425428E-3</c:v>
                </c:pt>
                <c:pt idx="885" formatCode="0.00%">
                  <c:v>-2.6829782241680755E-3</c:v>
                </c:pt>
                <c:pt idx="886" formatCode="0.00%">
                  <c:v>-2.436588630251979E-3</c:v>
                </c:pt>
                <c:pt idx="887" formatCode="0.00%">
                  <c:v>-2.1900284754209354E-3</c:v>
                </c:pt>
                <c:pt idx="888" formatCode="0.00%">
                  <c:v>-1.9432967192763995E-3</c:v>
                </c:pt>
                <c:pt idx="889" formatCode="0.00%">
                  <c:v>-1.6963923166096739E-3</c:v>
                </c:pt>
                <c:pt idx="890" formatCode="0.00%">
                  <c:v>-1.449314217426334E-3</c:v>
                </c:pt>
                <c:pt idx="891" formatCode="0.00%">
                  <c:v>-1.2020613669441182E-3</c:v>
                </c:pt>
                <c:pt idx="892" formatCode="0.00%">
                  <c:v>-9.5463270533013844E-4</c:v>
                </c:pt>
                <c:pt idx="893" formatCode="0.00%">
                  <c:v>4.8100179859087433E-2</c:v>
                </c:pt>
                <c:pt idx="894" formatCode="0.00%">
                  <c:v>9.7431931177881514E-2</c:v>
                </c:pt>
                <c:pt idx="895" formatCode="0.00%">
                  <c:v>0.14704203274663841</c:v>
                </c:pt>
                <c:pt idx="896" formatCode="0.00%">
                  <c:v>0.19693190354992929</c:v>
                </c:pt>
                <c:pt idx="897" formatCode="0.00%">
                  <c:v>0.2471029701049563</c:v>
                </c:pt>
                <c:pt idx="898" formatCode="0.00%">
                  <c:v>0.29755666650644108</c:v>
                </c:pt>
                <c:pt idx="899" formatCode="0.00%">
                  <c:v>0.34829443447037711</c:v>
                </c:pt>
                <c:pt idx="900" formatCode="0.00%">
                  <c:v>0.26007922165331943</c:v>
                </c:pt>
                <c:pt idx="901" formatCode="0.00%">
                  <c:v>0.17944165003319457</c:v>
                </c:pt>
                <c:pt idx="902" formatCode="0.00%">
                  <c:v>0.10546098529325687</c:v>
                </c:pt>
                <c:pt idx="903" formatCode="0.00%">
                  <c:v>3.7359785777700827E-2</c:v>
                </c:pt>
                <c:pt idx="904" formatCode="0.00%">
                  <c:v>-2.552292889109431E-2</c:v>
                </c:pt>
                <c:pt idx="905" formatCode="0.00%">
                  <c:v>-8.3752697855879688E-2</c:v>
                </c:pt>
                <c:pt idx="906" formatCode="0.00%">
                  <c:v>-0.13781624500665779</c:v>
                </c:pt>
                <c:pt idx="907" formatCode="0.00%">
                  <c:v>-0.12362047825320732</c:v>
                </c:pt>
                <c:pt idx="908" formatCode="0.00%">
                  <c:v>-0.10883817496910386</c:v>
                </c:pt>
                <c:pt idx="909" formatCode="0.00%">
                  <c:v>-9.3432233047163082E-2</c:v>
                </c:pt>
                <c:pt idx="910" formatCode="0.00%">
                  <c:v>-7.7362353724684918E-2</c:v>
                </c:pt>
                <c:pt idx="911" formatCode="0.00%">
                  <c:v>-6.0584689731760566E-2</c:v>
                </c:pt>
                <c:pt idx="912" formatCode="0.00%">
                  <c:v>-4.3051445919761178E-2</c:v>
                </c:pt>
                <c:pt idx="913" formatCode="0.00%">
                  <c:v>-2.4710424710424728E-2</c:v>
                </c:pt>
                <c:pt idx="914" formatCode="0.00%">
                  <c:v>-2.6237642956570606E-2</c:v>
                </c:pt>
                <c:pt idx="915" formatCode="0.00%">
                  <c:v>-2.7775541857256947E-2</c:v>
                </c:pt>
                <c:pt idx="916" formatCode="0.00%">
                  <c:v>-2.9324239850225364E-2</c:v>
                </c:pt>
                <c:pt idx="917" formatCode="0.00%">
                  <c:v>-3.0883857130113546E-2</c:v>
                </c:pt>
                <c:pt idx="918" formatCode="0.00%">
                  <c:v>-3.2454515680995111E-2</c:v>
                </c:pt>
                <c:pt idx="919" formatCode="0.00%">
                  <c:v>-3.4036339310034136E-2</c:v>
                </c:pt>
                <c:pt idx="920" formatCode="0.00%">
                  <c:v>-3.5629453681710221E-2</c:v>
                </c:pt>
                <c:pt idx="921" formatCode="0.00%">
                  <c:v>-3.4904379281561537E-2</c:v>
                </c:pt>
                <c:pt idx="922" formatCode="0.00%">
                  <c:v>-3.4171130011455775E-2</c:v>
                </c:pt>
                <c:pt idx="923" formatCode="0.00%">
                  <c:v>-3.3429577413189859E-2</c:v>
                </c:pt>
                <c:pt idx="924" formatCode="0.00%">
                  <c:v>-3.2679590321550878E-2</c:v>
                </c:pt>
                <c:pt idx="925" formatCode="0.00%">
                  <c:v>-3.1921034792747327E-2</c:v>
                </c:pt>
                <c:pt idx="926" formatCode="0.00%">
                  <c:v>-3.1153774030278858E-2</c:v>
                </c:pt>
                <c:pt idx="927" formatCode="0.00%">
                  <c:v>-3.037766830870281E-2</c:v>
                </c:pt>
                <c:pt idx="928" formatCode="0.00%">
                  <c:v>-3.0745670868178809E-2</c:v>
                </c:pt>
                <c:pt idx="929" formatCode="0.00%">
                  <c:v>-3.1116895409363465E-2</c:v>
                </c:pt>
                <c:pt idx="930" formatCode="0.00%">
                  <c:v>-3.1491384432550173E-2</c:v>
                </c:pt>
                <c:pt idx="931" formatCode="0.00%">
                  <c:v>-3.1869181188813545E-2</c:v>
                </c:pt>
                <c:pt idx="932" formatCode="0.00%">
                  <c:v>-3.2250329696661084E-2</c:v>
                </c:pt>
                <c:pt idx="933" formatCode="0.00%">
                  <c:v>-3.2634874759130517E-2</c:v>
                </c:pt>
                <c:pt idx="934" formatCode="0.00%">
                  <c:v>-3.3022861981371721E-2</c:v>
                </c:pt>
                <c:pt idx="935" formatCode="0.00%">
                  <c:v>-1.5418469428805759E-2</c:v>
                </c:pt>
                <c:pt idx="936" formatCode="0.00%">
                  <c:v>2.3554922959905245E-3</c:v>
                </c:pt>
                <c:pt idx="937" formatCode="0.00%">
                  <c:v>2.0301457733448158E-2</c:v>
                </c:pt>
                <c:pt idx="938" formatCode="0.00%">
                  <c:v>3.8421908247956882E-2</c:v>
                </c:pt>
                <c:pt idx="939" formatCode="0.00%">
                  <c:v>5.6719373158840458E-2</c:v>
                </c:pt>
                <c:pt idx="940" formatCode="0.00%">
                  <c:v>7.5196430904685529E-2</c:v>
                </c:pt>
                <c:pt idx="941" formatCode="0.00%">
                  <c:v>9.3855710241322887E-2</c:v>
                </c:pt>
                <c:pt idx="942" formatCode="0.00%">
                  <c:v>9.2627839593964367E-2</c:v>
                </c:pt>
                <c:pt idx="943" formatCode="0.00%">
                  <c:v>9.1431851443172452E-2</c:v>
                </c:pt>
                <c:pt idx="944" formatCode="0.00%">
                  <c:v>9.0266519933153377E-2</c:v>
                </c:pt>
                <c:pt idx="945" formatCode="0.00%">
                  <c:v>8.9130681256965216E-2</c:v>
                </c:pt>
                <c:pt idx="946" formatCode="0.00%">
                  <c:v>8.8023229779909951E-2</c:v>
                </c:pt>
                <c:pt idx="947" formatCode="0.00%">
                  <c:v>8.6943114449557157E-2</c:v>
                </c:pt>
                <c:pt idx="948" formatCode="0.00%">
                  <c:v>8.5889335468712025E-2</c:v>
                </c:pt>
                <c:pt idx="949" formatCode="0.00%">
                  <c:v>8.486094120859522E-2</c:v>
                </c:pt>
                <c:pt idx="950" formatCode="0.00%">
                  <c:v>8.3857025342516822E-2</c:v>
                </c:pt>
                <c:pt idx="951" formatCode="0.00%">
                  <c:v>8.2876724181946804E-2</c:v>
                </c:pt>
                <c:pt idx="952" formatCode="0.00%">
                  <c:v>8.1919214198186818E-2</c:v>
                </c:pt>
                <c:pt idx="953" formatCode="0.00%">
                  <c:v>8.0983709715015451E-2</c:v>
                </c:pt>
                <c:pt idx="954" formatCode="0.00%">
                  <c:v>8.0069460758570798E-2</c:v>
                </c:pt>
                <c:pt idx="955" formatCode="0.00%">
                  <c:v>7.9175751052214416E-2</c:v>
                </c:pt>
                <c:pt idx="956" formatCode="0.00%">
                  <c:v>7.830189614499683E-2</c:v>
                </c:pt>
                <c:pt idx="957" formatCode="0.00%">
                  <c:v>7.7447241663357147E-2</c:v>
                </c:pt>
                <c:pt idx="958" formatCode="0.00%">
                  <c:v>7.661116167700377E-2</c:v>
                </c:pt>
                <c:pt idx="959" formatCode="0.00%">
                  <c:v>7.5793057170228773E-2</c:v>
                </c:pt>
                <c:pt idx="960" formatCode="0.00%">
                  <c:v>7.4992354610494028E-2</c:v>
                </c:pt>
                <c:pt idx="961" formatCode="0.00%">
                  <c:v>7.4208504607607306E-2</c:v>
                </c:pt>
                <c:pt idx="962" formatCode="0.00%">
                  <c:v>7.3440980656679811E-2</c:v>
                </c:pt>
                <c:pt idx="963" formatCode="0.00%">
                  <c:v>7.2689277958728038E-2</c:v>
                </c:pt>
                <c:pt idx="964" formatCode="0.00%">
                  <c:v>7.1952912313585582E-2</c:v>
                </c:pt>
                <c:pt idx="965" formatCode="0.00%">
                  <c:v>7.1231419079773373E-2</c:v>
                </c:pt>
                <c:pt idx="966" formatCode="0.00%">
                  <c:v>7.0524352196751128E-2</c:v>
                </c:pt>
                <c:pt idx="967" formatCode="0.00%">
                  <c:v>6.9831283265399113E-2</c:v>
                </c:pt>
                <c:pt idx="968" formatCode="0.00%">
                  <c:v>6.9151800682434983E-2</c:v>
                </c:pt>
                <c:pt idx="969" formatCode="0.00%">
                  <c:v>6.8485508825299135E-2</c:v>
                </c:pt>
                <c:pt idx="970" formatCode="0.00%">
                  <c:v>0.1588298665927681</c:v>
                </c:pt>
                <c:pt idx="971" formatCode="0.00%">
                  <c:v>0.24755832700441349</c:v>
                </c:pt>
                <c:pt idx="972" formatCode="0.00%">
                  <c:v>0.33471671703338002</c:v>
                </c:pt>
                <c:pt idx="973" formatCode="0.00%">
                  <c:v>0.42034915100122738</c:v>
                </c:pt>
                <c:pt idx="974" formatCode="0.00%">
                  <c:v>0.50449810984919141</c:v>
                </c:pt>
                <c:pt idx="975" formatCode="0.00%">
                  <c:v>0.58720451604670099</c:v>
                </c:pt>
                <c:pt idx="976" formatCode="0.00%">
                  <c:v>0.66850780441499302</c:v>
                </c:pt>
                <c:pt idx="977" formatCode="0.00%">
                  <c:v>0.6283782679427754</c:v>
                </c:pt>
                <c:pt idx="978" formatCode="0.00%">
                  <c:v>0.59464673618057784</c:v>
                </c:pt>
                <c:pt idx="979" formatCode="0.00%">
                  <c:v>0.56589996109404184</c:v>
                </c:pt>
                <c:pt idx="980" formatCode="0.00%">
                  <c:v>0.5411123803756539</c:v>
                </c:pt>
                <c:pt idx="981" formatCode="0.00%">
                  <c:v>0.51952171069353459</c:v>
                </c:pt>
                <c:pt idx="982" formatCode="0.00%">
                  <c:v>0.500549557735807</c:v>
                </c:pt>
                <c:pt idx="983" formatCode="0.00%">
                  <c:v>0.48374911967884082</c:v>
                </c:pt>
                <c:pt idx="984" formatCode="0.00%">
                  <c:v>0.4529429859893197</c:v>
                </c:pt>
                <c:pt idx="985" formatCode="0.00%">
                  <c:v>0.42582881677303086</c:v>
                </c:pt>
                <c:pt idx="986" formatCode="0.00%">
                  <c:v>0.40178047683695906</c:v>
                </c:pt>
                <c:pt idx="987" formatCode="0.00%">
                  <c:v>0.38030584033618253</c:v>
                </c:pt>
                <c:pt idx="988" formatCode="0.00%">
                  <c:v>0.36101275976335789</c:v>
                </c:pt>
                <c:pt idx="989" formatCode="0.00%">
                  <c:v>0.34358490410109521</c:v>
                </c:pt>
                <c:pt idx="990" formatCode="0.00%">
                  <c:v>0.32776428096572063</c:v>
                </c:pt>
                <c:pt idx="991" formatCode="0.00%">
                  <c:v>0.30003142679908601</c:v>
                </c:pt>
                <c:pt idx="992" formatCode="0.00%">
                  <c:v>0.27469451270706124</c:v>
                </c:pt>
                <c:pt idx="993" formatCode="0.00%">
                  <c:v>0.25146365469593834</c:v>
                </c:pt>
                <c:pt idx="994" formatCode="0.00%">
                  <c:v>0.23009393476272844</c:v>
                </c:pt>
                <c:pt idx="995" formatCode="0.00%">
                  <c:v>0.21037700765563394</c:v>
                </c:pt>
                <c:pt idx="996" formatCode="0.00%">
                  <c:v>0.19213451997071562</c:v>
                </c:pt>
                <c:pt idx="997" formatCode="0.00%">
                  <c:v>0.17521290088784203</c:v>
                </c:pt>
                <c:pt idx="998" formatCode="0.00%">
                  <c:v>0.13036507753138138</c:v>
                </c:pt>
                <c:pt idx="999" formatCode="0.00%">
                  <c:v>8.7543781341150373E-2</c:v>
                </c:pt>
                <c:pt idx="1000" formatCode="0.00%">
                  <c:v>4.6618562767519078E-2</c:v>
                </c:pt>
                <c:pt idx="1001" formatCode="0.00%">
                  <c:v>7.4699205358146337E-3</c:v>
                </c:pt>
                <c:pt idx="1002" formatCode="0.00%">
                  <c:v>-3.0011823288033423E-2</c:v>
                </c:pt>
                <c:pt idx="1003" formatCode="0.00%">
                  <c:v>-6.5927512320645865E-2</c:v>
                </c:pt>
                <c:pt idx="1004" formatCode="0.00%">
                  <c:v>-0.10037002775208137</c:v>
                </c:pt>
                <c:pt idx="1005" formatCode="0.00%">
                  <c:v>-0.10688774180093363</c:v>
                </c:pt>
                <c:pt idx="1006" formatCode="0.00%">
                  <c:v>-0.1135978835978908</c:v>
                </c:pt>
                <c:pt idx="1007" formatCode="0.00%">
                  <c:v>-0.12050910262608028</c:v>
                </c:pt>
                <c:pt idx="1008" formatCode="0.00%">
                  <c:v>-0.12763057463746297</c:v>
                </c:pt>
                <c:pt idx="1009" formatCode="0.00%">
                  <c:v>-0.13497204229643178</c:v>
                </c:pt>
                <c:pt idx="1010" formatCode="0.00%">
                  <c:v>-0.14254385964913963</c:v>
                </c:pt>
                <c:pt idx="1011" formatCode="0.00%">
                  <c:v>-0.14488921532623478</c:v>
                </c:pt>
                <c:pt idx="1012" formatCode="0.00%">
                  <c:v>-0.14248183948691495</c:v>
                </c:pt>
                <c:pt idx="1013" formatCode="0.00%">
                  <c:v>-0.13996640260592608</c:v>
                </c:pt>
                <c:pt idx="1014" formatCode="0.00%">
                  <c:v>-0.13733546175384959</c:v>
                </c:pt>
                <c:pt idx="1015" formatCode="0.00%">
                  <c:v>-0.13458087440963118</c:v>
                </c:pt>
                <c:pt idx="1016" formatCode="0.00%">
                  <c:v>-0.13169371428570464</c:v>
                </c:pt>
                <c:pt idx="1017" formatCode="0.00%">
                  <c:v>-0.12866417469998037</c:v>
                </c:pt>
                <c:pt idx="1018" formatCode="0.00%">
                  <c:v>-0.13499584848397939</c:v>
                </c:pt>
                <c:pt idx="1019" formatCode="0.00%">
                  <c:v>-0.14156916523210905</c:v>
                </c:pt>
                <c:pt idx="1020" formatCode="0.00%">
                  <c:v>-0.14839822719295714</c:v>
                </c:pt>
                <c:pt idx="1021" formatCode="0.00%">
                  <c:v>-0.15549825572576903</c:v>
                </c:pt>
                <c:pt idx="1022" formatCode="0.00%">
                  <c:v>-0.16288570455881668</c:v>
                </c:pt>
                <c:pt idx="1023" formatCode="0.00%">
                  <c:v>-0.1705783870865859</c:v>
                </c:pt>
                <c:pt idx="1024" formatCode="0.00%">
                  <c:v>-0.17859561977873106</c:v>
                </c:pt>
                <c:pt idx="1025" formatCode="0.00%">
                  <c:v>-0.18327154772937904</c:v>
                </c:pt>
                <c:pt idx="1026" formatCode="0.00%">
                  <c:v>-0.19185275823391157</c:v>
                </c:pt>
                <c:pt idx="1027" formatCode="0.00%">
                  <c:v>-0.20090813831645227</c:v>
                </c:pt>
                <c:pt idx="1028" formatCode="0.00%">
                  <c:v>-0.21047810625381447</c:v>
                </c:pt>
                <c:pt idx="1029" formatCode="0.00%">
                  <c:v>-0.22060780834072979</c:v>
                </c:pt>
                <c:pt idx="1030" formatCode="0.00%">
                  <c:v>-0.23134783105457479</c:v>
                </c:pt>
                <c:pt idx="1031" formatCode="0.00%">
                  <c:v>-0.24275504594361452</c:v>
                </c:pt>
                <c:pt idx="1032" formatCode="0.00%">
                  <c:v>-0.25489361702127655</c:v>
                </c:pt>
                <c:pt idx="1033" formatCode="0.00%">
                  <c:v>-0.26452589741972021</c:v>
                </c:pt>
                <c:pt idx="1034" formatCode="0.00%">
                  <c:v>-0.27491476527668535</c:v>
                </c:pt>
                <c:pt idx="1035" formatCode="0.00%">
                  <c:v>-0.28615300621033157</c:v>
                </c:pt>
                <c:pt idx="1036" formatCode="0.00%">
                  <c:v>-0.29834922442009471</c:v>
                </c:pt>
                <c:pt idx="1037" formatCode="0.00%">
                  <c:v>-0.31163136380527645</c:v>
                </c:pt>
                <c:pt idx="1038" formatCode="0.00%">
                  <c:v>-0.32615121344118569</c:v>
                </c:pt>
                <c:pt idx="1039" formatCode="0.00%">
                  <c:v>-0.3420902341519132</c:v>
                </c:pt>
                <c:pt idx="1040" formatCode="0.00%">
                  <c:v>-0.31966603762795887</c:v>
                </c:pt>
                <c:pt idx="1041" formatCode="0.00%">
                  <c:v>-0.2948126714290078</c:v>
                </c:pt>
                <c:pt idx="1042" formatCode="0.00%">
                  <c:v>-0.26711281070747084</c:v>
                </c:pt>
                <c:pt idx="1043" formatCode="0.00%">
                  <c:v>-0.23604773011526792</c:v>
                </c:pt>
                <c:pt idx="1044" formatCode="0.00%">
                  <c:v>-0.20096451450371489</c:v>
                </c:pt>
                <c:pt idx="1045" formatCode="0.00%">
                  <c:v>-0.16102966639734062</c:v>
                </c:pt>
                <c:pt idx="1046" formatCode="0.00%">
                  <c:v>-0.11516203703703709</c:v>
                </c:pt>
                <c:pt idx="1047" formatCode="0.00%">
                  <c:v>-0.10330335378666455</c:v>
                </c:pt>
                <c:pt idx="1048" formatCode="0.00%">
                  <c:v>-9.1041203624542155E-2</c:v>
                </c:pt>
                <c:pt idx="1049" formatCode="0.00%">
                  <c:v>-7.8354639533858461E-2</c:v>
                </c:pt>
                <c:pt idx="1050" formatCode="0.00%">
                  <c:v>-6.5221238938050652E-2</c:v>
                </c:pt>
                <c:pt idx="1051" formatCode="0.00%">
                  <c:v>-5.1616971444006565E-2</c:v>
                </c:pt>
                <c:pt idx="1052" formatCode="0.00%">
                  <c:v>-3.7516052100519115E-2</c:v>
                </c:pt>
                <c:pt idx="1053" formatCode="0.00%">
                  <c:v>-2.2890778286461688E-2</c:v>
                </c:pt>
                <c:pt idx="1054" formatCode="0.00%">
                  <c:v>-2.2215973003385514E-2</c:v>
                </c:pt>
                <c:pt idx="1055" formatCode="0.00%">
                  <c:v>-2.1536725289215908E-2</c:v>
                </c:pt>
                <c:pt idx="1056" formatCode="0.00%">
                  <c:v>-2.0852991130434928E-2</c:v>
                </c:pt>
                <c:pt idx="1057" formatCode="0.00%">
                  <c:v>-2.0164725930177596E-2</c:v>
                </c:pt>
                <c:pt idx="1058" formatCode="0.00%">
                  <c:v>-1.9471884498535541E-2</c:v>
                </c:pt>
                <c:pt idx="1059" formatCode="0.00%">
                  <c:v>-1.8774421042666356E-2</c:v>
                </c:pt>
                <c:pt idx="1060" formatCode="0.00%">
                  <c:v>-1.8072289156626509E-2</c:v>
                </c:pt>
                <c:pt idx="1061" formatCode="0.00%">
                  <c:v>-7.8046306878376548E-4</c:v>
                </c:pt>
                <c:pt idx="1062" formatCode="0.00%">
                  <c:v>1.6605628977429232E-2</c:v>
                </c:pt>
                <c:pt idx="1063" formatCode="0.00%">
                  <c:v>3.4086723894485971E-2</c:v>
                </c:pt>
                <c:pt idx="1064" formatCode="0.00%">
                  <c:v>5.1663566284636975E-2</c:v>
                </c:pt>
                <c:pt idx="1065" formatCode="0.00%">
                  <c:v>6.9336908540533315E-2</c:v>
                </c:pt>
                <c:pt idx="1066" formatCode="0.00%">
                  <c:v>8.710751094723479E-2</c:v>
                </c:pt>
                <c:pt idx="1067" formatCode="0.00%">
                  <c:v>0.10497614178595782</c:v>
                </c:pt>
                <c:pt idx="1068" formatCode="0.00%">
                  <c:v>0.1249323839958012</c:v>
                </c:pt>
                <c:pt idx="1069" formatCode="0.00%">
                  <c:v>0.14431531940016384</c:v>
                </c:pt>
                <c:pt idx="1070" formatCode="0.00%">
                  <c:v>0.16314936422119186</c:v>
                </c:pt>
                <c:pt idx="1071" formatCode="0.00%">
                  <c:v>0.18145756766421717</c:v>
                </c:pt>
                <c:pt idx="1072" formatCode="0.00%">
                  <c:v>0.19926170626780415</c:v>
                </c:pt>
                <c:pt idx="1073" formatCode="0.00%">
                  <c:v>0.21658237054623553</c:v>
                </c:pt>
                <c:pt idx="1074" formatCode="0.00%">
                  <c:v>0.23343904464827925</c:v>
                </c:pt>
                <c:pt idx="1075" formatCode="0.00%">
                  <c:v>0.20872461629909611</c:v>
                </c:pt>
                <c:pt idx="1076" formatCode="0.00%">
                  <c:v>0.1855391591709068</c:v>
                </c:pt>
                <c:pt idx="1077" formatCode="0.00%">
                  <c:v>0.16374443171340136</c:v>
                </c:pt>
                <c:pt idx="1078" formatCode="0.00%">
                  <c:v>0.1432183704282064</c:v>
                </c:pt>
                <c:pt idx="1079" formatCode="0.00%">
                  <c:v>0.12385279054531062</c:v>
                </c:pt>
                <c:pt idx="1080" formatCode="0.00%">
                  <c:v>0.10555146801308246</c:v>
                </c:pt>
                <c:pt idx="1081" formatCode="0.00%">
                  <c:v>8.822853101116257E-2</c:v>
                </c:pt>
                <c:pt idx="1082" formatCode="0.00%">
                  <c:v>8.6607461381519757E-2</c:v>
                </c:pt>
                <c:pt idx="1083" formatCode="0.00%">
                  <c:v>8.5035784981815965E-2</c:v>
                </c:pt>
                <c:pt idx="1084" formatCode="0.00%">
                  <c:v>8.3511697922485473E-2</c:v>
                </c:pt>
                <c:pt idx="1085" formatCode="0.00%">
                  <c:v>8.203348338281935E-2</c:v>
                </c:pt>
                <c:pt idx="1086" formatCode="0.00%">
                  <c:v>8.0599506420554246E-2</c:v>
                </c:pt>
                <c:pt idx="1087" formatCode="0.00%">
                  <c:v>7.9208209148505349E-2</c:v>
                </c:pt>
                <c:pt idx="1088" formatCode="0.00%">
                  <c:v>7.7858106248019032E-2</c:v>
                </c:pt>
                <c:pt idx="1089" formatCode="0.00%">
                  <c:v>7.2595042730523973E-2</c:v>
                </c:pt>
                <c:pt idx="1090" formatCode="0.00%">
                  <c:v>6.7443371739501323E-2</c:v>
                </c:pt>
                <c:pt idx="1091" formatCode="0.00%">
                  <c:v>6.2399607984608085E-2</c:v>
                </c:pt>
                <c:pt idx="1092" formatCode="0.00%">
                  <c:v>5.7460410074690715E-2</c:v>
                </c:pt>
                <c:pt idx="1093" formatCode="0.00%">
                  <c:v>5.2622573167198095E-2</c:v>
                </c:pt>
                <c:pt idx="1094" formatCode="0.00%">
                  <c:v>4.7883022063412106E-2</c:v>
                </c:pt>
                <c:pt idx="1095" formatCode="0.00%">
                  <c:v>4.3238804718592094E-2</c:v>
                </c:pt>
                <c:pt idx="1096" formatCode="0.00%">
                  <c:v>4.3310936905818442E-2</c:v>
                </c:pt>
                <c:pt idx="1097" formatCode="0.00%">
                  <c:v>4.3390685433058129E-2</c:v>
                </c:pt>
                <c:pt idx="1098" formatCode="0.00%">
                  <c:v>4.3477913782923983E-2</c:v>
                </c:pt>
                <c:pt idx="1099" formatCode="0.00%">
                  <c:v>4.357248853372031E-2</c:v>
                </c:pt>
                <c:pt idx="1100" formatCode="0.00%">
                  <c:v>4.3674279272161387E-2</c:v>
                </c:pt>
                <c:pt idx="1101" formatCode="0.00%">
                  <c:v>4.3783158509171693E-2</c:v>
                </c:pt>
                <c:pt idx="1102" formatCode="0.00%">
                  <c:v>4.3899001598584952E-2</c:v>
                </c:pt>
                <c:pt idx="1103" formatCode="0.00%">
                  <c:v>3.2754207526014101E-2</c:v>
                </c:pt>
                <c:pt idx="1104" formatCode="0.00%">
                  <c:v>2.1722773443558996E-2</c:v>
                </c:pt>
                <c:pt idx="1105" formatCode="0.00%">
                  <c:v>1.0803015432935492E-2</c:v>
                </c:pt>
                <c:pt idx="1106" formatCode="0.00%">
                  <c:v>-6.7173855907709523E-6</c:v>
                </c:pt>
                <c:pt idx="1107" formatCode="0.00%">
                  <c:v>-1.0708043658773203E-2</c:v>
                </c:pt>
                <c:pt idx="1108" formatCode="0.00%">
                  <c:v>-2.1302550582364077E-2</c:v>
                </c:pt>
                <c:pt idx="1109" formatCode="0.00%">
                  <c:v>-3.1791794660536277E-2</c:v>
                </c:pt>
                <c:pt idx="1110" formatCode="0.00%">
                  <c:v>-3.201164610525653E-2</c:v>
                </c:pt>
                <c:pt idx="1111" formatCode="0.00%">
                  <c:v>-3.223387910691411E-2</c:v>
                </c:pt>
                <c:pt idx="1112" formatCode="0.00%">
                  <c:v>-3.2458533838421344E-2</c:v>
                </c:pt>
                <c:pt idx="1113" formatCode="0.00%">
                  <c:v>-3.2685651376797353E-2</c:v>
                </c:pt>
                <c:pt idx="1114" formatCode="0.00%">
                  <c:v>-3.2915273728650885E-2</c:v>
                </c:pt>
                <c:pt idx="1115" formatCode="0.00%">
                  <c:v>-4.488101485683238E-2</c:v>
                </c:pt>
                <c:pt idx="1116" formatCode="0.00%">
                  <c:v>-5.6949032252546328E-2</c:v>
                </c:pt>
                <c:pt idx="1117" formatCode="0.00%">
                  <c:v>-6.9121183743145798E-2</c:v>
                </c:pt>
                <c:pt idx="1118" formatCode="0.00%">
                  <c:v>-8.1399369891952511E-2</c:v>
                </c:pt>
                <c:pt idx="1119" formatCode="0.00%">
                  <c:v>-9.378553524480393E-2</c:v>
                </c:pt>
                <c:pt idx="1120" formatCode="0.00%">
                  <c:v>-0.10628166962013419</c:v>
                </c:pt>
                <c:pt idx="1121" formatCode="0.00%">
                  <c:v>-0.11888980944495298</c:v>
                </c:pt>
                <c:pt idx="1122" formatCode="0.00%">
                  <c:v>-0.12094395280239811</c:v>
                </c:pt>
                <c:pt idx="1123" formatCode="0.00%">
                  <c:v>-0.1230703259005036</c:v>
                </c:pt>
                <c:pt idx="1124" formatCode="0.00%">
                  <c:v>-0.11807071147968073</c:v>
                </c:pt>
                <c:pt idx="1125" formatCode="0.00%">
                  <c:v>-0.11288888888886595</c:v>
                </c:pt>
                <c:pt idx="1126" formatCode="0.00%">
                  <c:v>-0.10751471253957545</c:v>
                </c:pt>
                <c:pt idx="1127" formatCode="0.00%">
                  <c:v>-0.10193726937265757</c:v>
                </c:pt>
                <c:pt idx="1128" formatCode="0.00%">
                  <c:v>-9.6144804889466307E-2</c:v>
                </c:pt>
                <c:pt idx="1129" formatCode="0.00%">
                  <c:v>-9.012464046016011E-2</c:v>
                </c:pt>
                <c:pt idx="1130" formatCode="0.00%">
                  <c:v>-8.306845965770171E-2</c:v>
                </c:pt>
                <c:pt idx="1131" formatCode="0.00%">
                  <c:v>-8.3271467458549853E-2</c:v>
                </c:pt>
                <c:pt idx="1132" formatCode="0.00%">
                  <c:v>-8.3479458917835703E-2</c:v>
                </c:pt>
                <c:pt idx="1133" formatCode="0.00%">
                  <c:v>-8.3692619832614779E-2</c:v>
                </c:pt>
                <c:pt idx="1134" formatCode="0.00%">
                  <c:v>-8.3911145351823313E-2</c:v>
                </c:pt>
                <c:pt idx="1135" formatCode="0.00%">
                  <c:v>-8.4135240572171699E-2</c:v>
                </c:pt>
                <c:pt idx="1136" formatCode="0.00%">
                  <c:v>-8.4365121180189684E-2</c:v>
                </c:pt>
                <c:pt idx="1137" formatCode="0.00%">
                  <c:v>-8.5394307046196882E-2</c:v>
                </c:pt>
                <c:pt idx="1138" formatCode="0.00%">
                  <c:v>-8.7827545649118544E-2</c:v>
                </c:pt>
                <c:pt idx="1139" formatCode="0.00%">
                  <c:v>-9.0321635999797922E-2</c:v>
                </c:pt>
                <c:pt idx="1140" formatCode="0.00%">
                  <c:v>-9.2878889723614799E-2</c:v>
                </c:pt>
                <c:pt idx="1141" formatCode="0.00%">
                  <c:v>-9.5501737032330114E-2</c:v>
                </c:pt>
                <c:pt idx="1142" formatCode="0.00%">
                  <c:v>-9.8192734427300699E-2</c:v>
                </c:pt>
                <c:pt idx="1143" formatCode="0.00%">
                  <c:v>-0.10095457301095889</c:v>
                </c:pt>
                <c:pt idx="1144" formatCode="0.00%">
                  <c:v>-0.10379008746355689</c:v>
                </c:pt>
                <c:pt idx="1145" formatCode="0.00%">
                  <c:v>-9.7490112979352728E-2</c:v>
                </c:pt>
                <c:pt idx="1146" formatCode="0.00%">
                  <c:v>-9.0997162307357327E-2</c:v>
                </c:pt>
                <c:pt idx="1147" formatCode="0.00%">
                  <c:v>-8.4302251984168297E-2</c:v>
                </c:pt>
                <c:pt idx="1148" formatCode="0.00%">
                  <c:v>-7.7395832157841848E-2</c:v>
                </c:pt>
                <c:pt idx="1149" formatCode="0.00%">
                  <c:v>-7.026774123606927E-2</c:v>
                </c:pt>
                <c:pt idx="1150" formatCode="0.00%">
                  <c:v>-6.2907156105636242E-2</c:v>
                </c:pt>
                <c:pt idx="1151" formatCode="0.00%">
                  <c:v>-5.5302537410540031E-2</c:v>
                </c:pt>
                <c:pt idx="1152" formatCode="0.00%">
                  <c:v>-5.0245320334987076E-2</c:v>
                </c:pt>
                <c:pt idx="1153" formatCode="0.00%">
                  <c:v>-4.5107365492622287E-2</c:v>
                </c:pt>
                <c:pt idx="1154" formatCode="0.00%">
                  <c:v>-3.9886720226936512E-2</c:v>
                </c:pt>
                <c:pt idx="1155" formatCode="0.00%">
                  <c:v>-3.4581368402128665E-2</c:v>
                </c:pt>
                <c:pt idx="1156" formatCode="0.00%">
                  <c:v>-2.9189227802296491E-2</c:v>
                </c:pt>
                <c:pt idx="1157" formatCode="0.00%">
                  <c:v>-2.3708147401937052E-2</c:v>
                </c:pt>
                <c:pt idx="1158" formatCode="0.00%">
                  <c:v>-1.8135904499647748E-2</c:v>
                </c:pt>
                <c:pt idx="1159" formatCode="0.00%">
                  <c:v>-1.818301384287202E-2</c:v>
                </c:pt>
                <c:pt idx="1160" formatCode="0.00%">
                  <c:v>-1.8230368563436183E-2</c:v>
                </c:pt>
                <c:pt idx="1161" formatCode="0.00%">
                  <c:v>-1.8277970583483127E-2</c:v>
                </c:pt>
                <c:pt idx="1162" formatCode="0.00%">
                  <c:v>-1.8325821845283863E-2</c:v>
                </c:pt>
                <c:pt idx="1163" formatCode="0.00%">
                  <c:v>-1.8373924311502643E-2</c:v>
                </c:pt>
                <c:pt idx="1164" formatCode="0.00%">
                  <c:v>-1.8422279965444099E-2</c:v>
                </c:pt>
                <c:pt idx="1165" formatCode="0.00%">
                  <c:v>-1.8470890811406848E-2</c:v>
                </c:pt>
                <c:pt idx="1166" formatCode="0.00%">
                  <c:v>-1.8519758874839809E-2</c:v>
                </c:pt>
                <c:pt idx="1167" formatCode="0.00%">
                  <c:v>-1.8568886202724344E-2</c:v>
                </c:pt>
                <c:pt idx="1168" formatCode="0.00%">
                  <c:v>-1.8618274863758E-2</c:v>
                </c:pt>
                <c:pt idx="1169" formatCode="0.00%">
                  <c:v>-1.8667926948767843E-2</c:v>
                </c:pt>
                <c:pt idx="1170" formatCode="0.00%">
                  <c:v>-1.8717844570923181E-2</c:v>
                </c:pt>
                <c:pt idx="1171" formatCode="0.00%">
                  <c:v>-1.8768029866056746E-2</c:v>
                </c:pt>
                <c:pt idx="1172" formatCode="0.00%">
                  <c:v>-1.8818484992656481E-2</c:v>
                </c:pt>
                <c:pt idx="1173" formatCode="0.00%">
                  <c:v>-1.7879687446491266E-2</c:v>
                </c:pt>
                <c:pt idx="1174" formatCode="0.00%">
                  <c:v>-1.6935814971712926E-2</c:v>
                </c:pt>
                <c:pt idx="1175" formatCode="0.00%">
                  <c:v>-1.5986826305991353E-2</c:v>
                </c:pt>
                <c:pt idx="1176" formatCode="0.00%">
                  <c:v>-1.5032679738315902E-2</c:v>
                </c:pt>
                <c:pt idx="1177" formatCode="0.00%">
                  <c:v>-1.4073333103134078E-2</c:v>
                </c:pt>
                <c:pt idx="1178" formatCode="0.00%">
                  <c:v>-1.310874377395066E-2</c:v>
                </c:pt>
                <c:pt idx="1179" formatCode="0.00%">
                  <c:v>-1.2138868657497692E-2</c:v>
                </c:pt>
                <c:pt idx="1180" formatCode="0.00%">
                  <c:v>-1.2159955529341127E-2</c:v>
                </c:pt>
                <c:pt idx="1181" formatCode="0.00%">
                  <c:v>-1.2181115790263264E-2</c:v>
                </c:pt>
                <c:pt idx="1182" formatCode="0.00%">
                  <c:v>-1.2202349823973391E-2</c:v>
                </c:pt>
                <c:pt idx="1183" formatCode="0.00%">
                  <c:v>-1.2223658017030625E-2</c:v>
                </c:pt>
                <c:pt idx="1184" formatCode="0.00%">
                  <c:v>-1.2245040758528947E-2</c:v>
                </c:pt>
                <c:pt idx="1185" formatCode="0.00%">
                  <c:v>-1.2266498440459905E-2</c:v>
                </c:pt>
                <c:pt idx="1186" formatCode="0.00%">
                  <c:v>-1.2288031457396986E-2</c:v>
                </c:pt>
                <c:pt idx="1187" formatCode="0.00%">
                  <c:v>-1.2309640206859984E-2</c:v>
                </c:pt>
                <c:pt idx="1188" formatCode="0.00%">
                  <c:v>-1.2331325088998479E-2</c:v>
                </c:pt>
                <c:pt idx="1189" formatCode="0.00%">
                  <c:v>-1.2353086506958433E-2</c:v>
                </c:pt>
                <c:pt idx="1190" formatCode="0.00%">
                  <c:v>-1.2374924866564663E-2</c:v>
                </c:pt>
                <c:pt idx="1191" formatCode="0.00%">
                  <c:v>-1.2396840576688883E-2</c:v>
                </c:pt>
                <c:pt idx="1192" formatCode="0.00%">
                  <c:v>-1.241883404893207E-2</c:v>
                </c:pt>
                <c:pt idx="1193" formatCode="0.00%">
                  <c:v>-1.2440905697993943E-2</c:v>
                </c:pt>
                <c:pt idx="1194" formatCode="0.00%">
                  <c:v>-1.246305594135444E-2</c:v>
                </c:pt>
                <c:pt idx="1195" formatCode="0.00%">
                  <c:v>-1.2485285199645646E-2</c:v>
                </c:pt>
                <c:pt idx="1196" formatCode="0.00%">
                  <c:v>-1.2507593896332159E-2</c:v>
                </c:pt>
                <c:pt idx="1197" formatCode="0.00%">
                  <c:v>-1.2529982458084454E-2</c:v>
                </c:pt>
                <c:pt idx="1198" formatCode="0.00%">
                  <c:v>-1.2552451314459256E-2</c:v>
                </c:pt>
                <c:pt idx="1199" formatCode="0.00%">
                  <c:v>-1.2575000898274569E-2</c:v>
                </c:pt>
                <c:pt idx="1200" formatCode="0.00%">
                  <c:v>-1.2597631645289264E-2</c:v>
                </c:pt>
                <c:pt idx="1201" formatCode="0.00%">
                  <c:v>-1.2620343994579786E-2</c:v>
                </c:pt>
                <c:pt idx="1202" formatCode="0.00%">
                  <c:v>-1.2643138388219399E-2</c:v>
                </c:pt>
                <c:pt idx="1203" formatCode="0.00%">
                  <c:v>-1.2666015271656672E-2</c:v>
                </c:pt>
                <c:pt idx="1204" formatCode="0.00%">
                  <c:v>-1.2688975093393839E-2</c:v>
                </c:pt>
                <c:pt idx="1205" formatCode="0.00%">
                  <c:v>-1.2712018305367834E-2</c:v>
                </c:pt>
                <c:pt idx="1206" formatCode="0.00%">
                  <c:v>-1.2735145362649636E-2</c:v>
                </c:pt>
                <c:pt idx="1207" formatCode="0.00%">
                  <c:v>-1.2758356723715836E-2</c:v>
                </c:pt>
                <c:pt idx="1208" formatCode="0.00%">
                  <c:v>-1.2781652850370806E-2</c:v>
                </c:pt>
                <c:pt idx="1209" formatCode="0.00%">
                  <c:v>-1.2805034207796551E-2</c:v>
                </c:pt>
                <c:pt idx="1210" formatCode="0.00%">
                  <c:v>-1.2828501264586345E-2</c:v>
                </c:pt>
                <c:pt idx="1211" formatCode="0.00%">
                  <c:v>-1.2852054492773712E-2</c:v>
                </c:pt>
                <c:pt idx="1212" formatCode="0.00%">
                  <c:v>-1.2875694367866508E-2</c:v>
                </c:pt>
                <c:pt idx="1213" formatCode="0.00%">
                  <c:v>-1.2899421368853803E-2</c:v>
                </c:pt>
                <c:pt idx="1214" formatCode="0.00%">
                  <c:v>-1.2923235978352432E-2</c:v>
                </c:pt>
                <c:pt idx="1215" formatCode="0.00%">
                  <c:v>-1.294713868239239E-2</c:v>
                </c:pt>
                <c:pt idx="1216" formatCode="0.00%">
                  <c:v>-1.2971129970786199E-2</c:v>
                </c:pt>
                <c:pt idx="1217" formatCode="0.00%">
                  <c:v>-1.2995210336803176E-2</c:v>
                </c:pt>
                <c:pt idx="1218" formatCode="0.00%">
                  <c:v>-1.3019380277563108E-2</c:v>
                </c:pt>
                <c:pt idx="1219" formatCode="0.00%">
                  <c:v>-1.304364029371019E-2</c:v>
                </c:pt>
                <c:pt idx="1220" formatCode="0.00%">
                  <c:v>-1.3067990889808256E-2</c:v>
                </c:pt>
                <c:pt idx="1221" formatCode="0.00%">
                  <c:v>-1.309243257401449E-2</c:v>
                </c:pt>
                <c:pt idx="1222" formatCode="0.00%">
                  <c:v>-1.3116965858476992E-2</c:v>
                </c:pt>
                <c:pt idx="1223" formatCode="0.00%">
                  <c:v>-1.3141591259007046E-2</c:v>
                </c:pt>
                <c:pt idx="1224" formatCode="0.00%">
                  <c:v>-1.3166309295480016E-2</c:v>
                </c:pt>
                <c:pt idx="1225" formatCode="0.00%">
                  <c:v>-1.3191120491506503E-2</c:v>
                </c:pt>
                <c:pt idx="1226" formatCode="0.00%">
                  <c:v>-1.3216025374834905E-2</c:v>
                </c:pt>
                <c:pt idx="1227" formatCode="0.00%">
                  <c:v>-1.3241024477022911E-2</c:v>
                </c:pt>
                <c:pt idx="1228" formatCode="0.00%">
                  <c:v>-1.326611833384217E-2</c:v>
                </c:pt>
                <c:pt idx="1229" formatCode="0.00%">
                  <c:v>-1.3291307484948667E-2</c:v>
                </c:pt>
                <c:pt idx="1230" formatCode="0.00%">
                  <c:v>-1.3316592474289957E-2</c:v>
                </c:pt>
                <c:pt idx="1231" formatCode="0.00%">
                  <c:v>-1.3341973849775424E-2</c:v>
                </c:pt>
                <c:pt idx="1232" formatCode="0.00%">
                  <c:v>-1.3367452163685178E-2</c:v>
                </c:pt>
                <c:pt idx="1233" formatCode="0.00%">
                  <c:v>-1.3393027972340099E-2</c:v>
                </c:pt>
                <c:pt idx="1234" formatCode="0.00%">
                  <c:v>-1.3418701836513169E-2</c:v>
                </c:pt>
                <c:pt idx="1235" formatCode="0.00%">
                  <c:v>-1.3444474320629451E-2</c:v>
                </c:pt>
                <c:pt idx="1236" formatCode="0.00%">
                  <c:v>-9.2079436550340787E-3</c:v>
                </c:pt>
                <c:pt idx="1237" formatCode="0.00%">
                  <c:v>-4.9550765429356991E-3</c:v>
                </c:pt>
                <c:pt idx="1238" formatCode="0.00%">
                  <c:v>-6.8577830961458197E-4</c:v>
                </c:pt>
                <c:pt idx="1239" formatCode="0.00%">
                  <c:v>3.600046452717498E-3</c:v>
                </c:pt>
                <c:pt idx="1240" formatCode="0.00%">
                  <c:v>7.9024938918375032E-3</c:v>
                </c:pt>
                <c:pt idx="1241" formatCode="0.00%">
                  <c:v>1.2221660902889786E-2</c:v>
                </c:pt>
                <c:pt idx="1242" formatCode="0.00%">
                  <c:v>1.6557645134985588E-2</c:v>
                </c:pt>
                <c:pt idx="1243" formatCode="0.00%">
                  <c:v>1.6518572469117032E-2</c:v>
                </c:pt>
                <c:pt idx="1244" formatCode="0.00%">
                  <c:v>1.6479683776156273E-2</c:v>
                </c:pt>
                <c:pt idx="1245" formatCode="0.00%">
                  <c:v>1.6440977759806019E-2</c:v>
                </c:pt>
                <c:pt idx="1246" formatCode="0.00%">
                  <c:v>1.6402453135918149E-2</c:v>
                </c:pt>
                <c:pt idx="1247" formatCode="0.00%">
                  <c:v>1.6364108632353602E-2</c:v>
                </c:pt>
                <c:pt idx="1248" formatCode="0.00%">
                  <c:v>1.6325942988839826E-2</c:v>
                </c:pt>
                <c:pt idx="1249" formatCode="0.00%">
                  <c:v>1.6287954956835549E-2</c:v>
                </c:pt>
                <c:pt idx="1250" formatCode="0.00%">
                  <c:v>1.625014329939245E-2</c:v>
                </c:pt>
                <c:pt idx="1251" formatCode="0.00%">
                  <c:v>1.6212506791021486E-2</c:v>
                </c:pt>
                <c:pt idx="1252" formatCode="0.00%">
                  <c:v>1.6175044217561219E-2</c:v>
                </c:pt>
                <c:pt idx="1253" formatCode="0.00%">
                  <c:v>1.6137754376046143E-2</c:v>
                </c:pt>
                <c:pt idx="1254" formatCode="0.00%">
                  <c:v>1.6100636074579011E-2</c:v>
                </c:pt>
                <c:pt idx="1255" formatCode="0.00%">
                  <c:v>1.6063688132203158E-2</c:v>
                </c:pt>
                <c:pt idx="1256" formatCode="0.00%">
                  <c:v>1.6026909378776821E-2</c:v>
                </c:pt>
                <c:pt idx="1257" formatCode="0.00%">
                  <c:v>1.5990298654851021E-2</c:v>
                </c:pt>
                <c:pt idx="1258" formatCode="0.00%">
                  <c:v>1.595385481154632E-2</c:v>
                </c:pt>
                <c:pt idx="1259" formatCode="0.00%">
                  <c:v>1.5917576710433368E-2</c:v>
                </c:pt>
                <c:pt idx="1260" formatCode="0.00%">
                  <c:v>1.5881463223414549E-2</c:v>
                </c:pt>
                <c:pt idx="1261" formatCode="0.00%">
                  <c:v>1.5845513232606079E-2</c:v>
                </c:pt>
                <c:pt idx="1262" formatCode="0.00%">
                  <c:v>1.5809725630223426E-2</c:v>
                </c:pt>
                <c:pt idx="1263" formatCode="0.00%">
                  <c:v>1.5774099318195844E-2</c:v>
                </c:pt>
                <c:pt idx="1264" formatCode="0.00%">
                  <c:v>3.0729842914529737E-2</c:v>
                </c:pt>
                <c:pt idx="1265" formatCode="0.00%">
                  <c:v>4.5621943306884294E-2</c:v>
                </c:pt>
                <c:pt idx="1266" formatCode="0.00%">
                  <c:v>6.0450828440874904E-2</c:v>
                </c:pt>
                <c:pt idx="1267" formatCode="0.00%">
                  <c:v>7.5216922439284906E-2</c:v>
                </c:pt>
                <c:pt idx="1268" formatCode="0.00%">
                  <c:v>8.9920645644635311E-2</c:v>
                </c:pt>
                <c:pt idx="1269" formatCode="0.00%">
                  <c:v>0.10456241466116545</c:v>
                </c:pt>
                <c:pt idx="1270" formatCode="0.00%">
                  <c:v>0.11914264239668815</c:v>
                </c:pt>
                <c:pt idx="1271" formatCode="0.00%">
                  <c:v>0.11717345946392932</c:v>
                </c:pt>
                <c:pt idx="1272" formatCode="0.00%">
                  <c:v>0.11526868718744043</c:v>
                </c:pt>
                <c:pt idx="1273" formatCode="0.00%">
                  <c:v>0.11342521618978751</c:v>
                </c:pt>
                <c:pt idx="1274" formatCode="0.00%">
                  <c:v>0.11164013406126094</c:v>
                </c:pt>
                <c:pt idx="1275" formatCode="0.00%">
                  <c:v>0.10991071000651353</c:v>
                </c:pt>
                <c:pt idx="1276" formatCode="0.00%">
                  <c:v>0.10823438090540827</c:v>
                </c:pt>
                <c:pt idx="1277" formatCode="0.00%">
                  <c:v>0.10660873863810805</c:v>
                </c:pt>
                <c:pt idx="1278" formatCode="0.00%">
                  <c:v>0.10503151854279502</c:v>
                </c:pt>
                <c:pt idx="1279" formatCode="0.00%">
                  <c:v>0.10350058888984348</c:v>
                </c:pt>
                <c:pt idx="1280" formatCode="0.00%">
                  <c:v>0.10201394126915075</c:v>
                </c:pt>
                <c:pt idx="1281" formatCode="0.00%">
                  <c:v>0.10056968179974612</c:v>
                </c:pt>
                <c:pt idx="1282" formatCode="0.00%">
                  <c:v>9.9166023081031396E-2</c:v>
                </c:pt>
                <c:pt idx="1283" formatCode="0.00%">
                  <c:v>9.7801276812864435E-2</c:v>
                </c:pt>
                <c:pt idx="1284" formatCode="0.00%">
                  <c:v>9.6473847021464332E-2</c:v>
                </c:pt>
                <c:pt idx="1285" formatCode="0.00%">
                  <c:v>9.5182223833304658E-2</c:v>
                </c:pt>
                <c:pt idx="1286" formatCode="0.00%">
                  <c:v>9.3924977746164595E-2</c:v>
                </c:pt>
                <c:pt idx="1287" formatCode="0.00%">
                  <c:v>9.2700754351583869E-2</c:v>
                </c:pt>
                <c:pt idx="1288" formatCode="0.00%">
                  <c:v>9.1508269467882153E-2</c:v>
                </c:pt>
                <c:pt idx="1289" formatCode="0.00%">
                  <c:v>9.0346304646638176E-2</c:v>
                </c:pt>
                <c:pt idx="1290" formatCode="0.00%">
                  <c:v>8.9213703020176283E-2</c:v>
                </c:pt>
                <c:pt idx="1291" formatCode="0.00%">
                  <c:v>8.8109365459533961E-2</c:v>
                </c:pt>
                <c:pt idx="1292" formatCode="0.00%">
                  <c:v>8.7032247016828101E-2</c:v>
                </c:pt>
                <c:pt idx="1293" formatCode="0.00%">
                  <c:v>8.598135362732573E-2</c:v>
                </c:pt>
                <c:pt idx="1294" formatCode="0.00%">
                  <c:v>8.495573904956677E-2</c:v>
                </c:pt>
                <c:pt idx="1295" formatCode="0.00%">
                  <c:v>8.3954502023550592E-2</c:v>
                </c:pt>
                <c:pt idx="1296" formatCode="0.00%">
                  <c:v>8.2976783629376216E-2</c:v>
                </c:pt>
                <c:pt idx="1297" formatCode="0.00%">
                  <c:v>8.2021764829674604E-2</c:v>
                </c:pt>
                <c:pt idx="1298" formatCode="0.00%">
                  <c:v>8.1088664181353076E-2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C4-4B1F-8753-DEF80CAB4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5672"/>
        <c:axId val="210666064"/>
      </c:lineChart>
      <c:dateAx>
        <c:axId val="21066567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064"/>
        <c:crosses val="autoZero"/>
        <c:auto val="1"/>
        <c:lblOffset val="100"/>
        <c:baseTimeUnit val="days"/>
      </c:dateAx>
      <c:valAx>
        <c:axId val="21066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 Semanal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0.10195373047346488"/>
          <c:w val="0.88687833796354554"/>
          <c:h val="0.68531747612192995"/>
        </c:manualLayout>
      </c:layout>
      <c:lineChart>
        <c:grouping val="standard"/>
        <c:varyColors val="0"/>
        <c:ser>
          <c:idx val="2"/>
          <c:order val="0"/>
          <c:tx>
            <c:strRef>
              <c:f>'Dados sim recup log'!$O$1</c:f>
              <c:strCache>
                <c:ptCount val="1"/>
                <c:pt idx="0">
                  <c:v>R média semanal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log'!$A$2:$A$1500</c:f>
              <c:numCache>
                <c:formatCode>d\-mmm</c:formatCode>
                <c:ptCount val="14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  <c:pt idx="998">
                  <c:v>44905</c:v>
                </c:pt>
                <c:pt idx="999">
                  <c:v>44906</c:v>
                </c:pt>
                <c:pt idx="1000">
                  <c:v>44907</c:v>
                </c:pt>
                <c:pt idx="1001">
                  <c:v>44908</c:v>
                </c:pt>
                <c:pt idx="1002">
                  <c:v>44909</c:v>
                </c:pt>
                <c:pt idx="1003">
                  <c:v>44910</c:v>
                </c:pt>
                <c:pt idx="1004">
                  <c:v>44911</c:v>
                </c:pt>
                <c:pt idx="1005">
                  <c:v>44912</c:v>
                </c:pt>
                <c:pt idx="1006">
                  <c:v>44913</c:v>
                </c:pt>
                <c:pt idx="1007">
                  <c:v>44914</c:v>
                </c:pt>
                <c:pt idx="1008">
                  <c:v>44915</c:v>
                </c:pt>
                <c:pt idx="1009">
                  <c:v>44916</c:v>
                </c:pt>
                <c:pt idx="1010">
                  <c:v>44917</c:v>
                </c:pt>
                <c:pt idx="1011">
                  <c:v>44918</c:v>
                </c:pt>
                <c:pt idx="1012">
                  <c:v>44919</c:v>
                </c:pt>
                <c:pt idx="1013">
                  <c:v>44920</c:v>
                </c:pt>
                <c:pt idx="1014">
                  <c:v>44921</c:v>
                </c:pt>
                <c:pt idx="1015">
                  <c:v>44922</c:v>
                </c:pt>
                <c:pt idx="1016">
                  <c:v>44923</c:v>
                </c:pt>
                <c:pt idx="1017">
                  <c:v>44924</c:v>
                </c:pt>
                <c:pt idx="1018">
                  <c:v>44925</c:v>
                </c:pt>
                <c:pt idx="1019">
                  <c:v>44926</c:v>
                </c:pt>
                <c:pt idx="1020">
                  <c:v>44927</c:v>
                </c:pt>
                <c:pt idx="1021">
                  <c:v>44928</c:v>
                </c:pt>
                <c:pt idx="1022">
                  <c:v>44929</c:v>
                </c:pt>
                <c:pt idx="1023">
                  <c:v>44930</c:v>
                </c:pt>
                <c:pt idx="1024">
                  <c:v>44931</c:v>
                </c:pt>
                <c:pt idx="1025">
                  <c:v>44932</c:v>
                </c:pt>
                <c:pt idx="1026">
                  <c:v>44933</c:v>
                </c:pt>
                <c:pt idx="1027">
                  <c:v>44934</c:v>
                </c:pt>
                <c:pt idx="1028">
                  <c:v>44935</c:v>
                </c:pt>
                <c:pt idx="1029">
                  <c:v>44936</c:v>
                </c:pt>
                <c:pt idx="1030">
                  <c:v>44937</c:v>
                </c:pt>
                <c:pt idx="1031">
                  <c:v>44938</c:v>
                </c:pt>
                <c:pt idx="1032">
                  <c:v>44939</c:v>
                </c:pt>
                <c:pt idx="1033">
                  <c:v>44940</c:v>
                </c:pt>
                <c:pt idx="1034">
                  <c:v>44941</c:v>
                </c:pt>
                <c:pt idx="1035">
                  <c:v>44942</c:v>
                </c:pt>
                <c:pt idx="1036">
                  <c:v>44943</c:v>
                </c:pt>
                <c:pt idx="1037">
                  <c:v>44944</c:v>
                </c:pt>
                <c:pt idx="1038">
                  <c:v>44945</c:v>
                </c:pt>
                <c:pt idx="1039">
                  <c:v>44946</c:v>
                </c:pt>
                <c:pt idx="1040">
                  <c:v>44947</c:v>
                </c:pt>
                <c:pt idx="1041">
                  <c:v>44948</c:v>
                </c:pt>
                <c:pt idx="1042">
                  <c:v>44949</c:v>
                </c:pt>
                <c:pt idx="1043">
                  <c:v>44950</c:v>
                </c:pt>
                <c:pt idx="1044">
                  <c:v>44951</c:v>
                </c:pt>
                <c:pt idx="1045">
                  <c:v>44952</c:v>
                </c:pt>
                <c:pt idx="1046">
                  <c:v>44953</c:v>
                </c:pt>
                <c:pt idx="1047">
                  <c:v>44954</c:v>
                </c:pt>
                <c:pt idx="1048">
                  <c:v>44955</c:v>
                </c:pt>
                <c:pt idx="1049">
                  <c:v>44956</c:v>
                </c:pt>
                <c:pt idx="1050">
                  <c:v>44957</c:v>
                </c:pt>
                <c:pt idx="1051">
                  <c:v>44958</c:v>
                </c:pt>
                <c:pt idx="1052">
                  <c:v>44959</c:v>
                </c:pt>
                <c:pt idx="1053">
                  <c:v>44960</c:v>
                </c:pt>
                <c:pt idx="1054">
                  <c:v>44961</c:v>
                </c:pt>
                <c:pt idx="1055">
                  <c:v>44962</c:v>
                </c:pt>
                <c:pt idx="1056">
                  <c:v>44963</c:v>
                </c:pt>
                <c:pt idx="1057">
                  <c:v>44964</c:v>
                </c:pt>
                <c:pt idx="1058">
                  <c:v>44965</c:v>
                </c:pt>
                <c:pt idx="1059">
                  <c:v>44966</c:v>
                </c:pt>
                <c:pt idx="1060">
                  <c:v>44967</c:v>
                </c:pt>
                <c:pt idx="1061">
                  <c:v>44968</c:v>
                </c:pt>
                <c:pt idx="1062">
                  <c:v>44969</c:v>
                </c:pt>
                <c:pt idx="1063">
                  <c:v>44970</c:v>
                </c:pt>
                <c:pt idx="1064">
                  <c:v>44971</c:v>
                </c:pt>
                <c:pt idx="1065">
                  <c:v>44972</c:v>
                </c:pt>
                <c:pt idx="1066">
                  <c:v>44973</c:v>
                </c:pt>
                <c:pt idx="1067">
                  <c:v>44974</c:v>
                </c:pt>
                <c:pt idx="1068">
                  <c:v>44975</c:v>
                </c:pt>
                <c:pt idx="1069">
                  <c:v>44976</c:v>
                </c:pt>
                <c:pt idx="1070">
                  <c:v>44977</c:v>
                </c:pt>
                <c:pt idx="1071">
                  <c:v>44978</c:v>
                </c:pt>
                <c:pt idx="1072">
                  <c:v>44979</c:v>
                </c:pt>
                <c:pt idx="1073">
                  <c:v>44980</c:v>
                </c:pt>
                <c:pt idx="1074">
                  <c:v>44981</c:v>
                </c:pt>
                <c:pt idx="1075">
                  <c:v>44982</c:v>
                </c:pt>
                <c:pt idx="1076">
                  <c:v>44983</c:v>
                </c:pt>
                <c:pt idx="1077">
                  <c:v>44984</c:v>
                </c:pt>
                <c:pt idx="1078">
                  <c:v>44985</c:v>
                </c:pt>
                <c:pt idx="1079">
                  <c:v>44986</c:v>
                </c:pt>
                <c:pt idx="1080">
                  <c:v>44987</c:v>
                </c:pt>
                <c:pt idx="1081">
                  <c:v>44988</c:v>
                </c:pt>
                <c:pt idx="1082">
                  <c:v>44989</c:v>
                </c:pt>
                <c:pt idx="1083">
                  <c:v>44990</c:v>
                </c:pt>
                <c:pt idx="1084">
                  <c:v>44991</c:v>
                </c:pt>
                <c:pt idx="1085">
                  <c:v>44992</c:v>
                </c:pt>
                <c:pt idx="1086">
                  <c:v>44993</c:v>
                </c:pt>
                <c:pt idx="1087">
                  <c:v>44994</c:v>
                </c:pt>
                <c:pt idx="1088">
                  <c:v>44995</c:v>
                </c:pt>
                <c:pt idx="1089">
                  <c:v>44996</c:v>
                </c:pt>
                <c:pt idx="1090">
                  <c:v>44997</c:v>
                </c:pt>
                <c:pt idx="1091">
                  <c:v>44998</c:v>
                </c:pt>
                <c:pt idx="1092">
                  <c:v>44999</c:v>
                </c:pt>
                <c:pt idx="1093">
                  <c:v>45000</c:v>
                </c:pt>
                <c:pt idx="1094">
                  <c:v>45001</c:v>
                </c:pt>
                <c:pt idx="1095">
                  <c:v>45002</c:v>
                </c:pt>
                <c:pt idx="1096">
                  <c:v>45003</c:v>
                </c:pt>
                <c:pt idx="1097">
                  <c:v>45004</c:v>
                </c:pt>
                <c:pt idx="1098">
                  <c:v>45005</c:v>
                </c:pt>
                <c:pt idx="1099">
                  <c:v>45006</c:v>
                </c:pt>
                <c:pt idx="1100">
                  <c:v>45007</c:v>
                </c:pt>
                <c:pt idx="1101">
                  <c:v>45008</c:v>
                </c:pt>
                <c:pt idx="1102">
                  <c:v>45009</c:v>
                </c:pt>
                <c:pt idx="1103">
                  <c:v>45010</c:v>
                </c:pt>
                <c:pt idx="1104">
                  <c:v>45011</c:v>
                </c:pt>
                <c:pt idx="1105">
                  <c:v>45012</c:v>
                </c:pt>
                <c:pt idx="1106">
                  <c:v>45013</c:v>
                </c:pt>
                <c:pt idx="1107">
                  <c:v>45014</c:v>
                </c:pt>
                <c:pt idx="1108">
                  <c:v>45015</c:v>
                </c:pt>
                <c:pt idx="1109">
                  <c:v>45016</c:v>
                </c:pt>
                <c:pt idx="1110">
                  <c:v>45017</c:v>
                </c:pt>
                <c:pt idx="1111">
                  <c:v>45018</c:v>
                </c:pt>
                <c:pt idx="1112">
                  <c:v>45019</c:v>
                </c:pt>
                <c:pt idx="1113">
                  <c:v>45020</c:v>
                </c:pt>
                <c:pt idx="1114">
                  <c:v>45021</c:v>
                </c:pt>
                <c:pt idx="1115">
                  <c:v>45022</c:v>
                </c:pt>
                <c:pt idx="1116">
                  <c:v>45023</c:v>
                </c:pt>
                <c:pt idx="1117">
                  <c:v>45024</c:v>
                </c:pt>
                <c:pt idx="1118">
                  <c:v>45025</c:v>
                </c:pt>
                <c:pt idx="1119">
                  <c:v>45026</c:v>
                </c:pt>
                <c:pt idx="1120">
                  <c:v>45027</c:v>
                </c:pt>
                <c:pt idx="1121">
                  <c:v>45028</c:v>
                </c:pt>
                <c:pt idx="1122">
                  <c:v>45029</c:v>
                </c:pt>
                <c:pt idx="1123">
                  <c:v>45030</c:v>
                </c:pt>
                <c:pt idx="1124">
                  <c:v>45031</c:v>
                </c:pt>
                <c:pt idx="1125">
                  <c:v>45032</c:v>
                </c:pt>
                <c:pt idx="1126">
                  <c:v>45033</c:v>
                </c:pt>
                <c:pt idx="1127">
                  <c:v>45034</c:v>
                </c:pt>
                <c:pt idx="1128">
                  <c:v>45035</c:v>
                </c:pt>
                <c:pt idx="1129">
                  <c:v>45036</c:v>
                </c:pt>
                <c:pt idx="1130">
                  <c:v>45037</c:v>
                </c:pt>
                <c:pt idx="1131">
                  <c:v>45038</c:v>
                </c:pt>
                <c:pt idx="1132">
                  <c:v>45039</c:v>
                </c:pt>
                <c:pt idx="1133">
                  <c:v>45040</c:v>
                </c:pt>
                <c:pt idx="1134">
                  <c:v>45041</c:v>
                </c:pt>
                <c:pt idx="1135">
                  <c:v>45042</c:v>
                </c:pt>
                <c:pt idx="1136">
                  <c:v>45043</c:v>
                </c:pt>
                <c:pt idx="1137">
                  <c:v>45044</c:v>
                </c:pt>
                <c:pt idx="1138">
                  <c:v>45045</c:v>
                </c:pt>
                <c:pt idx="1139">
                  <c:v>45046</c:v>
                </c:pt>
                <c:pt idx="1140">
                  <c:v>45047</c:v>
                </c:pt>
                <c:pt idx="1141">
                  <c:v>45048</c:v>
                </c:pt>
                <c:pt idx="1142">
                  <c:v>45049</c:v>
                </c:pt>
                <c:pt idx="1143">
                  <c:v>45050</c:v>
                </c:pt>
                <c:pt idx="1144">
                  <c:v>45051</c:v>
                </c:pt>
                <c:pt idx="1145">
                  <c:v>45052</c:v>
                </c:pt>
                <c:pt idx="1146">
                  <c:v>45053</c:v>
                </c:pt>
                <c:pt idx="1147">
                  <c:v>45054</c:v>
                </c:pt>
                <c:pt idx="1148">
                  <c:v>45055</c:v>
                </c:pt>
                <c:pt idx="1149">
                  <c:v>45056</c:v>
                </c:pt>
                <c:pt idx="1150">
                  <c:v>45057</c:v>
                </c:pt>
                <c:pt idx="1151">
                  <c:v>45058</c:v>
                </c:pt>
                <c:pt idx="1152">
                  <c:v>45059</c:v>
                </c:pt>
                <c:pt idx="1153">
                  <c:v>45060</c:v>
                </c:pt>
                <c:pt idx="1154">
                  <c:v>45061</c:v>
                </c:pt>
                <c:pt idx="1155">
                  <c:v>45062</c:v>
                </c:pt>
                <c:pt idx="1156">
                  <c:v>45063</c:v>
                </c:pt>
                <c:pt idx="1157">
                  <c:v>45064</c:v>
                </c:pt>
                <c:pt idx="1158">
                  <c:v>45065</c:v>
                </c:pt>
                <c:pt idx="1159">
                  <c:v>45066</c:v>
                </c:pt>
                <c:pt idx="1160">
                  <c:v>45067</c:v>
                </c:pt>
                <c:pt idx="1161">
                  <c:v>45068</c:v>
                </c:pt>
                <c:pt idx="1162">
                  <c:v>45069</c:v>
                </c:pt>
                <c:pt idx="1163">
                  <c:v>45070</c:v>
                </c:pt>
                <c:pt idx="1164">
                  <c:v>45071</c:v>
                </c:pt>
                <c:pt idx="1165">
                  <c:v>45072</c:v>
                </c:pt>
                <c:pt idx="1166">
                  <c:v>45073</c:v>
                </c:pt>
                <c:pt idx="1167">
                  <c:v>45074</c:v>
                </c:pt>
                <c:pt idx="1168">
                  <c:v>45075</c:v>
                </c:pt>
                <c:pt idx="1169">
                  <c:v>45076</c:v>
                </c:pt>
                <c:pt idx="1170">
                  <c:v>45077</c:v>
                </c:pt>
                <c:pt idx="1171">
                  <c:v>45078</c:v>
                </c:pt>
                <c:pt idx="1172">
                  <c:v>45079</c:v>
                </c:pt>
                <c:pt idx="1173">
                  <c:v>45080</c:v>
                </c:pt>
                <c:pt idx="1174">
                  <c:v>45081</c:v>
                </c:pt>
                <c:pt idx="1175">
                  <c:v>45082</c:v>
                </c:pt>
                <c:pt idx="1176">
                  <c:v>45083</c:v>
                </c:pt>
                <c:pt idx="1177">
                  <c:v>45084</c:v>
                </c:pt>
                <c:pt idx="1178">
                  <c:v>45085</c:v>
                </c:pt>
                <c:pt idx="1179">
                  <c:v>45086</c:v>
                </c:pt>
                <c:pt idx="1180">
                  <c:v>45087</c:v>
                </c:pt>
                <c:pt idx="1181">
                  <c:v>45088</c:v>
                </c:pt>
                <c:pt idx="1182">
                  <c:v>45089</c:v>
                </c:pt>
                <c:pt idx="1183">
                  <c:v>45090</c:v>
                </c:pt>
                <c:pt idx="1184">
                  <c:v>45091</c:v>
                </c:pt>
                <c:pt idx="1185">
                  <c:v>45092</c:v>
                </c:pt>
                <c:pt idx="1186">
                  <c:v>45093</c:v>
                </c:pt>
                <c:pt idx="1187">
                  <c:v>45094</c:v>
                </c:pt>
                <c:pt idx="1188">
                  <c:v>45095</c:v>
                </c:pt>
                <c:pt idx="1189">
                  <c:v>45096</c:v>
                </c:pt>
                <c:pt idx="1190">
                  <c:v>45097</c:v>
                </c:pt>
                <c:pt idx="1191">
                  <c:v>45098</c:v>
                </c:pt>
                <c:pt idx="1192">
                  <c:v>45099</c:v>
                </c:pt>
                <c:pt idx="1193">
                  <c:v>45100</c:v>
                </c:pt>
                <c:pt idx="1194">
                  <c:v>45101</c:v>
                </c:pt>
                <c:pt idx="1195">
                  <c:v>45102</c:v>
                </c:pt>
                <c:pt idx="1196">
                  <c:v>45103</c:v>
                </c:pt>
                <c:pt idx="1197">
                  <c:v>45104</c:v>
                </c:pt>
                <c:pt idx="1198">
                  <c:v>45105</c:v>
                </c:pt>
                <c:pt idx="1199">
                  <c:v>45106</c:v>
                </c:pt>
                <c:pt idx="1200">
                  <c:v>45107</c:v>
                </c:pt>
                <c:pt idx="1201">
                  <c:v>45108</c:v>
                </c:pt>
                <c:pt idx="1202">
                  <c:v>45109</c:v>
                </c:pt>
                <c:pt idx="1203">
                  <c:v>45110</c:v>
                </c:pt>
                <c:pt idx="1204">
                  <c:v>45111</c:v>
                </c:pt>
                <c:pt idx="1205">
                  <c:v>45112</c:v>
                </c:pt>
                <c:pt idx="1206">
                  <c:v>45113</c:v>
                </c:pt>
                <c:pt idx="1207">
                  <c:v>45114</c:v>
                </c:pt>
                <c:pt idx="1208">
                  <c:v>45115</c:v>
                </c:pt>
                <c:pt idx="1209">
                  <c:v>45116</c:v>
                </c:pt>
                <c:pt idx="1210">
                  <c:v>45117</c:v>
                </c:pt>
                <c:pt idx="1211">
                  <c:v>45118</c:v>
                </c:pt>
                <c:pt idx="1212">
                  <c:v>45119</c:v>
                </c:pt>
                <c:pt idx="1213">
                  <c:v>45120</c:v>
                </c:pt>
                <c:pt idx="1214">
                  <c:v>45121</c:v>
                </c:pt>
                <c:pt idx="1215">
                  <c:v>45122</c:v>
                </c:pt>
                <c:pt idx="1216">
                  <c:v>45123</c:v>
                </c:pt>
                <c:pt idx="1217">
                  <c:v>45124</c:v>
                </c:pt>
                <c:pt idx="1218">
                  <c:v>45125</c:v>
                </c:pt>
                <c:pt idx="1219">
                  <c:v>45126</c:v>
                </c:pt>
                <c:pt idx="1220">
                  <c:v>45127</c:v>
                </c:pt>
                <c:pt idx="1221">
                  <c:v>45128</c:v>
                </c:pt>
                <c:pt idx="1222">
                  <c:v>45129</c:v>
                </c:pt>
                <c:pt idx="1223">
                  <c:v>45130</c:v>
                </c:pt>
                <c:pt idx="1224">
                  <c:v>45131</c:v>
                </c:pt>
                <c:pt idx="1225">
                  <c:v>45132</c:v>
                </c:pt>
                <c:pt idx="1226">
                  <c:v>45133</c:v>
                </c:pt>
                <c:pt idx="1227">
                  <c:v>45134</c:v>
                </c:pt>
                <c:pt idx="1228">
                  <c:v>45135</c:v>
                </c:pt>
                <c:pt idx="1229">
                  <c:v>45136</c:v>
                </c:pt>
                <c:pt idx="1230">
                  <c:v>45137</c:v>
                </c:pt>
                <c:pt idx="1231">
                  <c:v>45138</c:v>
                </c:pt>
                <c:pt idx="1232">
                  <c:v>45139</c:v>
                </c:pt>
                <c:pt idx="1233">
                  <c:v>45140</c:v>
                </c:pt>
                <c:pt idx="1234">
                  <c:v>45141</c:v>
                </c:pt>
                <c:pt idx="1235">
                  <c:v>45142</c:v>
                </c:pt>
                <c:pt idx="1236">
                  <c:v>45143</c:v>
                </c:pt>
                <c:pt idx="1237">
                  <c:v>45144</c:v>
                </c:pt>
                <c:pt idx="1238">
                  <c:v>45145</c:v>
                </c:pt>
                <c:pt idx="1239">
                  <c:v>45146</c:v>
                </c:pt>
                <c:pt idx="1240">
                  <c:v>45147</c:v>
                </c:pt>
                <c:pt idx="1241">
                  <c:v>45148</c:v>
                </c:pt>
                <c:pt idx="1242">
                  <c:v>45149</c:v>
                </c:pt>
                <c:pt idx="1243">
                  <c:v>45150</c:v>
                </c:pt>
                <c:pt idx="1244">
                  <c:v>45151</c:v>
                </c:pt>
                <c:pt idx="1245">
                  <c:v>45152</c:v>
                </c:pt>
                <c:pt idx="1246">
                  <c:v>45153</c:v>
                </c:pt>
                <c:pt idx="1247">
                  <c:v>45154</c:v>
                </c:pt>
                <c:pt idx="1248">
                  <c:v>45155</c:v>
                </c:pt>
                <c:pt idx="1249">
                  <c:v>45156</c:v>
                </c:pt>
                <c:pt idx="1250">
                  <c:v>45157</c:v>
                </c:pt>
                <c:pt idx="1251">
                  <c:v>45158</c:v>
                </c:pt>
                <c:pt idx="1252">
                  <c:v>45159</c:v>
                </c:pt>
                <c:pt idx="1253">
                  <c:v>45160</c:v>
                </c:pt>
                <c:pt idx="1254">
                  <c:v>45161</c:v>
                </c:pt>
                <c:pt idx="1255">
                  <c:v>45162</c:v>
                </c:pt>
                <c:pt idx="1256">
                  <c:v>45163</c:v>
                </c:pt>
                <c:pt idx="1257">
                  <c:v>45164</c:v>
                </c:pt>
                <c:pt idx="1258">
                  <c:v>45165</c:v>
                </c:pt>
                <c:pt idx="1259">
                  <c:v>45166</c:v>
                </c:pt>
                <c:pt idx="1260">
                  <c:v>45167</c:v>
                </c:pt>
                <c:pt idx="1261">
                  <c:v>45168</c:v>
                </c:pt>
                <c:pt idx="1262">
                  <c:v>45169</c:v>
                </c:pt>
                <c:pt idx="1263">
                  <c:v>45170</c:v>
                </c:pt>
                <c:pt idx="1264">
                  <c:v>45171</c:v>
                </c:pt>
                <c:pt idx="1265">
                  <c:v>45172</c:v>
                </c:pt>
                <c:pt idx="1266">
                  <c:v>45173</c:v>
                </c:pt>
                <c:pt idx="1267">
                  <c:v>45174</c:v>
                </c:pt>
                <c:pt idx="1268">
                  <c:v>45175</c:v>
                </c:pt>
                <c:pt idx="1269">
                  <c:v>45176</c:v>
                </c:pt>
                <c:pt idx="1270">
                  <c:v>45177</c:v>
                </c:pt>
                <c:pt idx="1271">
                  <c:v>45178</c:v>
                </c:pt>
                <c:pt idx="1272">
                  <c:v>45179</c:v>
                </c:pt>
                <c:pt idx="1273">
                  <c:v>45180</c:v>
                </c:pt>
                <c:pt idx="1274">
                  <c:v>45181</c:v>
                </c:pt>
                <c:pt idx="1275">
                  <c:v>45182</c:v>
                </c:pt>
                <c:pt idx="1276">
                  <c:v>45183</c:v>
                </c:pt>
                <c:pt idx="1277">
                  <c:v>45184</c:v>
                </c:pt>
                <c:pt idx="1278">
                  <c:v>45185</c:v>
                </c:pt>
                <c:pt idx="1279">
                  <c:v>45186</c:v>
                </c:pt>
                <c:pt idx="1280">
                  <c:v>45187</c:v>
                </c:pt>
                <c:pt idx="1281">
                  <c:v>45188</c:v>
                </c:pt>
                <c:pt idx="1282">
                  <c:v>45189</c:v>
                </c:pt>
                <c:pt idx="1283">
                  <c:v>45190</c:v>
                </c:pt>
                <c:pt idx="1284">
                  <c:v>45191</c:v>
                </c:pt>
                <c:pt idx="1285">
                  <c:v>45192</c:v>
                </c:pt>
                <c:pt idx="1286">
                  <c:v>45193</c:v>
                </c:pt>
                <c:pt idx="1287">
                  <c:v>45194</c:v>
                </c:pt>
                <c:pt idx="1288">
                  <c:v>45195</c:v>
                </c:pt>
                <c:pt idx="1289">
                  <c:v>45196</c:v>
                </c:pt>
                <c:pt idx="1290">
                  <c:v>45197</c:v>
                </c:pt>
                <c:pt idx="1291">
                  <c:v>45198</c:v>
                </c:pt>
                <c:pt idx="1292">
                  <c:v>45199</c:v>
                </c:pt>
                <c:pt idx="1293">
                  <c:v>45200</c:v>
                </c:pt>
                <c:pt idx="1294">
                  <c:v>45201</c:v>
                </c:pt>
                <c:pt idx="1295">
                  <c:v>45202</c:v>
                </c:pt>
                <c:pt idx="1296">
                  <c:v>45203</c:v>
                </c:pt>
                <c:pt idx="1297">
                  <c:v>45204</c:v>
                </c:pt>
                <c:pt idx="1298">
                  <c:v>45205</c:v>
                </c:pt>
              </c:numCache>
            </c:numRef>
          </c:cat>
          <c:val>
            <c:numRef>
              <c:f>'Dados sim recup log'!$O$2:$O$1500</c:f>
              <c:numCache>
                <c:formatCode>General</c:formatCode>
                <c:ptCount val="1499"/>
                <c:pt idx="27">
                  <c:v>1.1942847028174224</c:v>
                </c:pt>
                <c:pt idx="28">
                  <c:v>1.2012020088139759</c:v>
                </c:pt>
                <c:pt idx="29">
                  <c:v>1.2250599610442106</c:v>
                </c:pt>
                <c:pt idx="30">
                  <c:v>1.2439191331413348</c:v>
                </c:pt>
                <c:pt idx="31">
                  <c:v>1.2475143951009027</c:v>
                </c:pt>
                <c:pt idx="32">
                  <c:v>1.2486835785187698</c:v>
                </c:pt>
                <c:pt idx="33">
                  <c:v>1.2190135389894319</c:v>
                </c:pt>
                <c:pt idx="34">
                  <c:v>1.1279840773084175</c:v>
                </c:pt>
                <c:pt idx="35">
                  <c:v>1.119347306903647</c:v>
                </c:pt>
                <c:pt idx="36">
                  <c:v>1.0839894782648278</c:v>
                </c:pt>
                <c:pt idx="37">
                  <c:v>1.044429671216702</c:v>
                </c:pt>
                <c:pt idx="38">
                  <c:v>0.99846782186421223</c:v>
                </c:pt>
                <c:pt idx="39">
                  <c:v>1.0072023627338675</c:v>
                </c:pt>
                <c:pt idx="40">
                  <c:v>1.063650325654959</c:v>
                </c:pt>
                <c:pt idx="41">
                  <c:v>1.1816575636950526</c:v>
                </c:pt>
                <c:pt idx="42">
                  <c:v>1.2295817647613734</c:v>
                </c:pt>
                <c:pt idx="43">
                  <c:v>1.297619722405023</c:v>
                </c:pt>
                <c:pt idx="44">
                  <c:v>1.3811781182385452</c:v>
                </c:pt>
                <c:pt idx="45">
                  <c:v>1.4824164216570817</c:v>
                </c:pt>
                <c:pt idx="46">
                  <c:v>1.5357579321189287</c:v>
                </c:pt>
                <c:pt idx="47">
                  <c:v>1.5173393650662244</c:v>
                </c:pt>
                <c:pt idx="48">
                  <c:v>1.4660205068377554</c:v>
                </c:pt>
                <c:pt idx="49">
                  <c:v>1.4441720189838023</c:v>
                </c:pt>
                <c:pt idx="50">
                  <c:v>1.4637588721425834</c:v>
                </c:pt>
                <c:pt idx="51">
                  <c:v>1.4325184807196742</c:v>
                </c:pt>
                <c:pt idx="52">
                  <c:v>1.3928842613772086</c:v>
                </c:pt>
                <c:pt idx="53">
                  <c:v>1.3459194486206407</c:v>
                </c:pt>
                <c:pt idx="54">
                  <c:v>1.3120873372402304</c:v>
                </c:pt>
                <c:pt idx="55">
                  <c:v>1.2436326378638949</c:v>
                </c:pt>
                <c:pt idx="56">
                  <c:v>1.1860970659761911</c:v>
                </c:pt>
                <c:pt idx="57">
                  <c:v>1.0575060706602852</c:v>
                </c:pt>
                <c:pt idx="58">
                  <c:v>0.97215554620308309</c:v>
                </c:pt>
                <c:pt idx="59">
                  <c:v>0.91196482204954876</c:v>
                </c:pt>
                <c:pt idx="60">
                  <c:v>0.86358880568900109</c:v>
                </c:pt>
                <c:pt idx="61">
                  <c:v>0.83213067195880763</c:v>
                </c:pt>
                <c:pt idx="62">
                  <c:v>0.83383779454904927</c:v>
                </c:pt>
                <c:pt idx="63">
                  <c:v>0.83751475635525807</c:v>
                </c:pt>
                <c:pt idx="64">
                  <c:v>0.87443350006476339</c:v>
                </c:pt>
                <c:pt idx="65">
                  <c:v>0.96721089780530611</c:v>
                </c:pt>
                <c:pt idx="66">
                  <c:v>1.0712117942888348</c:v>
                </c:pt>
                <c:pt idx="67">
                  <c:v>1.1783215998204501</c:v>
                </c:pt>
                <c:pt idx="68">
                  <c:v>1.2946054571422814</c:v>
                </c:pt>
                <c:pt idx="69">
                  <c:v>1.4400998963768619</c:v>
                </c:pt>
                <c:pt idx="70">
                  <c:v>1.5754676794943403</c:v>
                </c:pt>
                <c:pt idx="71">
                  <c:v>1.7331275372937467</c:v>
                </c:pt>
                <c:pt idx="72">
                  <c:v>1.7834031800490115</c:v>
                </c:pt>
                <c:pt idx="73">
                  <c:v>1.7888142696340728</c:v>
                </c:pt>
                <c:pt idx="74">
                  <c:v>1.7909379633109825</c:v>
                </c:pt>
                <c:pt idx="75">
                  <c:v>1.7427349437769306</c:v>
                </c:pt>
                <c:pt idx="76">
                  <c:v>1.6240980634559583</c:v>
                </c:pt>
                <c:pt idx="77">
                  <c:v>1.5185440333456803</c:v>
                </c:pt>
                <c:pt idx="78">
                  <c:v>1.4049842232520011</c:v>
                </c:pt>
                <c:pt idx="79">
                  <c:v>1.3182106218605898</c:v>
                </c:pt>
                <c:pt idx="80">
                  <c:v>1.2528456462523132</c:v>
                </c:pt>
                <c:pt idx="81">
                  <c:v>1.1635048474585157</c:v>
                </c:pt>
                <c:pt idx="82">
                  <c:v>1.1389186095444039</c:v>
                </c:pt>
                <c:pt idx="83">
                  <c:v>1.1502980379262602</c:v>
                </c:pt>
                <c:pt idx="84">
                  <c:v>1.1736231420381056</c:v>
                </c:pt>
                <c:pt idx="85">
                  <c:v>1.2012263988403329</c:v>
                </c:pt>
                <c:pt idx="86">
                  <c:v>1.2156815384706312</c:v>
                </c:pt>
                <c:pt idx="87">
                  <c:v>1.2167417549008936</c:v>
                </c:pt>
                <c:pt idx="88">
                  <c:v>1.3027054010735175</c:v>
                </c:pt>
                <c:pt idx="89">
                  <c:v>1.3353041947254802</c:v>
                </c:pt>
                <c:pt idx="90">
                  <c:v>1.3282261595783602</c:v>
                </c:pt>
                <c:pt idx="91">
                  <c:v>1.347829785567717</c:v>
                </c:pt>
                <c:pt idx="92">
                  <c:v>1.3693183643791085</c:v>
                </c:pt>
                <c:pt idx="93">
                  <c:v>1.4096345362111578</c:v>
                </c:pt>
                <c:pt idx="94">
                  <c:v>1.4702735626401287</c:v>
                </c:pt>
                <c:pt idx="95">
                  <c:v>1.4950619518044987</c:v>
                </c:pt>
                <c:pt idx="96">
                  <c:v>1.5347918904515889</c:v>
                </c:pt>
                <c:pt idx="97">
                  <c:v>1.6333110955552392</c:v>
                </c:pt>
                <c:pt idx="98">
                  <c:v>1.6616840740707577</c:v>
                </c:pt>
                <c:pt idx="99">
                  <c:v>1.6228294510460675</c:v>
                </c:pt>
                <c:pt idx="100">
                  <c:v>1.5972348913902026</c:v>
                </c:pt>
                <c:pt idx="101">
                  <c:v>1.5823749615757305</c:v>
                </c:pt>
                <c:pt idx="102">
                  <c:v>1.4947618232196076</c:v>
                </c:pt>
                <c:pt idx="103">
                  <c:v>1.4206330305662869</c:v>
                </c:pt>
                <c:pt idx="104">
                  <c:v>1.3114761729366369</c:v>
                </c:pt>
                <c:pt idx="105">
                  <c:v>1.2092396235453433</c:v>
                </c:pt>
                <c:pt idx="106">
                  <c:v>1.2234427817883458</c:v>
                </c:pt>
                <c:pt idx="107">
                  <c:v>1.2042973190780903</c:v>
                </c:pt>
                <c:pt idx="108">
                  <c:v>1.1561086010476798</c:v>
                </c:pt>
                <c:pt idx="109">
                  <c:v>1.1551869418889569</c:v>
                </c:pt>
                <c:pt idx="110">
                  <c:v>1.1474298211333622</c:v>
                </c:pt>
                <c:pt idx="111">
                  <c:v>1.1622190238271923</c:v>
                </c:pt>
                <c:pt idx="112">
                  <c:v>1.2115080145883523</c:v>
                </c:pt>
                <c:pt idx="113">
                  <c:v>1.1645523627492733</c:v>
                </c:pt>
                <c:pt idx="114">
                  <c:v>1.1433461277012549</c:v>
                </c:pt>
                <c:pt idx="115">
                  <c:v>1.1450121553190085</c:v>
                </c:pt>
                <c:pt idx="116">
                  <c:v>1.1468158828202719</c:v>
                </c:pt>
                <c:pt idx="117">
                  <c:v>1.1369204856395567</c:v>
                </c:pt>
                <c:pt idx="118">
                  <c:v>1.1099886393581866</c:v>
                </c:pt>
                <c:pt idx="119">
                  <c:v>1.0939997696134784</c:v>
                </c:pt>
                <c:pt idx="120">
                  <c:v>1.1050717720745038</c:v>
                </c:pt>
                <c:pt idx="121">
                  <c:v>1.0907523337953109</c:v>
                </c:pt>
                <c:pt idx="122">
                  <c:v>1.0512728433459377</c:v>
                </c:pt>
                <c:pt idx="123">
                  <c:v>1.0020889419695553</c:v>
                </c:pt>
                <c:pt idx="124">
                  <c:v>1.0100535540072677</c:v>
                </c:pt>
                <c:pt idx="125">
                  <c:v>1.0514309744580679</c:v>
                </c:pt>
                <c:pt idx="126">
                  <c:v>1.0721983292955164</c:v>
                </c:pt>
                <c:pt idx="127">
                  <c:v>1.0892551797331942</c:v>
                </c:pt>
                <c:pt idx="128">
                  <c:v>1.1379816171830683</c:v>
                </c:pt>
                <c:pt idx="129">
                  <c:v>1.2248409997338088</c:v>
                </c:pt>
                <c:pt idx="130">
                  <c:v>1.3344124049210144</c:v>
                </c:pt>
                <c:pt idx="131">
                  <c:v>1.3586813477379778</c:v>
                </c:pt>
                <c:pt idx="132">
                  <c:v>1.3259521810307469</c:v>
                </c:pt>
                <c:pt idx="133">
                  <c:v>1.3005430042422712</c:v>
                </c:pt>
                <c:pt idx="134">
                  <c:v>1.2857467808812999</c:v>
                </c:pt>
                <c:pt idx="135">
                  <c:v>1.2535074222355149</c:v>
                </c:pt>
                <c:pt idx="136">
                  <c:v>1.2038483972370964</c:v>
                </c:pt>
                <c:pt idx="137">
                  <c:v>1.156016062356287</c:v>
                </c:pt>
                <c:pt idx="138">
                  <c:v>1.1419798685899629</c:v>
                </c:pt>
                <c:pt idx="139">
                  <c:v>1.1561112538391303</c:v>
                </c:pt>
                <c:pt idx="140">
                  <c:v>1.1631295227456735</c:v>
                </c:pt>
                <c:pt idx="141">
                  <c:v>1.1801030150986342</c:v>
                </c:pt>
                <c:pt idx="142">
                  <c:v>1.1959476884486158</c:v>
                </c:pt>
                <c:pt idx="143">
                  <c:v>1.2103608953200093</c:v>
                </c:pt>
                <c:pt idx="144">
                  <c:v>1.2146704170232498</c:v>
                </c:pt>
                <c:pt idx="145">
                  <c:v>1.2220189457834585</c:v>
                </c:pt>
                <c:pt idx="146">
                  <c:v>1.2192905069792748</c:v>
                </c:pt>
                <c:pt idx="147">
                  <c:v>1.2114980225304262</c:v>
                </c:pt>
                <c:pt idx="148">
                  <c:v>1.1794731847462048</c:v>
                </c:pt>
                <c:pt idx="149">
                  <c:v>1.158156417793299</c:v>
                </c:pt>
                <c:pt idx="150">
                  <c:v>1.1477461099120994</c:v>
                </c:pt>
                <c:pt idx="151">
                  <c:v>1.1389114213998128</c:v>
                </c:pt>
                <c:pt idx="152">
                  <c:v>1.1139223035639327</c:v>
                </c:pt>
                <c:pt idx="153">
                  <c:v>1.0932698471132876</c:v>
                </c:pt>
                <c:pt idx="154">
                  <c:v>1.0810925514563579</c:v>
                </c:pt>
                <c:pt idx="155">
                  <c:v>1.0823144255891293</c:v>
                </c:pt>
                <c:pt idx="156">
                  <c:v>1.0806615239292285</c:v>
                </c:pt>
                <c:pt idx="157">
                  <c:v>1.0758497050087941</c:v>
                </c:pt>
                <c:pt idx="158">
                  <c:v>1.0715288800778402</c:v>
                </c:pt>
                <c:pt idx="159">
                  <c:v>1.0704523180818124</c:v>
                </c:pt>
                <c:pt idx="160">
                  <c:v>1.0702095421336228</c:v>
                </c:pt>
                <c:pt idx="161">
                  <c:v>1.0704124791968648</c:v>
                </c:pt>
                <c:pt idx="162">
                  <c:v>1.0689753365020882</c:v>
                </c:pt>
                <c:pt idx="163">
                  <c:v>1.0601811768501659</c:v>
                </c:pt>
                <c:pt idx="164">
                  <c:v>1.0438868324205683</c:v>
                </c:pt>
                <c:pt idx="165">
                  <c:v>1.029134161216287</c:v>
                </c:pt>
                <c:pt idx="166">
                  <c:v>1.0187849922420633</c:v>
                </c:pt>
                <c:pt idx="167">
                  <c:v>1.0027610428790348</c:v>
                </c:pt>
                <c:pt idx="168">
                  <c:v>0.9885916698938938</c:v>
                </c:pt>
                <c:pt idx="169">
                  <c:v>0.97375815506420305</c:v>
                </c:pt>
                <c:pt idx="170">
                  <c:v>0.9644476815444033</c:v>
                </c:pt>
                <c:pt idx="171">
                  <c:v>0.9607906175684533</c:v>
                </c:pt>
                <c:pt idx="172">
                  <c:v>0.95024856235507915</c:v>
                </c:pt>
                <c:pt idx="173">
                  <c:v>0.93807898520726274</c:v>
                </c:pt>
                <c:pt idx="174">
                  <c:v>0.92653915143416132</c:v>
                </c:pt>
                <c:pt idx="175">
                  <c:v>0.91733485352115696</c:v>
                </c:pt>
                <c:pt idx="176">
                  <c:v>0.90698096717984189</c:v>
                </c:pt>
                <c:pt idx="177">
                  <c:v>0.89693913627427879</c:v>
                </c:pt>
                <c:pt idx="178">
                  <c:v>0.88721907053847526</c:v>
                </c:pt>
                <c:pt idx="179">
                  <c:v>0.89388526285184799</c:v>
                </c:pt>
                <c:pt idx="180">
                  <c:v>0.91014289591665332</c:v>
                </c:pt>
                <c:pt idx="181">
                  <c:v>0.94268762091235314</c:v>
                </c:pt>
                <c:pt idx="182">
                  <c:v>0.96980081012507924</c:v>
                </c:pt>
                <c:pt idx="183">
                  <c:v>0.99876567785745141</c:v>
                </c:pt>
                <c:pt idx="184">
                  <c:v>1.0268143390004485</c:v>
                </c:pt>
                <c:pt idx="185">
                  <c:v>1.0536486822091145</c:v>
                </c:pt>
                <c:pt idx="186">
                  <c:v>1.0597725579883603</c:v>
                </c:pt>
                <c:pt idx="187">
                  <c:v>1.0495337004628811</c:v>
                </c:pt>
                <c:pt idx="188">
                  <c:v>1.0124309295189373</c:v>
                </c:pt>
                <c:pt idx="189">
                  <c:v>0.98289105223013051</c:v>
                </c:pt>
                <c:pt idx="190">
                  <c:v>0.95443899072564609</c:v>
                </c:pt>
                <c:pt idx="191">
                  <c:v>0.92736475108279159</c:v>
                </c:pt>
                <c:pt idx="192">
                  <c:v>0.90165943817017524</c:v>
                </c:pt>
                <c:pt idx="193">
                  <c:v>0.8825476132799438</c:v>
                </c:pt>
                <c:pt idx="194">
                  <c:v>0.86941020298515959</c:v>
                </c:pt>
                <c:pt idx="195">
                  <c:v>0.86453849291374729</c:v>
                </c:pt>
                <c:pt idx="196">
                  <c:v>0.84664215870997372</c:v>
                </c:pt>
                <c:pt idx="197">
                  <c:v>0.83685841487419343</c:v>
                </c:pt>
                <c:pt idx="198">
                  <c:v>0.82801841472939763</c:v>
                </c:pt>
                <c:pt idx="199">
                  <c:v>0.81995653354589937</c:v>
                </c:pt>
                <c:pt idx="200">
                  <c:v>0.81255930342265104</c:v>
                </c:pt>
                <c:pt idx="201">
                  <c:v>0.80777058823063586</c:v>
                </c:pt>
                <c:pt idx="202">
                  <c:v>0.80768457865480148</c:v>
                </c:pt>
                <c:pt idx="203">
                  <c:v>0.83290762135829433</c:v>
                </c:pt>
                <c:pt idx="204">
                  <c:v>0.84999070912138253</c:v>
                </c:pt>
                <c:pt idx="205">
                  <c:v>0.86894151911965667</c:v>
                </c:pt>
                <c:pt idx="206">
                  <c:v>0.89014527371104069</c:v>
                </c:pt>
                <c:pt idx="207">
                  <c:v>0.91430586725436436</c:v>
                </c:pt>
                <c:pt idx="208">
                  <c:v>0.92966586353415037</c:v>
                </c:pt>
                <c:pt idx="209">
                  <c:v>0.94135048629266949</c:v>
                </c:pt>
                <c:pt idx="210">
                  <c:v>0.92423836749116928</c:v>
                </c:pt>
                <c:pt idx="211">
                  <c:v>0.9113975828014873</c:v>
                </c:pt>
                <c:pt idx="212">
                  <c:v>0.89999444265809103</c:v>
                </c:pt>
                <c:pt idx="213">
                  <c:v>0.88989950367356074</c:v>
                </c:pt>
                <c:pt idx="214">
                  <c:v>0.88055854792542743</c:v>
                </c:pt>
                <c:pt idx="215">
                  <c:v>0.89162287780851046</c:v>
                </c:pt>
                <c:pt idx="216">
                  <c:v>0.89762146047517344</c:v>
                </c:pt>
                <c:pt idx="217">
                  <c:v>0.91524719414914346</c:v>
                </c:pt>
                <c:pt idx="218">
                  <c:v>0.9266383656685836</c:v>
                </c:pt>
                <c:pt idx="219">
                  <c:v>0.93208372238154413</c:v>
                </c:pt>
                <c:pt idx="220">
                  <c:v>0.93140941438499047</c:v>
                </c:pt>
                <c:pt idx="221">
                  <c:v>0.92481827183184906</c:v>
                </c:pt>
                <c:pt idx="222">
                  <c:v>0.88144585793916497</c:v>
                </c:pt>
                <c:pt idx="223">
                  <c:v>0.83208776025962461</c:v>
                </c:pt>
                <c:pt idx="224">
                  <c:v>0.77833597769548468</c:v>
                </c:pt>
                <c:pt idx="225">
                  <c:v>0.73334139153266253</c:v>
                </c:pt>
                <c:pt idx="226">
                  <c:v>0.68930766919010966</c:v>
                </c:pt>
                <c:pt idx="227">
                  <c:v>0.64618218264685157</c:v>
                </c:pt>
                <c:pt idx="228">
                  <c:v>0.60618040516660832</c:v>
                </c:pt>
                <c:pt idx="229">
                  <c:v>0.57938148160384717</c:v>
                </c:pt>
                <c:pt idx="230">
                  <c:v>0.5830646999691409</c:v>
                </c:pt>
                <c:pt idx="231">
                  <c:v>0.60107594153199106</c:v>
                </c:pt>
                <c:pt idx="232">
                  <c:v>0.61408743435175106</c:v>
                </c:pt>
                <c:pt idx="233">
                  <c:v>0.6352846835197743</c:v>
                </c:pt>
                <c:pt idx="234">
                  <c:v>0.66595101776318288</c:v>
                </c:pt>
                <c:pt idx="235">
                  <c:v>0.70825514382698751</c:v>
                </c:pt>
                <c:pt idx="236">
                  <c:v>0.78542616821380662</c:v>
                </c:pt>
                <c:pt idx="237">
                  <c:v>0.8432823033707284</c:v>
                </c:pt>
                <c:pt idx="238">
                  <c:v>0.89610804814433775</c:v>
                </c:pt>
                <c:pt idx="239">
                  <c:v>0.96078606464413663</c:v>
                </c:pt>
                <c:pt idx="240">
                  <c:v>1.0217933015320644</c:v>
                </c:pt>
                <c:pt idx="241">
                  <c:v>1.0774846989168616</c:v>
                </c:pt>
                <c:pt idx="242">
                  <c:v>1.1396550218358472</c:v>
                </c:pt>
                <c:pt idx="243">
                  <c:v>1.1714081380394821</c:v>
                </c:pt>
                <c:pt idx="244">
                  <c:v>1.2108728342475923</c:v>
                </c:pt>
                <c:pt idx="245">
                  <c:v>1.2511655061294251</c:v>
                </c:pt>
                <c:pt idx="246">
                  <c:v>1.2901582171349459</c:v>
                </c:pt>
                <c:pt idx="247">
                  <c:v>1.3402775157478004</c:v>
                </c:pt>
                <c:pt idx="248">
                  <c:v>1.4024490353322263</c:v>
                </c:pt>
                <c:pt idx="249">
                  <c:v>1.4284006374317169</c:v>
                </c:pt>
                <c:pt idx="250">
                  <c:v>1.4394203332114839</c:v>
                </c:pt>
                <c:pt idx="251">
                  <c:v>1.4134151581172181</c:v>
                </c:pt>
                <c:pt idx="252">
                  <c:v>1.3716182971541695</c:v>
                </c:pt>
                <c:pt idx="253">
                  <c:v>1.3244616107966931</c:v>
                </c:pt>
                <c:pt idx="254">
                  <c:v>1.2591274898092708</c:v>
                </c:pt>
                <c:pt idx="255">
                  <c:v>1.178846180008883</c:v>
                </c:pt>
                <c:pt idx="256">
                  <c:v>1.1185394866423741</c:v>
                </c:pt>
                <c:pt idx="257">
                  <c:v>1.0650677639500115</c:v>
                </c:pt>
                <c:pt idx="258">
                  <c:v>1.0332721632645476</c:v>
                </c:pt>
                <c:pt idx="259">
                  <c:v>1.0064174313460683</c:v>
                </c:pt>
                <c:pt idx="260">
                  <c:v>0.98208586760682248</c:v>
                </c:pt>
                <c:pt idx="261">
                  <c:v>0.96801902714902099</c:v>
                </c:pt>
                <c:pt idx="262">
                  <c:v>0.96371886961116426</c:v>
                </c:pt>
                <c:pt idx="263">
                  <c:v>0.96488371824919872</c:v>
                </c:pt>
                <c:pt idx="264">
                  <c:v>0.96800942316521599</c:v>
                </c:pt>
                <c:pt idx="265">
                  <c:v>0.97150312924408133</c:v>
                </c:pt>
                <c:pt idx="266">
                  <c:v>0.97415726001562875</c:v>
                </c:pt>
                <c:pt idx="267">
                  <c:v>0.98114648632489265</c:v>
                </c:pt>
                <c:pt idx="268">
                  <c:v>0.98733373759410192</c:v>
                </c:pt>
                <c:pt idx="269">
                  <c:v>0.99266630109050047</c:v>
                </c:pt>
                <c:pt idx="270">
                  <c:v>0.97948055891838981</c:v>
                </c:pt>
                <c:pt idx="271">
                  <c:v>0.9759835539405507</c:v>
                </c:pt>
                <c:pt idx="272">
                  <c:v>0.98671138781572754</c:v>
                </c:pt>
                <c:pt idx="273">
                  <c:v>1.0109456293725587</c:v>
                </c:pt>
                <c:pt idx="274">
                  <c:v>1.0302327719038322</c:v>
                </c:pt>
                <c:pt idx="275">
                  <c:v>1.0396505473421489</c:v>
                </c:pt>
                <c:pt idx="276">
                  <c:v>1.0378158993637032</c:v>
                </c:pt>
                <c:pt idx="277">
                  <c:v>1.0712431335224815</c:v>
                </c:pt>
                <c:pt idx="278">
                  <c:v>1.1207368379816014</c:v>
                </c:pt>
                <c:pt idx="279">
                  <c:v>1.1363387766698558</c:v>
                </c:pt>
                <c:pt idx="280">
                  <c:v>1.1327898288678291</c:v>
                </c:pt>
                <c:pt idx="281">
                  <c:v>1.1380149528048027</c:v>
                </c:pt>
                <c:pt idx="282">
                  <c:v>1.1640362197108125</c:v>
                </c:pt>
                <c:pt idx="283">
                  <c:v>1.2148062858294171</c:v>
                </c:pt>
                <c:pt idx="284">
                  <c:v>1.2376157372045824</c:v>
                </c:pt>
                <c:pt idx="285">
                  <c:v>1.1962824505487837</c:v>
                </c:pt>
                <c:pt idx="286">
                  <c:v>1.1781890279521936</c:v>
                </c:pt>
                <c:pt idx="287">
                  <c:v>1.1763765620738142</c:v>
                </c:pt>
                <c:pt idx="288">
                  <c:v>1.1760857411570718</c:v>
                </c:pt>
                <c:pt idx="289">
                  <c:v>1.1683784721147954</c:v>
                </c:pt>
                <c:pt idx="290">
                  <c:v>1.1523390403715872</c:v>
                </c:pt>
                <c:pt idx="291">
                  <c:v>1.1434614732542725</c:v>
                </c:pt>
                <c:pt idx="292">
                  <c:v>1.1709656587124686</c:v>
                </c:pt>
                <c:pt idx="293">
                  <c:v>1.2166182757326576</c:v>
                </c:pt>
                <c:pt idx="294">
                  <c:v>1.2707874860938249</c:v>
                </c:pt>
                <c:pt idx="295">
                  <c:v>1.3145823886750301</c:v>
                </c:pt>
                <c:pt idx="296">
                  <c:v>1.3639384243001111</c:v>
                </c:pt>
                <c:pt idx="297">
                  <c:v>1.4192567561103746</c:v>
                </c:pt>
                <c:pt idx="298">
                  <c:v>1.4709440070869393</c:v>
                </c:pt>
                <c:pt idx="299">
                  <c:v>1.5209063903365447</c:v>
                </c:pt>
                <c:pt idx="300">
                  <c:v>1.5165313729482077</c:v>
                </c:pt>
                <c:pt idx="301">
                  <c:v>1.4860741623086513</c:v>
                </c:pt>
                <c:pt idx="302">
                  <c:v>1.4489530209711563</c:v>
                </c:pt>
                <c:pt idx="303">
                  <c:v>1.3978459647465977</c:v>
                </c:pt>
                <c:pt idx="304">
                  <c:v>1.3341241841835461</c:v>
                </c:pt>
                <c:pt idx="305">
                  <c:v>1.2628879755299935</c:v>
                </c:pt>
                <c:pt idx="306">
                  <c:v>1.1906607866183105</c:v>
                </c:pt>
                <c:pt idx="307">
                  <c:v>1.1459569096031899</c:v>
                </c:pt>
                <c:pt idx="308">
                  <c:v>1.1126278936469536</c:v>
                </c:pt>
                <c:pt idx="309">
                  <c:v>1.090399728649051</c:v>
                </c:pt>
                <c:pt idx="310">
                  <c:v>1.0657637652821152</c:v>
                </c:pt>
                <c:pt idx="311">
                  <c:v>1.0383474515081723</c:v>
                </c:pt>
                <c:pt idx="312">
                  <c:v>1.0269836706538333</c:v>
                </c:pt>
                <c:pt idx="313">
                  <c:v>1.025723215177728</c:v>
                </c:pt>
                <c:pt idx="314">
                  <c:v>1.0165885868454336</c:v>
                </c:pt>
                <c:pt idx="315">
                  <c:v>1.0012740734392713</c:v>
                </c:pt>
                <c:pt idx="316">
                  <c:v>0.99401120849987379</c:v>
                </c:pt>
                <c:pt idx="317">
                  <c:v>0.99658831228303335</c:v>
                </c:pt>
                <c:pt idx="318">
                  <c:v>1.0098320937450638</c:v>
                </c:pt>
                <c:pt idx="319">
                  <c:v>1.0065981626294738</c:v>
                </c:pt>
                <c:pt idx="320">
                  <c:v>1.001256313936052</c:v>
                </c:pt>
                <c:pt idx="321">
                  <c:v>1.0207161073096838</c:v>
                </c:pt>
                <c:pt idx="322">
                  <c:v>1.0448849984025863</c:v>
                </c:pt>
                <c:pt idx="323">
                  <c:v>1.0597060311350415</c:v>
                </c:pt>
                <c:pt idx="324">
                  <c:v>1.0709884618140078</c:v>
                </c:pt>
                <c:pt idx="325">
                  <c:v>1.078071550042168</c:v>
                </c:pt>
                <c:pt idx="326">
                  <c:v>1.1062875498524876</c:v>
                </c:pt>
                <c:pt idx="327">
                  <c:v>1.1131253722333256</c:v>
                </c:pt>
                <c:pt idx="328">
                  <c:v>1.0761013572538898</c:v>
                </c:pt>
                <c:pt idx="329">
                  <c:v>1.0293651090810285</c:v>
                </c:pt>
                <c:pt idx="330">
                  <c:v>0.98395368813802409</c:v>
                </c:pt>
                <c:pt idx="331">
                  <c:v>0.94815859211134657</c:v>
                </c:pt>
                <c:pt idx="332">
                  <c:v>0.92230457630833196</c:v>
                </c:pt>
                <c:pt idx="333">
                  <c:v>0.87968063929973361</c:v>
                </c:pt>
                <c:pt idx="334">
                  <c:v>0.85246851311073346</c:v>
                </c:pt>
                <c:pt idx="335">
                  <c:v>0.84554618750929744</c:v>
                </c:pt>
                <c:pt idx="336">
                  <c:v>0.84877497778728628</c:v>
                </c:pt>
                <c:pt idx="337">
                  <c:v>0.85386557107541283</c:v>
                </c:pt>
                <c:pt idx="338">
                  <c:v>0.85591677591558923</c:v>
                </c:pt>
                <c:pt idx="339">
                  <c:v>0.85424375282797016</c:v>
                </c:pt>
                <c:pt idx="340">
                  <c:v>0.86520189713175677</c:v>
                </c:pt>
                <c:pt idx="341">
                  <c:v>0.88453708776021656</c:v>
                </c:pt>
                <c:pt idx="342">
                  <c:v>0.90467244189988427</c:v>
                </c:pt>
                <c:pt idx="343">
                  <c:v>0.92833688276151927</c:v>
                </c:pt>
                <c:pt idx="344">
                  <c:v>0.95522064903576953</c:v>
                </c:pt>
                <c:pt idx="345">
                  <c:v>0.9807650287805163</c:v>
                </c:pt>
                <c:pt idx="346">
                  <c:v>1.004685914956829</c:v>
                </c:pt>
                <c:pt idx="347">
                  <c:v>1.025592781434975</c:v>
                </c:pt>
                <c:pt idx="348">
                  <c:v>1.0300692273571925</c:v>
                </c:pt>
                <c:pt idx="349">
                  <c:v>1.0264772748122215</c:v>
                </c:pt>
                <c:pt idx="350">
                  <c:v>1.0300377489178556</c:v>
                </c:pt>
                <c:pt idx="351">
                  <c:v>1.0302474623786062</c:v>
                </c:pt>
                <c:pt idx="352">
                  <c:v>1.0315528640246259</c:v>
                </c:pt>
                <c:pt idx="353">
                  <c:v>1.0339740564543154</c:v>
                </c:pt>
                <c:pt idx="354">
                  <c:v>1.0367674510765363</c:v>
                </c:pt>
                <c:pt idx="355">
                  <c:v>1.0491457126349994</c:v>
                </c:pt>
                <c:pt idx="356">
                  <c:v>1.0773798519104936</c:v>
                </c:pt>
                <c:pt idx="357">
                  <c:v>1.0858506096045386</c:v>
                </c:pt>
                <c:pt idx="358">
                  <c:v>1.1017517310659279</c:v>
                </c:pt>
                <c:pt idx="359">
                  <c:v>1.1195806794454777</c:v>
                </c:pt>
                <c:pt idx="360">
                  <c:v>1.1393616203608561</c:v>
                </c:pt>
                <c:pt idx="361">
                  <c:v>1.1598263717764359</c:v>
                </c:pt>
                <c:pt idx="362">
                  <c:v>1.1734333514997528</c:v>
                </c:pt>
                <c:pt idx="363">
                  <c:v>1.1787260442889378</c:v>
                </c:pt>
                <c:pt idx="364">
                  <c:v>1.1915336268352033</c:v>
                </c:pt>
                <c:pt idx="365">
                  <c:v>1.1947595335508794</c:v>
                </c:pt>
                <c:pt idx="366">
                  <c:v>1.1931070221991178</c:v>
                </c:pt>
                <c:pt idx="367">
                  <c:v>1.1866490414075628</c:v>
                </c:pt>
                <c:pt idx="368">
                  <c:v>1.1777923154016139</c:v>
                </c:pt>
                <c:pt idx="369">
                  <c:v>1.1808924859257905</c:v>
                </c:pt>
                <c:pt idx="370">
                  <c:v>1.1818925514007037</c:v>
                </c:pt>
                <c:pt idx="371">
                  <c:v>1.1802157222964715</c:v>
                </c:pt>
                <c:pt idx="372">
                  <c:v>1.1710530990874288</c:v>
                </c:pt>
                <c:pt idx="373">
                  <c:v>1.1522014464383283</c:v>
                </c:pt>
                <c:pt idx="374">
                  <c:v>1.1234986537381513</c:v>
                </c:pt>
                <c:pt idx="375">
                  <c:v>1.1122148277900292</c:v>
                </c:pt>
                <c:pt idx="376">
                  <c:v>1.089258974388879</c:v>
                </c:pt>
                <c:pt idx="377">
                  <c:v>1.058760685251992</c:v>
                </c:pt>
                <c:pt idx="378">
                  <c:v>1.0253029708617958</c:v>
                </c:pt>
                <c:pt idx="379">
                  <c:v>1.0009684644862056</c:v>
                </c:pt>
                <c:pt idx="380">
                  <c:v>0.98670011004504687</c:v>
                </c:pt>
                <c:pt idx="381">
                  <c:v>0.98262634792950432</c:v>
                </c:pt>
                <c:pt idx="382">
                  <c:v>0.96238683545364534</c:v>
                </c:pt>
                <c:pt idx="383">
                  <c:v>0.94713824814394498</c:v>
                </c:pt>
                <c:pt idx="384">
                  <c:v>0.94318712883537303</c:v>
                </c:pt>
                <c:pt idx="385">
                  <c:v>0.94763801451515239</c:v>
                </c:pt>
                <c:pt idx="386">
                  <c:v>0.95347463622566964</c:v>
                </c:pt>
                <c:pt idx="387">
                  <c:v>0.96412116914528057</c:v>
                </c:pt>
                <c:pt idx="388">
                  <c:v>0.98014980929641515</c:v>
                </c:pt>
                <c:pt idx="389">
                  <c:v>0.98605480851111083</c:v>
                </c:pt>
                <c:pt idx="390">
                  <c:v>0.99268296841105907</c:v>
                </c:pt>
                <c:pt idx="391">
                  <c:v>0.99212471640914368</c:v>
                </c:pt>
                <c:pt idx="392">
                  <c:v>0.99214040686183136</c:v>
                </c:pt>
                <c:pt idx="393">
                  <c:v>0.99416559473374289</c:v>
                </c:pt>
                <c:pt idx="394">
                  <c:v>0.99388913650815103</c:v>
                </c:pt>
                <c:pt idx="395">
                  <c:v>0.99096431106167959</c:v>
                </c:pt>
                <c:pt idx="396">
                  <c:v>1.0019430816392703</c:v>
                </c:pt>
                <c:pt idx="397">
                  <c:v>1.0118470049916102</c:v>
                </c:pt>
                <c:pt idx="398">
                  <c:v>1.0246967886259557</c:v>
                </c:pt>
                <c:pt idx="399">
                  <c:v>1.0352401338199264</c:v>
                </c:pt>
                <c:pt idx="400">
                  <c:v>1.0349967687389443</c:v>
                </c:pt>
                <c:pt idx="401">
                  <c:v>1.0361088028413401</c:v>
                </c:pt>
                <c:pt idx="402">
                  <c:v>1.0384344429022097</c:v>
                </c:pt>
                <c:pt idx="403">
                  <c:v>1.0428025205813254</c:v>
                </c:pt>
                <c:pt idx="404">
                  <c:v>1.0491868118642658</c:v>
                </c:pt>
                <c:pt idx="405">
                  <c:v>1.0579570695012885</c:v>
                </c:pt>
                <c:pt idx="406">
                  <c:v>1.0647971015457569</c:v>
                </c:pt>
                <c:pt idx="407">
                  <c:v>1.0829468875763002</c:v>
                </c:pt>
                <c:pt idx="408">
                  <c:v>1.0916173122266331</c:v>
                </c:pt>
                <c:pt idx="409">
                  <c:v>1.0906831902766283</c:v>
                </c:pt>
                <c:pt idx="410">
                  <c:v>1.1006614762408484</c:v>
                </c:pt>
                <c:pt idx="411">
                  <c:v>1.1016503326434588</c:v>
                </c:pt>
                <c:pt idx="412">
                  <c:v>1.0921895270013335</c:v>
                </c:pt>
                <c:pt idx="413">
                  <c:v>1.085337228251203</c:v>
                </c:pt>
                <c:pt idx="414">
                  <c:v>1.076311381323497</c:v>
                </c:pt>
                <c:pt idx="415">
                  <c:v>1.0734875404033608</c:v>
                </c:pt>
                <c:pt idx="416">
                  <c:v>1.0767884583510499</c:v>
                </c:pt>
                <c:pt idx="417">
                  <c:v>1.0524874429668207</c:v>
                </c:pt>
                <c:pt idx="418">
                  <c:v>1.0416052704013588</c:v>
                </c:pt>
                <c:pt idx="419">
                  <c:v>1.0472832210351222</c:v>
                </c:pt>
                <c:pt idx="420">
                  <c:v>1.051094200242408</c:v>
                </c:pt>
                <c:pt idx="421">
                  <c:v>1.0533467863236028</c:v>
                </c:pt>
                <c:pt idx="422">
                  <c:v>1.0542183720427734</c:v>
                </c:pt>
                <c:pt idx="423">
                  <c:v>1.0536821988436793</c:v>
                </c:pt>
                <c:pt idx="424">
                  <c:v>1.0679693509149031</c:v>
                </c:pt>
                <c:pt idx="425">
                  <c:v>1.0765491112357251</c:v>
                </c:pt>
                <c:pt idx="426">
                  <c:v>1.0773403692571339</c:v>
                </c:pt>
                <c:pt idx="427">
                  <c:v>1.0795819519520622</c:v>
                </c:pt>
                <c:pt idx="428">
                  <c:v>1.0840623542500614</c:v>
                </c:pt>
                <c:pt idx="429">
                  <c:v>1.0904655552366389</c:v>
                </c:pt>
                <c:pt idx="430">
                  <c:v>1.0988466830547501</c:v>
                </c:pt>
                <c:pt idx="431">
                  <c:v>1.1071081533299894</c:v>
                </c:pt>
                <c:pt idx="432">
                  <c:v>1.1143275475000949</c:v>
                </c:pt>
                <c:pt idx="433">
                  <c:v>1.1087692136774061</c:v>
                </c:pt>
                <c:pt idx="434">
                  <c:v>1.0926031665295668</c:v>
                </c:pt>
                <c:pt idx="435">
                  <c:v>1.0863058487564459</c:v>
                </c:pt>
                <c:pt idx="436">
                  <c:v>1.0786439876662097</c:v>
                </c:pt>
                <c:pt idx="437">
                  <c:v>1.0696335668754897</c:v>
                </c:pt>
                <c:pt idx="438">
                  <c:v>1.057242857675647</c:v>
                </c:pt>
                <c:pt idx="439">
                  <c:v>1.0436289250014479</c:v>
                </c:pt>
                <c:pt idx="440">
                  <c:v>1.0473202019888046</c:v>
                </c:pt>
                <c:pt idx="441">
                  <c:v>1.0695222645201288</c:v>
                </c:pt>
                <c:pt idx="442">
                  <c:v>1.0620043300085933</c:v>
                </c:pt>
                <c:pt idx="443">
                  <c:v>1.0539550355205483</c:v>
                </c:pt>
                <c:pt idx="444">
                  <c:v>1.0453835596848751</c:v>
                </c:pt>
                <c:pt idx="445">
                  <c:v>1.0378024840574123</c:v>
                </c:pt>
                <c:pt idx="446">
                  <c:v>1.0356450285461423</c:v>
                </c:pt>
                <c:pt idx="447">
                  <c:v>1.0250287451319515</c:v>
                </c:pt>
                <c:pt idx="448">
                  <c:v>1.0044996685173857</c:v>
                </c:pt>
                <c:pt idx="449">
                  <c:v>1.0028730899259013</c:v>
                </c:pt>
                <c:pt idx="450">
                  <c:v>0.99885484844184091</c:v>
                </c:pt>
                <c:pt idx="451">
                  <c:v>0.99239313639182181</c:v>
                </c:pt>
                <c:pt idx="452">
                  <c:v>0.98788103941043059</c:v>
                </c:pt>
                <c:pt idx="453">
                  <c:v>0.97549421151245208</c:v>
                </c:pt>
                <c:pt idx="454">
                  <c:v>0.96369137257754711</c:v>
                </c:pt>
                <c:pt idx="455">
                  <c:v>0.95042481597452777</c:v>
                </c:pt>
                <c:pt idx="456">
                  <c:v>0.93598295148691124</c:v>
                </c:pt>
                <c:pt idx="457">
                  <c:v>0.92566511094370985</c:v>
                </c:pt>
                <c:pt idx="458">
                  <c:v>0.91946580250839449</c:v>
                </c:pt>
                <c:pt idx="459">
                  <c:v>0.91137348767852189</c:v>
                </c:pt>
                <c:pt idx="460">
                  <c:v>0.90638381004540203</c:v>
                </c:pt>
                <c:pt idx="461">
                  <c:v>0.90061064486782605</c:v>
                </c:pt>
                <c:pt idx="462">
                  <c:v>0.89867330061229445</c:v>
                </c:pt>
                <c:pt idx="463">
                  <c:v>0.89482097429987506</c:v>
                </c:pt>
                <c:pt idx="464">
                  <c:v>0.88793696218238649</c:v>
                </c:pt>
                <c:pt idx="465">
                  <c:v>0.87796022190954681</c:v>
                </c:pt>
                <c:pt idx="466">
                  <c:v>0.86717443252689796</c:v>
                </c:pt>
                <c:pt idx="467">
                  <c:v>0.85686151192658488</c:v>
                </c:pt>
                <c:pt idx="468">
                  <c:v>0.854113078525499</c:v>
                </c:pt>
                <c:pt idx="469">
                  <c:v>0.85050698760769861</c:v>
                </c:pt>
                <c:pt idx="470">
                  <c:v>0.84856854477066423</c:v>
                </c:pt>
                <c:pt idx="471">
                  <c:v>0.84902099980185353</c:v>
                </c:pt>
                <c:pt idx="472">
                  <c:v>0.85198780755447101</c:v>
                </c:pt>
                <c:pt idx="473">
                  <c:v>0.86222436010696413</c:v>
                </c:pt>
                <c:pt idx="474">
                  <c:v>0.87459525809933936</c:v>
                </c:pt>
                <c:pt idx="475">
                  <c:v>0.87756552927181875</c:v>
                </c:pt>
                <c:pt idx="476">
                  <c:v>0.88064408378180459</c:v>
                </c:pt>
                <c:pt idx="477">
                  <c:v>0.88380084037183781</c:v>
                </c:pt>
                <c:pt idx="478">
                  <c:v>0.88574248651695486</c:v>
                </c:pt>
                <c:pt idx="479">
                  <c:v>0.88638732837452194</c:v>
                </c:pt>
                <c:pt idx="480">
                  <c:v>0.88182440095127856</c:v>
                </c:pt>
                <c:pt idx="481">
                  <c:v>0.88090083819446174</c:v>
                </c:pt>
                <c:pt idx="482">
                  <c:v>0.88501478551296564</c:v>
                </c:pt>
                <c:pt idx="483">
                  <c:v>0.88988114613566849</c:v>
                </c:pt>
                <c:pt idx="484">
                  <c:v>0.89634259803306515</c:v>
                </c:pt>
                <c:pt idx="485">
                  <c:v>0.90664912111240936</c:v>
                </c:pt>
                <c:pt idx="486">
                  <c:v>0.92108495330045137</c:v>
                </c:pt>
                <c:pt idx="487">
                  <c:v>0.93767871905200129</c:v>
                </c:pt>
                <c:pt idx="488">
                  <c:v>0.94461952095946278</c:v>
                </c:pt>
                <c:pt idx="489">
                  <c:v>0.94777960600457989</c:v>
                </c:pt>
                <c:pt idx="490">
                  <c:v>0.94992282788510318</c:v>
                </c:pt>
                <c:pt idx="491">
                  <c:v>0.94878418266147746</c:v>
                </c:pt>
                <c:pt idx="492">
                  <c:v>0.94212850486827637</c:v>
                </c:pt>
                <c:pt idx="493">
                  <c:v>0.92989493587741356</c:v>
                </c:pt>
                <c:pt idx="494">
                  <c:v>0.91628683949313394</c:v>
                </c:pt>
                <c:pt idx="495">
                  <c:v>0.9081954643211444</c:v>
                </c:pt>
                <c:pt idx="496">
                  <c:v>0.90348388941394275</c:v>
                </c:pt>
                <c:pt idx="497">
                  <c:v>0.89821081335806141</c:v>
                </c:pt>
                <c:pt idx="498">
                  <c:v>0.89073833625864063</c:v>
                </c:pt>
                <c:pt idx="499">
                  <c:v>0.88602962449956457</c:v>
                </c:pt>
                <c:pt idx="500">
                  <c:v>0.88412118503399495</c:v>
                </c:pt>
                <c:pt idx="501">
                  <c:v>0.88222709826576007</c:v>
                </c:pt>
                <c:pt idx="502">
                  <c:v>0.87843099558663684</c:v>
                </c:pt>
                <c:pt idx="503">
                  <c:v>0.87667929364389074</c:v>
                </c:pt>
                <c:pt idx="504">
                  <c:v>0.87570569216689742</c:v>
                </c:pt>
                <c:pt idx="505">
                  <c:v>0.88132159554439005</c:v>
                </c:pt>
                <c:pt idx="506">
                  <c:v>0.88546961482009423</c:v>
                </c:pt>
                <c:pt idx="507">
                  <c:v>0.88806974406170758</c:v>
                </c:pt>
                <c:pt idx="508">
                  <c:v>0.89053202369689843</c:v>
                </c:pt>
                <c:pt idx="509">
                  <c:v>0.89607691530753264</c:v>
                </c:pt>
                <c:pt idx="510">
                  <c:v>0.89714741110294494</c:v>
                </c:pt>
                <c:pt idx="511">
                  <c:v>0.89886646850954821</c:v>
                </c:pt>
                <c:pt idx="512">
                  <c:v>0.89774927685559236</c:v>
                </c:pt>
                <c:pt idx="513">
                  <c:v>0.89845330267041135</c:v>
                </c:pt>
                <c:pt idx="514">
                  <c:v>0.90105742085510998</c:v>
                </c:pt>
                <c:pt idx="515">
                  <c:v>0.90459208267926317</c:v>
                </c:pt>
                <c:pt idx="516">
                  <c:v>0.90748433924294902</c:v>
                </c:pt>
                <c:pt idx="517">
                  <c:v>0.91187839710456986</c:v>
                </c:pt>
                <c:pt idx="518">
                  <c:v>0.91412047713673483</c:v>
                </c:pt>
                <c:pt idx="519">
                  <c:v>0.92177720573685418</c:v>
                </c:pt>
                <c:pt idx="520">
                  <c:v>0.92825407643063529</c:v>
                </c:pt>
                <c:pt idx="521">
                  <c:v>0.93347461633321638</c:v>
                </c:pt>
                <c:pt idx="522">
                  <c:v>0.93843273242884651</c:v>
                </c:pt>
                <c:pt idx="523">
                  <c:v>0.94123332018003247</c:v>
                </c:pt>
                <c:pt idx="524">
                  <c:v>0.94680000831943423</c:v>
                </c:pt>
                <c:pt idx="525">
                  <c:v>0.9574566827738602</c:v>
                </c:pt>
                <c:pt idx="526">
                  <c:v>0.95891582732319125</c:v>
                </c:pt>
                <c:pt idx="527">
                  <c:v>0.96326529000655736</c:v>
                </c:pt>
                <c:pt idx="528">
                  <c:v>0.97060250020008065</c:v>
                </c:pt>
                <c:pt idx="529">
                  <c:v>0.97900309461861024</c:v>
                </c:pt>
                <c:pt idx="530">
                  <c:v>0.98837304399363246</c:v>
                </c:pt>
                <c:pt idx="531">
                  <c:v>0.99516794126892727</c:v>
                </c:pt>
                <c:pt idx="532">
                  <c:v>0.99832603719190727</c:v>
                </c:pt>
                <c:pt idx="533">
                  <c:v>1.0023151030528685</c:v>
                </c:pt>
                <c:pt idx="534">
                  <c:v>1.0009713655498218</c:v>
                </c:pt>
                <c:pt idx="535">
                  <c:v>0.99422511794441626</c:v>
                </c:pt>
                <c:pt idx="536">
                  <c:v>0.98348882125430948</c:v>
                </c:pt>
                <c:pt idx="537">
                  <c:v>0.97023557701589835</c:v>
                </c:pt>
                <c:pt idx="538">
                  <c:v>0.95509402995080772</c:v>
                </c:pt>
                <c:pt idx="539">
                  <c:v>0.93699184224537269</c:v>
                </c:pt>
                <c:pt idx="540">
                  <c:v>0.92156576333256135</c:v>
                </c:pt>
                <c:pt idx="541">
                  <c:v>0.90849839229853657</c:v>
                </c:pt>
                <c:pt idx="542">
                  <c:v>0.89765039421703852</c:v>
                </c:pt>
                <c:pt idx="543">
                  <c:v>0.88892533706183441</c:v>
                </c:pt>
                <c:pt idx="544">
                  <c:v>0.87958281379834147</c:v>
                </c:pt>
                <c:pt idx="545">
                  <c:v>0.8692696229530853</c:v>
                </c:pt>
                <c:pt idx="546">
                  <c:v>0.88151045139537809</c:v>
                </c:pt>
                <c:pt idx="547">
                  <c:v>0.91298816279362083</c:v>
                </c:pt>
                <c:pt idx="548">
                  <c:v>0.96414282340847046</c:v>
                </c:pt>
                <c:pt idx="549">
                  <c:v>1.0366501966395802</c:v>
                </c:pt>
                <c:pt idx="550">
                  <c:v>1.1155599818962421</c:v>
                </c:pt>
                <c:pt idx="551">
                  <c:v>1.2116256828420791</c:v>
                </c:pt>
                <c:pt idx="552">
                  <c:v>1.3283021247895916</c:v>
                </c:pt>
                <c:pt idx="553">
                  <c:v>1.3434736342918181</c:v>
                </c:pt>
                <c:pt idx="554">
                  <c:v>1.3003777899707176</c:v>
                </c:pt>
                <c:pt idx="555">
                  <c:v>1.209127845174464</c:v>
                </c:pt>
                <c:pt idx="556">
                  <c:v>1.0833153441769683</c:v>
                </c:pt>
                <c:pt idx="557">
                  <c:v>0.9681863203911022</c:v>
                </c:pt>
                <c:pt idx="558">
                  <c:v>0.86090607094479032</c:v>
                </c:pt>
                <c:pt idx="559">
                  <c:v>0.76090966819383987</c:v>
                </c:pt>
                <c:pt idx="560">
                  <c:v>0.73844548889209749</c:v>
                </c:pt>
                <c:pt idx="561">
                  <c:v>0.73589501273999514</c:v>
                </c:pt>
                <c:pt idx="562">
                  <c:v>0.75112837211487971</c:v>
                </c:pt>
                <c:pt idx="563">
                  <c:v>0.78418964971650706</c:v>
                </c:pt>
                <c:pt idx="564">
                  <c:v>0.82300611102415311</c:v>
                </c:pt>
                <c:pt idx="565">
                  <c:v>0.86129513439348793</c:v>
                </c:pt>
                <c:pt idx="566">
                  <c:v>0.89922519054993744</c:v>
                </c:pt>
                <c:pt idx="567">
                  <c:v>0.9125915187290593</c:v>
                </c:pt>
                <c:pt idx="568">
                  <c:v>0.92699856469298458</c:v>
                </c:pt>
                <c:pt idx="569">
                  <c:v>0.93903801760886696</c:v>
                </c:pt>
                <c:pt idx="570">
                  <c:v>0.94848301449319705</c:v>
                </c:pt>
                <c:pt idx="571">
                  <c:v>0.95530011067094001</c:v>
                </c:pt>
                <c:pt idx="572">
                  <c:v>0.96443818234865475</c:v>
                </c:pt>
                <c:pt idx="573">
                  <c:v>0.97623022690827455</c:v>
                </c:pt>
                <c:pt idx="574">
                  <c:v>0.977561134591587</c:v>
                </c:pt>
                <c:pt idx="575">
                  <c:v>0.97074319698958544</c:v>
                </c:pt>
                <c:pt idx="576">
                  <c:v>0.96632227263785175</c:v>
                </c:pt>
                <c:pt idx="577">
                  <c:v>0.96427889893387475</c:v>
                </c:pt>
                <c:pt idx="578">
                  <c:v>0.96403340888872568</c:v>
                </c:pt>
                <c:pt idx="579">
                  <c:v>0.96494458206364531</c:v>
                </c:pt>
                <c:pt idx="580">
                  <c:v>0.96712061353887302</c:v>
                </c:pt>
                <c:pt idx="581">
                  <c:v>0.96724495115757025</c:v>
                </c:pt>
                <c:pt idx="582">
                  <c:v>0.97227770636896571</c:v>
                </c:pt>
                <c:pt idx="583">
                  <c:v>0.97369061523452216</c:v>
                </c:pt>
                <c:pt idx="584">
                  <c:v>0.97145523082227592</c:v>
                </c:pt>
                <c:pt idx="585">
                  <c:v>0.96662968808321392</c:v>
                </c:pt>
                <c:pt idx="586">
                  <c:v>0.96129400254049857</c:v>
                </c:pt>
                <c:pt idx="587">
                  <c:v>0.9551719519450963</c:v>
                </c:pt>
                <c:pt idx="588">
                  <c:v>0.96133959204148689</c:v>
                </c:pt>
                <c:pt idx="589">
                  <c:v>0.96701522228758952</c:v>
                </c:pt>
                <c:pt idx="590">
                  <c:v>0.97275050712931532</c:v>
                </c:pt>
                <c:pt idx="591">
                  <c:v>0.97852776182336321</c:v>
                </c:pt>
                <c:pt idx="592">
                  <c:v>0.98379576538155977</c:v>
                </c:pt>
                <c:pt idx="593">
                  <c:v>0.98643221157150507</c:v>
                </c:pt>
                <c:pt idx="594">
                  <c:v>0.98675051613717835</c:v>
                </c:pt>
                <c:pt idx="595">
                  <c:v>0.98114334283984805</c:v>
                </c:pt>
                <c:pt idx="596">
                  <c:v>0.97412466752648152</c:v>
                </c:pt>
                <c:pt idx="597">
                  <c:v>0.9698297325172216</c:v>
                </c:pt>
                <c:pt idx="598">
                  <c:v>0.96825239741197999</c:v>
                </c:pt>
                <c:pt idx="599">
                  <c:v>0.9691238985895595</c:v>
                </c:pt>
                <c:pt idx="600">
                  <c:v>0.97345078851574718</c:v>
                </c:pt>
                <c:pt idx="601">
                  <c:v>0.98103967763300237</c:v>
                </c:pt>
                <c:pt idx="602">
                  <c:v>0.98677746020657886</c:v>
                </c:pt>
                <c:pt idx="603">
                  <c:v>0.99332732709859839</c:v>
                </c:pt>
                <c:pt idx="604">
                  <c:v>0.99830495569712163</c:v>
                </c:pt>
                <c:pt idx="605">
                  <c:v>1.0016706787773197</c:v>
                </c:pt>
                <c:pt idx="606">
                  <c:v>1.0039838882546919</c:v>
                </c:pt>
                <c:pt idx="607">
                  <c:v>1.004627747073922</c:v>
                </c:pt>
                <c:pt idx="608">
                  <c:v>1.0037228242865186</c:v>
                </c:pt>
                <c:pt idx="609">
                  <c:v>1.0039499156412262</c:v>
                </c:pt>
                <c:pt idx="610">
                  <c:v>1.0044396656501018</c:v>
                </c:pt>
                <c:pt idx="611">
                  <c:v>1.0049292302131816</c:v>
                </c:pt>
                <c:pt idx="612">
                  <c:v>1.0054186095610755</c:v>
                </c:pt>
                <c:pt idx="613">
                  <c:v>1.0055133674738883</c:v>
                </c:pt>
                <c:pt idx="614">
                  <c:v>1.0056080551489093</c:v>
                </c:pt>
                <c:pt idx="615">
                  <c:v>1.0054251336929698</c:v>
                </c:pt>
                <c:pt idx="616">
                  <c:v>1.0049648106107891</c:v>
                </c:pt>
                <c:pt idx="617">
                  <c:v>1.0043736804522341</c:v>
                </c:pt>
                <c:pt idx="618">
                  <c:v>1.0037345702376466</c:v>
                </c:pt>
                <c:pt idx="619">
                  <c:v>1.0030476388520322</c:v>
                </c:pt>
                <c:pt idx="620">
                  <c:v>1.0024594907221489</c:v>
                </c:pt>
                <c:pt idx="621">
                  <c:v>1.0017748053141566</c:v>
                </c:pt>
                <c:pt idx="622">
                  <c:v>1.002038107779561</c:v>
                </c:pt>
                <c:pt idx="623">
                  <c:v>1.0027633002989924</c:v>
                </c:pt>
                <c:pt idx="624">
                  <c:v>1.0014115578876495</c:v>
                </c:pt>
                <c:pt idx="625">
                  <c:v>0.99928169242953369</c:v>
                </c:pt>
                <c:pt idx="626">
                  <c:v>0.99637466042645317</c:v>
                </c:pt>
                <c:pt idx="627">
                  <c:v>0.99269312182827363</c:v>
                </c:pt>
                <c:pt idx="628">
                  <c:v>0.9880735264312781</c:v>
                </c:pt>
                <c:pt idx="629">
                  <c:v>0.98119070113081297</c:v>
                </c:pt>
                <c:pt idx="630">
                  <c:v>0.97302906009878798</c:v>
                </c:pt>
                <c:pt idx="631">
                  <c:v>0.97155888484520836</c:v>
                </c:pt>
                <c:pt idx="632">
                  <c:v>0.97432134302280593</c:v>
                </c:pt>
                <c:pt idx="633">
                  <c:v>0.98131203900547459</c:v>
                </c:pt>
                <c:pt idx="634">
                  <c:v>0.99244080213802766</c:v>
                </c:pt>
                <c:pt idx="635">
                  <c:v>1.0082584045210872</c:v>
                </c:pt>
                <c:pt idx="636">
                  <c:v>1.0297212853484614</c:v>
                </c:pt>
                <c:pt idx="637">
                  <c:v>1.0568406504121644</c:v>
                </c:pt>
                <c:pt idx="638">
                  <c:v>1.0798152781758881</c:v>
                </c:pt>
                <c:pt idx="639">
                  <c:v>1.0997035597386684</c:v>
                </c:pt>
                <c:pt idx="640">
                  <c:v>1.1163565431926523</c:v>
                </c:pt>
                <c:pt idx="641">
                  <c:v>1.1299918546901544</c:v>
                </c:pt>
                <c:pt idx="642">
                  <c:v>1.1401483026911381</c:v>
                </c:pt>
                <c:pt idx="643">
                  <c:v>1.147419106436405</c:v>
                </c:pt>
                <c:pt idx="644">
                  <c:v>1.1508054499249725</c:v>
                </c:pt>
                <c:pt idx="645">
                  <c:v>1.1538250255909499</c:v>
                </c:pt>
                <c:pt idx="646">
                  <c:v>1.1564049072548739</c:v>
                </c:pt>
                <c:pt idx="647">
                  <c:v>1.1586436587608548</c:v>
                </c:pt>
                <c:pt idx="648">
                  <c:v>1.16055829474491</c:v>
                </c:pt>
                <c:pt idx="649">
                  <c:v>1.1620494318790011</c:v>
                </c:pt>
                <c:pt idx="650">
                  <c:v>1.1798562578972334</c:v>
                </c:pt>
                <c:pt idx="651">
                  <c:v>1.2136129435987553</c:v>
                </c:pt>
                <c:pt idx="652">
                  <c:v>1.263125575322642</c:v>
                </c:pt>
                <c:pt idx="653">
                  <c:v>1.3287801575006717</c:v>
                </c:pt>
                <c:pt idx="654">
                  <c:v>1.4111432956605581</c:v>
                </c:pt>
                <c:pt idx="655">
                  <c:v>1.5107191268637137</c:v>
                </c:pt>
                <c:pt idx="656">
                  <c:v>1.6210409777000983</c:v>
                </c:pt>
                <c:pt idx="657">
                  <c:v>1.7188160358878639</c:v>
                </c:pt>
                <c:pt idx="658">
                  <c:v>1.8024988954163277</c:v>
                </c:pt>
                <c:pt idx="659">
                  <c:v>1.8540511026297655</c:v>
                </c:pt>
                <c:pt idx="660">
                  <c:v>1.8745763991544342</c:v>
                </c:pt>
                <c:pt idx="661">
                  <c:v>1.8667148045270527</c:v>
                </c:pt>
                <c:pt idx="662">
                  <c:v>1.8637979935995213</c:v>
                </c:pt>
                <c:pt idx="663">
                  <c:v>1.8840454552756563</c:v>
                </c:pt>
                <c:pt idx="664">
                  <c:v>1.8905592394752992</c:v>
                </c:pt>
                <c:pt idx="665">
                  <c:v>1.8781808568707181</c:v>
                </c:pt>
                <c:pt idx="666">
                  <c:v>1.8790141951480392</c:v>
                </c:pt>
                <c:pt idx="667">
                  <c:v>1.891393015021573</c:v>
                </c:pt>
                <c:pt idx="668">
                  <c:v>1.914104128552014</c:v>
                </c:pt>
                <c:pt idx="669">
                  <c:v>1.8851941503923775</c:v>
                </c:pt>
                <c:pt idx="670">
                  <c:v>1.8050195435640284</c:v>
                </c:pt>
                <c:pt idx="671">
                  <c:v>1.7155197372877991</c:v>
                </c:pt>
                <c:pt idx="672">
                  <c:v>1.6336547394583276</c:v>
                </c:pt>
                <c:pt idx="673">
                  <c:v>1.5460199251849829</c:v>
                </c:pt>
                <c:pt idx="674">
                  <c:v>1.4541512762618354</c:v>
                </c:pt>
                <c:pt idx="675">
                  <c:v>1.3595362576605385</c:v>
                </c:pt>
                <c:pt idx="676">
                  <c:v>1.2905313493611636</c:v>
                </c:pt>
                <c:pt idx="677">
                  <c:v>1.2406175797209384</c:v>
                </c:pt>
                <c:pt idx="678">
                  <c:v>1.1950180613572476</c:v>
                </c:pt>
                <c:pt idx="679">
                  <c:v>1.1464398309905091</c:v>
                </c:pt>
                <c:pt idx="680">
                  <c:v>1.1026580167640299</c:v>
                </c:pt>
                <c:pt idx="681">
                  <c:v>1.0628000779133067</c:v>
                </c:pt>
                <c:pt idx="682">
                  <c:v>1.0261001855646539</c:v>
                </c:pt>
                <c:pt idx="683">
                  <c:v>0.97944423493910615</c:v>
                </c:pt>
                <c:pt idx="684">
                  <c:v>0.9235865592305571</c:v>
                </c:pt>
                <c:pt idx="685">
                  <c:v>0.87338362386439083</c:v>
                </c:pt>
                <c:pt idx="686">
                  <c:v>0.82771527402474132</c:v>
                </c:pt>
                <c:pt idx="687">
                  <c:v>0.78252660256123086</c:v>
                </c:pt>
                <c:pt idx="688">
                  <c:v>0.73765055223519271</c:v>
                </c:pt>
                <c:pt idx="689">
                  <c:v>0.6928954901425467</c:v>
                </c:pt>
                <c:pt idx="690">
                  <c:v>0.65441276821820316</c:v>
                </c:pt>
                <c:pt idx="691">
                  <c:v>0.62710659485263986</c:v>
                </c:pt>
                <c:pt idx="692">
                  <c:v>0.60961104214969775</c:v>
                </c:pt>
                <c:pt idx="693">
                  <c:v>0.60112459114685146</c:v>
                </c:pt>
                <c:pt idx="694">
                  <c:v>0.60004798266491799</c:v>
                </c:pt>
                <c:pt idx="695">
                  <c:v>0.6072127293769829</c:v>
                </c:pt>
                <c:pt idx="696">
                  <c:v>0.62400824761668106</c:v>
                </c:pt>
                <c:pt idx="697">
                  <c:v>0.65527608435563278</c:v>
                </c:pt>
                <c:pt idx="698">
                  <c:v>0.69275999639941377</c:v>
                </c:pt>
                <c:pt idx="699">
                  <c:v>0.72820795038140962</c:v>
                </c:pt>
                <c:pt idx="700">
                  <c:v>0.75801290968609181</c:v>
                </c:pt>
                <c:pt idx="701">
                  <c:v>0.78566558179113422</c:v>
                </c:pt>
                <c:pt idx="702">
                  <c:v>0.81033718186325177</c:v>
                </c:pt>
                <c:pt idx="703">
                  <c:v>0.83104292556669035</c:v>
                </c:pt>
                <c:pt idx="704">
                  <c:v>0.83595236801196005</c:v>
                </c:pt>
                <c:pt idx="705">
                  <c:v>0.82906014627072855</c:v>
                </c:pt>
                <c:pt idx="706">
                  <c:v>0.82031548447008495</c:v>
                </c:pt>
                <c:pt idx="707">
                  <c:v>0.81836772127491453</c:v>
                </c:pt>
                <c:pt idx="708">
                  <c:v>0.81600377988148609</c:v>
                </c:pt>
                <c:pt idx="709">
                  <c:v>0.81318676750997154</c:v>
                </c:pt>
                <c:pt idx="710">
                  <c:v>0.80987540868735663</c:v>
                </c:pt>
                <c:pt idx="711">
                  <c:v>0.81114860544043565</c:v>
                </c:pt>
                <c:pt idx="712">
                  <c:v>0.81818822566887561</c:v>
                </c:pt>
                <c:pt idx="713">
                  <c:v>0.82417584618617368</c:v>
                </c:pt>
                <c:pt idx="714">
                  <c:v>0.82469080665686267</c:v>
                </c:pt>
                <c:pt idx="715">
                  <c:v>0.8238987695282497</c:v>
                </c:pt>
                <c:pt idx="716">
                  <c:v>0.82172386802349395</c:v>
                </c:pt>
                <c:pt idx="717">
                  <c:v>0.81809025153338955</c:v>
                </c:pt>
                <c:pt idx="718">
                  <c:v>0.81292261379038055</c:v>
                </c:pt>
                <c:pt idx="719">
                  <c:v>0.80601860782816515</c:v>
                </c:pt>
                <c:pt idx="720">
                  <c:v>0.79976298774529608</c:v>
                </c:pt>
                <c:pt idx="721">
                  <c:v>0.79389870530128759</c:v>
                </c:pt>
                <c:pt idx="722">
                  <c:v>0.78771495819876891</c:v>
                </c:pt>
                <c:pt idx="723">
                  <c:v>0.78118010384707992</c:v>
                </c:pt>
                <c:pt idx="724">
                  <c:v>0.77425823386120729</c:v>
                </c:pt>
                <c:pt idx="725">
                  <c:v>0.76674545262009275</c:v>
                </c:pt>
                <c:pt idx="726">
                  <c:v>0.76161127991471567</c:v>
                </c:pt>
                <c:pt idx="727">
                  <c:v>0.75782746306682902</c:v>
                </c:pt>
                <c:pt idx="728">
                  <c:v>0.75643877076937827</c:v>
                </c:pt>
                <c:pt idx="729">
                  <c:v>0.75830533493593455</c:v>
                </c:pt>
                <c:pt idx="730">
                  <c:v>0.76368066925361699</c:v>
                </c:pt>
                <c:pt idx="731">
                  <c:v>0.77289765814725675</c:v>
                </c:pt>
                <c:pt idx="732">
                  <c:v>0.78514240646709299</c:v>
                </c:pt>
                <c:pt idx="733">
                  <c:v>0.79469426314541991</c:v>
                </c:pt>
                <c:pt idx="734">
                  <c:v>0.80778049045718225</c:v>
                </c:pt>
                <c:pt idx="735">
                  <c:v>0.81870670064928186</c:v>
                </c:pt>
                <c:pt idx="736">
                  <c:v>0.82877314627932674</c:v>
                </c:pt>
                <c:pt idx="737">
                  <c:v>0.8378250987972824</c:v>
                </c:pt>
                <c:pt idx="738">
                  <c:v>0.8456906176076987</c:v>
                </c:pt>
                <c:pt idx="739">
                  <c:v>0.854893049365542</c:v>
                </c:pt>
                <c:pt idx="740">
                  <c:v>0.86887324766904184</c:v>
                </c:pt>
                <c:pt idx="741">
                  <c:v>0.87886116467784114</c:v>
                </c:pt>
                <c:pt idx="742">
                  <c:v>0.89171848401663711</c:v>
                </c:pt>
                <c:pt idx="743">
                  <c:v>0.90366917498602783</c:v>
                </c:pt>
                <c:pt idx="744">
                  <c:v>0.91463001470393634</c:v>
                </c:pt>
                <c:pt idx="745">
                  <c:v>0.92451661399102369</c:v>
                </c:pt>
                <c:pt idx="746">
                  <c:v>0.93301021675888174</c:v>
                </c:pt>
                <c:pt idx="747">
                  <c:v>0.94094830057190204</c:v>
                </c:pt>
                <c:pt idx="748">
                  <c:v>0.95016577157466553</c:v>
                </c:pt>
                <c:pt idx="749">
                  <c:v>0.96049541208591227</c:v>
                </c:pt>
                <c:pt idx="750">
                  <c:v>0.97226063368388527</c:v>
                </c:pt>
                <c:pt idx="751">
                  <c:v>0.98549716645210006</c:v>
                </c:pt>
                <c:pt idx="752">
                  <c:v>1.0002466985614979</c:v>
                </c:pt>
                <c:pt idx="753">
                  <c:v>1.0148971242527667</c:v>
                </c:pt>
                <c:pt idx="754">
                  <c:v>1.026999782914674</c:v>
                </c:pt>
                <c:pt idx="755">
                  <c:v>1.0384113558253518</c:v>
                </c:pt>
                <c:pt idx="756">
                  <c:v>1.0469454435798424</c:v>
                </c:pt>
                <c:pt idx="757">
                  <c:v>1.0537128127974058</c:v>
                </c:pt>
                <c:pt idx="758">
                  <c:v>1.0586825228196912</c:v>
                </c:pt>
                <c:pt idx="759">
                  <c:v>1.0618327845859372</c:v>
                </c:pt>
                <c:pt idx="760">
                  <c:v>1.063685844046325</c:v>
                </c:pt>
                <c:pt idx="761">
                  <c:v>1.0654858871029522</c:v>
                </c:pt>
                <c:pt idx="762">
                  <c:v>1.0667349578897702</c:v>
                </c:pt>
                <c:pt idx="763">
                  <c:v>1.0674403857548385</c:v>
                </c:pt>
                <c:pt idx="764">
                  <c:v>1.0678951093008175</c:v>
                </c:pt>
                <c:pt idx="765">
                  <c:v>1.0681033597582736</c:v>
                </c:pt>
                <c:pt idx="766">
                  <c:v>1.0680694219035762</c:v>
                </c:pt>
                <c:pt idx="767">
                  <c:v>1.0677976283517976</c:v>
                </c:pt>
                <c:pt idx="768">
                  <c:v>1.0672923540475872</c:v>
                </c:pt>
                <c:pt idx="769">
                  <c:v>1.0667759044808209</c:v>
                </c:pt>
                <c:pt idx="770">
                  <c:v>1.0662484205351117</c:v>
                </c:pt>
                <c:pt idx="771">
                  <c:v>1.069293044192106</c:v>
                </c:pt>
                <c:pt idx="772">
                  <c:v>1.075808677906289</c:v>
                </c:pt>
                <c:pt idx="773">
                  <c:v>1.0857339665783474</c:v>
                </c:pt>
                <c:pt idx="774">
                  <c:v>1.0990438423879572</c:v>
                </c:pt>
                <c:pt idx="775">
                  <c:v>1.1157469544697074</c:v>
                </c:pt>
                <c:pt idx="776">
                  <c:v>1.1359059131506963</c:v>
                </c:pt>
                <c:pt idx="777">
                  <c:v>1.1595929419106263</c:v>
                </c:pt>
                <c:pt idx="778">
                  <c:v>1.1781450644300144</c:v>
                </c:pt>
                <c:pt idx="779">
                  <c:v>1.1915313620785974</c:v>
                </c:pt>
                <c:pt idx="780">
                  <c:v>1.1997855486272329</c:v>
                </c:pt>
                <c:pt idx="781">
                  <c:v>1.2030012759388351</c:v>
                </c:pt>
                <c:pt idx="782">
                  <c:v>1.2013266830512439</c:v>
                </c:pt>
                <c:pt idx="783">
                  <c:v>1.1949583850504146</c:v>
                </c:pt>
                <c:pt idx="784">
                  <c:v>1.184135089418578</c:v>
                </c:pt>
                <c:pt idx="785">
                  <c:v>1.171607167505488</c:v>
                </c:pt>
                <c:pt idx="786">
                  <c:v>1.157420363536833</c:v>
                </c:pt>
                <c:pt idx="787">
                  <c:v>1.1416310639592997</c:v>
                </c:pt>
                <c:pt idx="788">
                  <c:v>1.1243053196533168</c:v>
                </c:pt>
                <c:pt idx="789">
                  <c:v>1.1055178472184337</c:v>
                </c:pt>
                <c:pt idx="790">
                  <c:v>1.085351015610944</c:v>
                </c:pt>
                <c:pt idx="791">
                  <c:v>1.0638938253591625</c:v>
                </c:pt>
                <c:pt idx="792">
                  <c:v>1.0539669725926364</c:v>
                </c:pt>
                <c:pt idx="793">
                  <c:v>1.0547952952757267</c:v>
                </c:pt>
                <c:pt idx="794">
                  <c:v>1.0659823816125849</c:v>
                </c:pt>
                <c:pt idx="795">
                  <c:v>1.0874641546050146</c:v>
                </c:pt>
                <c:pt idx="796">
                  <c:v>1.1194838424848241</c:v>
                </c:pt>
                <c:pt idx="797">
                  <c:v>1.1625844478725613</c:v>
                </c:pt>
                <c:pt idx="798">
                  <c:v>1.2176165689804705</c:v>
                </c:pt>
                <c:pt idx="799">
                  <c:v>1.2553417623603493</c:v>
                </c:pt>
                <c:pt idx="800">
                  <c:v>1.2749714951077373</c:v>
                </c:pt>
                <c:pt idx="801">
                  <c:v>1.2764892583070302</c:v>
                </c:pt>
                <c:pt idx="802">
                  <c:v>1.2605983947677046</c:v>
                </c:pt>
                <c:pt idx="803">
                  <c:v>1.2286295255617432</c:v>
                </c:pt>
                <c:pt idx="804">
                  <c:v>1.1824188565090876</c:v>
                </c:pt>
                <c:pt idx="805">
                  <c:v>1.1241695333238648</c:v>
                </c:pt>
                <c:pt idx="806">
                  <c:v>1.087474980396208</c:v>
                </c:pt>
                <c:pt idx="807">
                  <c:v>1.0694958787612228</c:v>
                </c:pt>
                <c:pt idx="808">
                  <c:v>1.068543446016833</c:v>
                </c:pt>
                <c:pt idx="809">
                  <c:v>1.0838514192606272</c:v>
                </c:pt>
                <c:pt idx="810">
                  <c:v>1.1154480962575677</c:v>
                </c:pt>
                <c:pt idx="811">
                  <c:v>1.1641031306276037</c:v>
                </c:pt>
                <c:pt idx="812">
                  <c:v>1.2313356970662881</c:v>
                </c:pt>
                <c:pt idx="813">
                  <c:v>1.2819092944356623</c:v>
                </c:pt>
                <c:pt idx="814">
                  <c:v>1.3146656759160815</c:v>
                </c:pt>
                <c:pt idx="815">
                  <c:v>1.3292043449956847</c:v>
                </c:pt>
                <c:pt idx="816">
                  <c:v>1.3258473925691483</c:v>
                </c:pt>
                <c:pt idx="817">
                  <c:v>1.3055642075080864</c:v>
                </c:pt>
                <c:pt idx="818">
                  <c:v>1.2705064691910908</c:v>
                </c:pt>
                <c:pt idx="819">
                  <c:v>1.2225157295871252</c:v>
                </c:pt>
                <c:pt idx="820">
                  <c:v>1.1847185680039312</c:v>
                </c:pt>
                <c:pt idx="821">
                  <c:v>1.1557619602923872</c:v>
                </c:pt>
                <c:pt idx="822">
                  <c:v>1.1346018543928245</c:v>
                </c:pt>
                <c:pt idx="823">
                  <c:v>1.1204360070602535</c:v>
                </c:pt>
                <c:pt idx="824">
                  <c:v>1.1126547327884064</c:v>
                </c:pt>
                <c:pt idx="825">
                  <c:v>1.1096851788192528</c:v>
                </c:pt>
                <c:pt idx="826">
                  <c:v>1.1112205760498277</c:v>
                </c:pt>
                <c:pt idx="827">
                  <c:v>1.1143633708541469</c:v>
                </c:pt>
                <c:pt idx="828">
                  <c:v>1.1190399130466893</c:v>
                </c:pt>
                <c:pt idx="829">
                  <c:v>1.1251873557930792</c:v>
                </c:pt>
                <c:pt idx="830">
                  <c:v>1.1327523082464563</c:v>
                </c:pt>
                <c:pt idx="831">
                  <c:v>1.14168969399428</c:v>
                </c:pt>
                <c:pt idx="832">
                  <c:v>1.1525426343821328</c:v>
                </c:pt>
                <c:pt idx="833">
                  <c:v>1.1652849631631428</c:v>
                </c:pt>
                <c:pt idx="834">
                  <c:v>1.1719896140305461</c:v>
                </c:pt>
                <c:pt idx="835">
                  <c:v>1.1727648332215421</c:v>
                </c:pt>
                <c:pt idx="836">
                  <c:v>1.1677983418259874</c:v>
                </c:pt>
                <c:pt idx="837">
                  <c:v>1.1573487342546189</c:v>
                </c:pt>
                <c:pt idx="838">
                  <c:v>1.1417359931503659</c:v>
                </c:pt>
                <c:pt idx="839">
                  <c:v>1.1213314532872438</c:v>
                </c:pt>
                <c:pt idx="840">
                  <c:v>1.0965475258954573</c:v>
                </c:pt>
                <c:pt idx="841">
                  <c:v>1.0727467030973246</c:v>
                </c:pt>
                <c:pt idx="842">
                  <c:v>1.0497347179244059</c:v>
                </c:pt>
                <c:pt idx="843">
                  <c:v>1.0273352125887734</c:v>
                </c:pt>
                <c:pt idx="844">
                  <c:v>1.0053877002356666</c:v>
                </c:pt>
                <c:pt idx="845">
                  <c:v>0.98374593502167984</c:v>
                </c:pt>
                <c:pt idx="846">
                  <c:v>0.96227662662892144</c:v>
                </c:pt>
                <c:pt idx="847">
                  <c:v>0.94085844702426147</c:v>
                </c:pt>
                <c:pt idx="848">
                  <c:v>0.91725480092136957</c:v>
                </c:pt>
                <c:pt idx="849">
                  <c:v>0.89129368163575773</c:v>
                </c:pt>
                <c:pt idx="850">
                  <c:v>0.86280550443485715</c:v>
                </c:pt>
                <c:pt idx="851">
                  <c:v>0.83162662418501354</c:v>
                </c:pt>
                <c:pt idx="852">
                  <c:v>0.79760372674882285</c:v>
                </c:pt>
                <c:pt idx="853">
                  <c:v>0.76059921883519999</c:v>
                </c:pt>
                <c:pt idx="854">
                  <c:v>0.72049772498965647</c:v>
                </c:pt>
                <c:pt idx="855">
                  <c:v>0.68485866694368702</c:v>
                </c:pt>
                <c:pt idx="856">
                  <c:v>0.65327377132848663</c:v>
                </c:pt>
                <c:pt idx="857">
                  <c:v>0.62537205443989807</c:v>
                </c:pt>
                <c:pt idx="858">
                  <c:v>0.60080618515851969</c:v>
                </c:pt>
                <c:pt idx="859">
                  <c:v>0.5792338714981734</c:v>
                </c:pt>
                <c:pt idx="860">
                  <c:v>0.56028970449151838</c:v>
                </c:pt>
                <c:pt idx="861">
                  <c:v>0.54353868094506042</c:v>
                </c:pt>
                <c:pt idx="862">
                  <c:v>0.52981786321091051</c:v>
                </c:pt>
                <c:pt idx="863">
                  <c:v>0.5192963799968956</c:v>
                </c:pt>
                <c:pt idx="864">
                  <c:v>0.51225764535842366</c:v>
                </c:pt>
                <c:pt idx="865">
                  <c:v>0.50914766612325546</c:v>
                </c:pt>
                <c:pt idx="866">
                  <c:v>0.51065431603237721</c:v>
                </c:pt>
                <c:pt idx="867">
                  <c:v>0.51784300717858611</c:v>
                </c:pt>
                <c:pt idx="868">
                  <c:v>0.53240148272087329</c:v>
                </c:pt>
                <c:pt idx="869">
                  <c:v>0.55085636702891461</c:v>
                </c:pt>
                <c:pt idx="870">
                  <c:v>0.57370107210588295</c:v>
                </c:pt>
                <c:pt idx="871">
                  <c:v>0.6015433881855301</c:v>
                </c:pt>
                <c:pt idx="872">
                  <c:v>0.63512238766996776</c:v>
                </c:pt>
                <c:pt idx="873">
                  <c:v>0.67532160654827855</c:v>
                </c:pt>
                <c:pt idx="874">
                  <c:v>0.7231684858341878</c:v>
                </c:pt>
                <c:pt idx="875">
                  <c:v>0.77979645661096375</c:v>
                </c:pt>
                <c:pt idx="876">
                  <c:v>0.8335911554075669</c:v>
                </c:pt>
                <c:pt idx="877">
                  <c:v>0.88290591542177399</c:v>
                </c:pt>
                <c:pt idx="878">
                  <c:v>0.92595864418249618</c:v>
                </c:pt>
                <c:pt idx="879">
                  <c:v>0.96088308963735791</c:v>
                </c:pt>
                <c:pt idx="880">
                  <c:v>0.98579639634552452</c:v>
                </c:pt>
                <c:pt idx="881">
                  <c:v>0.99888270540896629</c:v>
                </c:pt>
                <c:pt idx="882">
                  <c:v>0.99849121682222886</c:v>
                </c:pt>
                <c:pt idx="883">
                  <c:v>0.99819093255928115</c:v>
                </c:pt>
                <c:pt idx="884">
                  <c:v>0.99798180876494103</c:v>
                </c:pt>
                <c:pt idx="885">
                  <c:v>0.99786382687075148</c:v>
                </c:pt>
                <c:pt idx="886">
                  <c:v>0.99783699360515343</c:v>
                </c:pt>
                <c:pt idx="887">
                  <c:v>0.99790134101550243</c:v>
                </c:pt>
                <c:pt idx="888">
                  <c:v>0.99805692650200573</c:v>
                </c:pt>
                <c:pt idx="889">
                  <c:v>0.99830383286356583</c:v>
                </c:pt>
                <c:pt idx="890">
                  <c:v>1.0053766143823675</c:v>
                </c:pt>
                <c:pt idx="891">
                  <c:v>1.0191380804618952</c:v>
                </c:pt>
                <c:pt idx="892">
                  <c:v>1.0395970684123907</c:v>
                </c:pt>
                <c:pt idx="893">
                  <c:v>1.0668986381856156</c:v>
                </c:pt>
                <c:pt idx="894">
                  <c:v>1.1013198703479601</c:v>
                </c:pt>
                <c:pt idx="895">
                  <c:v>1.1432705144711879</c:v>
                </c:pt>
                <c:pt idx="896">
                  <c:v>1.1932980640365549</c:v>
                </c:pt>
                <c:pt idx="897">
                  <c:v>1.2251148412151895</c:v>
                </c:pt>
                <c:pt idx="898">
                  <c:v>1.237793129643681</c:v>
                </c:pt>
                <c:pt idx="899">
                  <c:v>1.2312811282172988</c:v>
                </c:pt>
                <c:pt idx="900">
                  <c:v>1.2063687406948262</c:v>
                </c:pt>
                <c:pt idx="901">
                  <c:v>1.1645970647576085</c:v>
                </c:pt>
                <c:pt idx="902">
                  <c:v>1.1081231567686749</c:v>
                </c:pt>
                <c:pt idx="903">
                  <c:v>1.0395546602814478</c:v>
                </c:pt>
                <c:pt idx="904">
                  <c:v>0.98700182128426306</c:v>
                </c:pt>
                <c:pt idx="905">
                  <c:v>0.94826429622263386</c:v>
                </c:pt>
                <c:pt idx="906">
                  <c:v>0.92177141306359389</c:v>
                </c:pt>
                <c:pt idx="907">
                  <c:v>0.9064671258311745</c:v>
                </c:pt>
                <c:pt idx="908">
                  <c:v>0.90173438636989645</c:v>
                </c:pt>
                <c:pt idx="909">
                  <c:v>0.90735071486128893</c:v>
                </c:pt>
                <c:pt idx="910">
                  <c:v>0.92347015381593733</c:v>
                </c:pt>
                <c:pt idx="911">
                  <c:v>0.93747590725354935</c:v>
                </c:pt>
                <c:pt idx="912">
                  <c:v>0.94920832685169598</c:v>
                </c:pt>
                <c:pt idx="913">
                  <c:v>0.95851887531128865</c:v>
                </c:pt>
                <c:pt idx="914">
                  <c:v>0.96527243904840021</c:v>
                </c:pt>
                <c:pt idx="915">
                  <c:v>0.96934961646936824</c:v>
                </c:pt>
                <c:pt idx="916">
                  <c:v>0.97064894176314687</c:v>
                </c:pt>
                <c:pt idx="917">
                  <c:v>0.96908900175588164</c:v>
                </c:pt>
                <c:pt idx="918">
                  <c:v>0.96785211255659331</c:v>
                </c:pt>
                <c:pt idx="919">
                  <c:v>0.96693999129977004</c:v>
                </c:pt>
                <c:pt idx="920">
                  <c:v>0.96635470990788941</c:v>
                </c:pt>
                <c:pt idx="921">
                  <c:v>0.96609870419718769</c:v>
                </c:pt>
                <c:pt idx="922">
                  <c:v>0.96617478381676059</c:v>
                </c:pt>
                <c:pt idx="923">
                  <c:v>0.96658614306475121</c:v>
                </c:pt>
                <c:pt idx="924">
                  <c:v>0.96733637262877947</c:v>
                </c:pt>
                <c:pt idx="925">
                  <c:v>0.96793075642307391</c:v>
                </c:pt>
                <c:pt idx="926">
                  <c:v>0.96836743373307854</c:v>
                </c:pt>
                <c:pt idx="927">
                  <c:v>0.96864459512128909</c:v>
                </c:pt>
                <c:pt idx="928">
                  <c:v>0.96876048473454446</c:v>
                </c:pt>
                <c:pt idx="929">
                  <c:v>0.96871340262408023</c:v>
                </c:pt>
                <c:pt idx="930">
                  <c:v>0.96850170707623784</c:v>
                </c:pt>
                <c:pt idx="931">
                  <c:v>0.96812381695171867</c:v>
                </c:pt>
                <c:pt idx="932">
                  <c:v>0.97029618476041735</c:v>
                </c:pt>
                <c:pt idx="933">
                  <c:v>0.97501550610182464</c:v>
                </c:pt>
                <c:pt idx="934">
                  <c:v>0.98229892340140279</c:v>
                </c:pt>
                <c:pt idx="935">
                  <c:v>0.99218397978067829</c:v>
                </c:pt>
                <c:pt idx="936">
                  <c:v>1.0047288502181322</c:v>
                </c:pt>
                <c:pt idx="937">
                  <c:v>1.0200128491346916</c:v>
                </c:pt>
                <c:pt idx="938">
                  <c:v>1.0381372188803286</c:v>
                </c:pt>
                <c:pt idx="939">
                  <c:v>1.0536948172815268</c:v>
                </c:pt>
                <c:pt idx="940">
                  <c:v>1.0665886681592367</c:v>
                </c:pt>
                <c:pt idx="941">
                  <c:v>1.0767424780049102</c:v>
                </c:pt>
                <c:pt idx="942">
                  <c:v>1.0841013069529701</c:v>
                </c:pt>
                <c:pt idx="943">
                  <c:v>1.088631964687077</c:v>
                </c:pt>
                <c:pt idx="944">
                  <c:v>1.0903231296590612</c:v>
                </c:pt>
                <c:pt idx="945">
                  <c:v>1.0891851947501485</c:v>
                </c:pt>
                <c:pt idx="946">
                  <c:v>1.0880757493249038</c:v>
                </c:pt>
                <c:pt idx="947">
                  <c:v>1.0869937361646032</c:v>
                </c:pt>
                <c:pt idx="948">
                  <c:v>1.085938149746668</c:v>
                </c:pt>
                <c:pt idx="949">
                  <c:v>1.0849080331215777</c:v>
                </c:pt>
                <c:pt idx="950">
                  <c:v>1.0839024750135526</c:v>
                </c:pt>
                <c:pt idx="951">
                  <c:v>1.0829206071265738</c:v>
                </c:pt>
                <c:pt idx="952">
                  <c:v>1.0819616016389242</c:v>
                </c:pt>
                <c:pt idx="953">
                  <c:v>1.0810246688710621</c:v>
                </c:pt>
                <c:pt idx="954">
                  <c:v>1.0801090551129566</c:v>
                </c:pt>
                <c:pt idx="955">
                  <c:v>1.0792140405983173</c:v>
                </c:pt>
                <c:pt idx="956">
                  <c:v>1.0783389376142853</c:v>
                </c:pt>
                <c:pt idx="957">
                  <c:v>1.0774830887360798</c:v>
                </c:pt>
                <c:pt idx="958">
                  <c:v>1.076645865177096</c:v>
                </c:pt>
                <c:pt idx="959">
                  <c:v>1.0758266652457344</c:v>
                </c:pt>
                <c:pt idx="960">
                  <c:v>1.075024912900973</c:v>
                </c:pt>
                <c:pt idx="961">
                  <c:v>1.0742400563994288</c:v>
                </c:pt>
                <c:pt idx="962">
                  <c:v>1.0734715670271697</c:v>
                </c:pt>
                <c:pt idx="963">
                  <c:v>1.0727189379101396</c:v>
                </c:pt>
                <c:pt idx="964">
                  <c:v>1.0719816828976243</c:v>
                </c:pt>
                <c:pt idx="965">
                  <c:v>1.0712593355135374</c:v>
                </c:pt>
                <c:pt idx="966">
                  <c:v>1.0705514479707656</c:v>
                </c:pt>
                <c:pt idx="967">
                  <c:v>1.0824299287034551</c:v>
                </c:pt>
                <c:pt idx="968">
                  <c:v>1.1061447341555053</c:v>
                </c:pt>
                <c:pt idx="969">
                  <c:v>1.1414467125134813</c:v>
                </c:pt>
                <c:pt idx="970">
                  <c:v>1.1884975581131001</c:v>
                </c:pt>
                <c:pt idx="971">
                  <c:v>1.2478203342407717</c:v>
                </c:pt>
                <c:pt idx="972">
                  <c:v>1.3202780964598315</c:v>
                </c:pt>
                <c:pt idx="973">
                  <c:v>1.4070735219061286</c:v>
                </c:pt>
                <c:pt idx="974">
                  <c:v>1.4771407489287318</c:v>
                </c:pt>
                <c:pt idx="975">
                  <c:v>1.5298574606472173</c:v>
                </c:pt>
                <c:pt idx="976">
                  <c:v>1.5651705607675317</c:v>
                </c:pt>
                <c:pt idx="977">
                  <c:v>1.5835231344773206</c:v>
                </c:pt>
                <c:pt idx="978">
                  <c:v>1.5857724874651209</c:v>
                </c:pt>
                <c:pt idx="979">
                  <c:v>1.5731048053441667</c:v>
                </c:pt>
                <c:pt idx="980">
                  <c:v>1.5469509658643548</c:v>
                </c:pt>
                <c:pt idx="981">
                  <c:v>1.5219632247310273</c:v>
                </c:pt>
                <c:pt idx="982">
                  <c:v>1.4978272096497081</c:v>
                </c:pt>
                <c:pt idx="983">
                  <c:v>1.4743227666299308</c:v>
                </c:pt>
                <c:pt idx="984">
                  <c:v>1.4512945832604029</c:v>
                </c:pt>
                <c:pt idx="985">
                  <c:v>1.4286327950063133</c:v>
                </c:pt>
                <c:pt idx="986">
                  <c:v>1.406259867549599</c:v>
                </c:pt>
                <c:pt idx="987">
                  <c:v>1.3841215381557048</c:v>
                </c:pt>
                <c:pt idx="988">
                  <c:v>1.3623069766668712</c:v>
                </c:pt>
                <c:pt idx="989">
                  <c:v>1.340674566267029</c:v>
                </c:pt>
                <c:pt idx="990">
                  <c:v>1.3191250736707021</c:v>
                </c:pt>
                <c:pt idx="991">
                  <c:v>1.2975910029354147</c:v>
                </c:pt>
                <c:pt idx="992">
                  <c:v>1.2760287630837657</c:v>
                </c:pt>
                <c:pt idx="993">
                  <c:v>1.2544128237810657</c:v>
                </c:pt>
                <c:pt idx="994">
                  <c:v>1.2327313010425998</c:v>
                </c:pt>
                <c:pt idx="995">
                  <c:v>1.2083478618187946</c:v>
                </c:pt>
                <c:pt idx="996">
                  <c:v>1.1812467858318416</c:v>
                </c:pt>
                <c:pt idx="997">
                  <c:v>1.1514648026151255</c:v>
                </c:pt>
                <c:pt idx="998">
                  <c:v>1.1190875620037086</c:v>
                </c:pt>
                <c:pt idx="999">
                  <c:v>1.0842458063092717</c:v>
                </c:pt>
                <c:pt idx="1000">
                  <c:v>1.0471111793013022</c:v>
                </c:pt>
                <c:pt idx="1001">
                  <c:v>1.0078916529870745</c:v>
                </c:pt>
                <c:pt idx="1002">
                  <c:v>0.97453569555710862</c:v>
                </c:pt>
                <c:pt idx="1003">
                  <c:v>0.94647632744514232</c:v>
                </c:pt>
                <c:pt idx="1004">
                  <c:v>0.92324270980629608</c:v>
                </c:pt>
                <c:pt idx="1005">
                  <c:v>0.90444631535267794</c:v>
                </c:pt>
                <c:pt idx="1006">
                  <c:v>0.88976969240203885</c:v>
                </c:pt>
                <c:pt idx="1007">
                  <c:v>0.878957344056851</c:v>
                </c:pt>
                <c:pt idx="1008">
                  <c:v>0.87260763559467769</c:v>
                </c:pt>
                <c:pt idx="1009">
                  <c:v>0.86755249398690992</c:v>
                </c:pt>
                <c:pt idx="1010">
                  <c:v>0.8638177797096056</c:v>
                </c:pt>
                <c:pt idx="1011">
                  <c:v>0.86143726018672773</c:v>
                </c:pt>
                <c:pt idx="1012">
                  <c:v>0.86045343845092792</c:v>
                </c:pt>
                <c:pt idx="1013">
                  <c:v>0.86091853946197672</c:v>
                </c:pt>
                <c:pt idx="1014">
                  <c:v>0.86289568406494277</c:v>
                </c:pt>
                <c:pt idx="1015">
                  <c:v>0.86431486765111432</c:v>
                </c:pt>
                <c:pt idx="1016">
                  <c:v>0.86444622319426601</c:v>
                </c:pt>
                <c:pt idx="1017">
                  <c:v>0.86323037833325622</c:v>
                </c:pt>
                <c:pt idx="1018">
                  <c:v>0.86061025365554567</c:v>
                </c:pt>
                <c:pt idx="1019">
                  <c:v>0.85653164297480955</c:v>
                </c:pt>
                <c:pt idx="1020">
                  <c:v>0.85094383840202514</c:v>
                </c:pt>
                <c:pt idx="1021">
                  <c:v>0.84380030037183285</c:v>
                </c:pt>
                <c:pt idx="1022">
                  <c:v>0.83690612468079484</c:v>
                </c:pt>
                <c:pt idx="1023">
                  <c:v>0.82972040890345866</c:v>
                </c:pt>
                <c:pt idx="1024">
                  <c:v>0.82221088659524333</c:v>
                </c:pt>
                <c:pt idx="1025">
                  <c:v>0.81434155708914313</c:v>
                </c:pt>
                <c:pt idx="1026">
                  <c:v>0.80607216684351346</c:v>
                </c:pt>
                <c:pt idx="1027">
                  <c:v>0.79735760555550406</c:v>
                </c:pt>
                <c:pt idx="1028">
                  <c:v>0.78814720055859322</c:v>
                </c:pt>
                <c:pt idx="1029">
                  <c:v>0.7778809521129002</c:v>
                </c:pt>
                <c:pt idx="1030">
                  <c:v>0.76747984385886847</c:v>
                </c:pt>
                <c:pt idx="1031">
                  <c:v>0.75689792525367128</c:v>
                </c:pt>
                <c:pt idx="1032">
                  <c:v>0.7460810734484844</c:v>
                </c:pt>
                <c:pt idx="1033">
                  <c:v>0.7349651243974068</c:v>
                </c:pt>
                <c:pt idx="1034">
                  <c:v>0.72347348599480843</c:v>
                </c:pt>
                <c:pt idx="1035">
                  <c:v>0.71151405878248852</c:v>
                </c:pt>
                <c:pt idx="1036">
                  <c:v>0.6989752183956035</c:v>
                </c:pt>
                <c:pt idx="1037">
                  <c:v>0.69123663142966596</c:v>
                </c:pt>
                <c:pt idx="1038">
                  <c:v>0.68849434765063822</c:v>
                </c:pt>
                <c:pt idx="1039">
                  <c:v>0.69108826956561664</c:v>
                </c:pt>
                <c:pt idx="1040">
                  <c:v>0.69953815842824296</c:v>
                </c:pt>
                <c:pt idx="1041">
                  <c:v>0.71459618614303444</c:v>
                </c:pt>
                <c:pt idx="1042">
                  <c:v>0.73732410145108729</c:v>
                </c:pt>
                <c:pt idx="1043">
                  <c:v>0.76920796943800374</c:v>
                </c:pt>
                <c:pt idx="1044">
                  <c:v>0.80015788366897311</c:v>
                </c:pt>
                <c:pt idx="1045">
                  <c:v>0.82970597322299189</c:v>
                </c:pt>
                <c:pt idx="1046">
                  <c:v>0.85731874239878758</c:v>
                </c:pt>
                <c:pt idx="1047">
                  <c:v>0.88239429420259208</c:v>
                </c:pt>
                <c:pt idx="1048">
                  <c:v>0.90426098257993903</c:v>
                </c:pt>
                <c:pt idx="1049">
                  <c:v>0.92217804101925072</c:v>
                </c:pt>
                <c:pt idx="1050">
                  <c:v>0.93533884580940529</c:v>
                </c:pt>
                <c:pt idx="1051">
                  <c:v>0.94697830085988099</c:v>
                </c:pt>
                <c:pt idx="1052">
                  <c:v>0.95699904363652954</c:v>
                </c:pt>
                <c:pt idx="1053">
                  <c:v>0.96530903158067505</c:v>
                </c:pt>
                <c:pt idx="1054">
                  <c:v>0.97182255495071246</c:v>
                </c:pt>
                <c:pt idx="1055">
                  <c:v>0.9764612513753288</c:v>
                </c:pt>
                <c:pt idx="1056">
                  <c:v>0.97915511017361456</c:v>
                </c:pt>
                <c:pt idx="1057">
                  <c:v>0.979843453641567</c:v>
                </c:pt>
                <c:pt idx="1058">
                  <c:v>0.98288367302744495</c:v>
                </c:pt>
                <c:pt idx="1059">
                  <c:v>0.98826790073217952</c:v>
                </c:pt>
                <c:pt idx="1060">
                  <c:v>0.99600541202517134</c:v>
                </c:pt>
                <c:pt idx="1061">
                  <c:v>1.0061223734132361</c:v>
                </c:pt>
                <c:pt idx="1062">
                  <c:v>1.0186618033010415</c:v>
                </c:pt>
                <c:pt idx="1063">
                  <c:v>1.0336837379223276</c:v>
                </c:pt>
                <c:pt idx="1064">
                  <c:v>1.0512655992993512</c:v>
                </c:pt>
                <c:pt idx="1065">
                  <c:v>1.0692140766578297</c:v>
                </c:pt>
                <c:pt idx="1066">
                  <c:v>1.0874431296559524</c:v>
                </c:pt>
                <c:pt idx="1067">
                  <c:v>1.1058684957606282</c:v>
                </c:pt>
                <c:pt idx="1068">
                  <c:v>1.1244073391985234</c:v>
                </c:pt>
                <c:pt idx="1069">
                  <c:v>1.1429780048019511</c:v>
                </c:pt>
                <c:pt idx="1070">
                  <c:v>1.1614998604083366</c:v>
                </c:pt>
                <c:pt idx="1071">
                  <c:v>1.1798932144229988</c:v>
                </c:pt>
                <c:pt idx="1072">
                  <c:v>1.1920651230009578</c:v>
                </c:pt>
                <c:pt idx="1073">
                  <c:v>1.1981073250464496</c:v>
                </c:pt>
                <c:pt idx="1074">
                  <c:v>1.1981948704238337</c:v>
                </c:pt>
                <c:pt idx="1075">
                  <c:v>1.1925763146786128</c:v>
                </c:pt>
                <c:pt idx="1076">
                  <c:v>1.1815632099712114</c:v>
                </c:pt>
                <c:pt idx="1077">
                  <c:v>1.1655192542021025</c:v>
                </c:pt>
                <c:pt idx="1078">
                  <c:v>1.1448494213647062</c:v>
                </c:pt>
                <c:pt idx="1079">
                  <c:v>1.1275623263624073</c:v>
                </c:pt>
                <c:pt idx="1080">
                  <c:v>1.1133829838045428</c:v>
                </c:pt>
                <c:pt idx="1081">
                  <c:v>1.1020786215826466</c:v>
                </c:pt>
                <c:pt idx="1082">
                  <c:v>1.0934525352354652</c:v>
                </c:pt>
                <c:pt idx="1083">
                  <c:v>1.0873390466209791</c:v>
                </c:pt>
                <c:pt idx="1084">
                  <c:v>1.0835993539990714</c:v>
                </c:pt>
                <c:pt idx="1085">
                  <c:v>1.0821181061583682</c:v>
                </c:pt>
                <c:pt idx="1086">
                  <c:v>1.0801134962524241</c:v>
                </c:pt>
                <c:pt idx="1087">
                  <c:v>1.0775941347202758</c:v>
                </c:pt>
                <c:pt idx="1088">
                  <c:v>1.074569239175434</c:v>
                </c:pt>
                <c:pt idx="1089">
                  <c:v>1.0710486004270954</c:v>
                </c:pt>
                <c:pt idx="1090">
                  <c:v>1.0670425482143535</c:v>
                </c:pt>
                <c:pt idx="1091">
                  <c:v>1.0625619167608251</c:v>
                </c:pt>
                <c:pt idx="1092">
                  <c:v>1.0576180102532153</c:v>
                </c:pt>
                <c:pt idx="1093">
                  <c:v>1.0534438829185826</c:v>
                </c:pt>
                <c:pt idx="1094">
                  <c:v>1.050019637736429</c:v>
                </c:pt>
                <c:pt idx="1095">
                  <c:v>1.0473274172770268</c:v>
                </c:pt>
                <c:pt idx="1096">
                  <c:v>1.0453512890895384</c:v>
                </c:pt>
                <c:pt idx="1097">
                  <c:v>1.0440771421918371</c:v>
                </c:pt>
                <c:pt idx="1098">
                  <c:v>1.0434925937249004</c:v>
                </c:pt>
                <c:pt idx="1099">
                  <c:v>1.0435869049331672</c:v>
                </c:pt>
                <c:pt idx="1100">
                  <c:v>1.0420718189346225</c:v>
                </c:pt>
                <c:pt idx="1101">
                  <c:v>1.0389524419631775</c:v>
                </c:pt>
                <c:pt idx="1102">
                  <c:v>1.0342412356047384</c:v>
                </c:pt>
                <c:pt idx="1103">
                  <c:v>1.0279579360822027</c:v>
                </c:pt>
                <c:pt idx="1104">
                  <c:v>1.0201294184878988</c:v>
                </c:pt>
                <c:pt idx="1105">
                  <c:v>1.0107895072496511</c:v>
                </c:pt>
                <c:pt idx="1106">
                  <c:v>0.9999787346804111</c:v>
                </c:pt>
                <c:pt idx="1107">
                  <c:v>0.99076953570162252</c:v>
                </c:pt>
                <c:pt idx="1108">
                  <c:v>0.98312004301685607</c:v>
                </c:pt>
                <c:pt idx="1109">
                  <c:v>0.97699581037707595</c:v>
                </c:pt>
                <c:pt idx="1110">
                  <c:v>0.97236955137676639</c:v>
                </c:pt>
                <c:pt idx="1111">
                  <c:v>0.96922093476447213</c:v>
                </c:pt>
                <c:pt idx="1112">
                  <c:v>0.96585023358053701</c:v>
                </c:pt>
                <c:pt idx="1113">
                  <c:v>0.96222451771274942</c:v>
                </c:pt>
                <c:pt idx="1114">
                  <c:v>0.95686602612627925</c:v>
                </c:pt>
                <c:pt idx="1115">
                  <c:v>0.94976535653776228</c:v>
                </c:pt>
                <c:pt idx="1116">
                  <c:v>0.94092209658618886</c:v>
                </c:pt>
                <c:pt idx="1117">
                  <c:v>0.93034515712222743</c:v>
                </c:pt>
                <c:pt idx="1118">
                  <c:v>0.91805303921797932</c:v>
                </c:pt>
                <c:pt idx="1119">
                  <c:v>0.90723348458475372</c:v>
                </c:pt>
                <c:pt idx="1120">
                  <c:v>0.89786080628539289</c:v>
                </c:pt>
                <c:pt idx="1121">
                  <c:v>0.89095890677302969</c:v>
                </c:pt>
                <c:pt idx="1122">
                  <c:v>0.88653027406879326</c:v>
                </c:pt>
                <c:pt idx="1123">
                  <c:v>0.88459898928232217</c:v>
                </c:pt>
                <c:pt idx="1124">
                  <c:v>0.8852120091800364</c:v>
                </c:pt>
                <c:pt idx="1125">
                  <c:v>0.8884408738753693</c:v>
                </c:pt>
                <c:pt idx="1126">
                  <c:v>0.89282519245850334</c:v>
                </c:pt>
                <c:pt idx="1127">
                  <c:v>0.89853269699951821</c:v>
                </c:pt>
                <c:pt idx="1128">
                  <c:v>0.90351399299638946</c:v>
                </c:pt>
                <c:pt idx="1129">
                  <c:v>0.90773344655655397</c:v>
                </c:pt>
                <c:pt idx="1130">
                  <c:v>0.91115579271274616</c:v>
                </c:pt>
                <c:pt idx="1131">
                  <c:v>0.91374629698205034</c:v>
                </c:pt>
                <c:pt idx="1132">
                  <c:v>0.91547092768688398</c:v>
                </c:pt>
                <c:pt idx="1133">
                  <c:v>0.91629653907808384</c:v>
                </c:pt>
                <c:pt idx="1134">
                  <c:v>0.91596414374755997</c:v>
                </c:pt>
                <c:pt idx="1135">
                  <c:v>0.91531242869185769</c:v>
                </c:pt>
                <c:pt idx="1136">
                  <c:v>0.91433312555123125</c:v>
                </c:pt>
                <c:pt idx="1137">
                  <c:v>0.91301796727867879</c:v>
                </c:pt>
                <c:pt idx="1138">
                  <c:v>0.91135869996414309</c:v>
                </c:pt>
                <c:pt idx="1139">
                  <c:v>0.90934709547647063</c:v>
                </c:pt>
                <c:pt idx="1140">
                  <c:v>0.90697496496623842</c:v>
                </c:pt>
                <c:pt idx="1141">
                  <c:v>0.90434617408432849</c:v>
                </c:pt>
                <c:pt idx="1142">
                  <c:v>0.9029713967243147</c:v>
                </c:pt>
                <c:pt idx="1143">
                  <c:v>0.90287557397806495</c:v>
                </c:pt>
                <c:pt idx="1144">
                  <c:v>0.90409016081559068</c:v>
                </c:pt>
                <c:pt idx="1145">
                  <c:v>0.90665364258388248</c:v>
                </c:pt>
                <c:pt idx="1146">
                  <c:v>0.91061213811122454</c:v>
                </c:pt>
                <c:pt idx="1147">
                  <c:v>0.91602010189538396</c:v>
                </c:pt>
                <c:pt idx="1148">
                  <c:v>0.92294114012640049</c:v>
                </c:pt>
                <c:pt idx="1149">
                  <c:v>0.929693178129953</c:v>
                </c:pt>
                <c:pt idx="1150">
                  <c:v>0.9362573910355243</c:v>
                </c:pt>
                <c:pt idx="1151">
                  <c:v>0.94261398272771857</c:v>
                </c:pt>
                <c:pt idx="1152">
                  <c:v>0.94874216240244158</c:v>
                </c:pt>
                <c:pt idx="1153">
                  <c:v>0.95462012331958457</c:v>
                </c:pt>
                <c:pt idx="1154">
                  <c:v>0.96022502419409073</c:v>
                </c:pt>
                <c:pt idx="1155">
                  <c:v>0.96553297371549673</c:v>
                </c:pt>
                <c:pt idx="1156">
                  <c:v>0.97012340229953076</c:v>
                </c:pt>
                <c:pt idx="1157">
                  <c:v>0.97397796426021599</c:v>
                </c:pt>
                <c:pt idx="1158">
                  <c:v>0.97707971485618406</c:v>
                </c:pt>
                <c:pt idx="1159">
                  <c:v>0.97941320003703436</c:v>
                </c:pt>
                <c:pt idx="1160">
                  <c:v>0.98096454289265367</c:v>
                </c:pt>
                <c:pt idx="1161">
                  <c:v>0.98172152627165488</c:v>
                </c:pt>
                <c:pt idx="1162">
                  <c:v>0.98167367103523839</c:v>
                </c:pt>
                <c:pt idx="1163">
                  <c:v>0.98162556455242889</c:v>
                </c:pt>
                <c:pt idx="1164">
                  <c:v>0.98157720483934263</c:v>
                </c:pt>
                <c:pt idx="1165">
                  <c:v>0.98152858989115987</c:v>
                </c:pt>
                <c:pt idx="1166">
                  <c:v>0.98147971768183795</c:v>
                </c:pt>
                <c:pt idx="1167">
                  <c:v>0.98143058616383383</c:v>
                </c:pt>
                <c:pt idx="1168">
                  <c:v>0.98138119326781392</c:v>
                </c:pt>
                <c:pt idx="1169">
                  <c:v>0.98133153690241726</c:v>
                </c:pt>
                <c:pt idx="1170">
                  <c:v>0.9814229362817275</c:v>
                </c:pt>
                <c:pt idx="1171">
                  <c:v>0.98165606403032402</c:v>
                </c:pt>
                <c:pt idx="1172">
                  <c:v>0.9820316589410677</c:v>
                </c:pt>
                <c:pt idx="1173">
                  <c:v>0.98255052701711065</c:v>
                </c:pt>
                <c:pt idx="1174">
                  <c:v>0.98321354257487958</c:v>
                </c:pt>
                <c:pt idx="1175">
                  <c:v>0.98402164940992853</c:v>
                </c:pt>
                <c:pt idx="1176">
                  <c:v>0.98497586202743104</c:v>
                </c:pt>
                <c:pt idx="1177">
                  <c:v>0.98579330431694701</c:v>
                </c:pt>
                <c:pt idx="1178">
                  <c:v>0.98647302507400125</c:v>
                </c:pt>
                <c:pt idx="1179">
                  <c:v>0.98701412484450723</c:v>
                </c:pt>
                <c:pt idx="1180">
                  <c:v>0.98741575693278749</c:v>
                </c:pt>
                <c:pt idx="1181">
                  <c:v>0.98767712838384958</c:v>
                </c:pt>
                <c:pt idx="1182">
                  <c:v>0.98779750093855967</c:v>
                </c:pt>
                <c:pt idx="1183">
                  <c:v>0.98777619196070932</c:v>
                </c:pt>
                <c:pt idx="1184">
                  <c:v>0.98775480842885688</c:v>
                </c:pt>
                <c:pt idx="1185">
                  <c:v>0.98773334995105899</c:v>
                </c:pt>
                <c:pt idx="1186">
                  <c:v>0.98771181613259651</c:v>
                </c:pt>
                <c:pt idx="1187">
                  <c:v>0.9876902065759966</c:v>
                </c:pt>
                <c:pt idx="1188">
                  <c:v>0.98766852088096291</c:v>
                </c:pt>
                <c:pt idx="1189">
                  <c:v>0.98764675864439633</c:v>
                </c:pt>
                <c:pt idx="1190">
                  <c:v>0.98762491946032294</c:v>
                </c:pt>
                <c:pt idx="1191">
                  <c:v>0.98760300291991754</c:v>
                </c:pt>
                <c:pt idx="1192">
                  <c:v>0.98758100861142872</c:v>
                </c:pt>
                <c:pt idx="1193">
                  <c:v>0.98755893612020229</c:v>
                </c:pt>
                <c:pt idx="1194">
                  <c:v>0.98753678502860665</c:v>
                </c:pt>
                <c:pt idx="1195">
                  <c:v>0.98751455491605422</c:v>
                </c:pt>
                <c:pt idx="1196">
                  <c:v>0.9874922453589271</c:v>
                </c:pt>
                <c:pt idx="1197">
                  <c:v>0.98746985593059899</c:v>
                </c:pt>
                <c:pt idx="1198">
                  <c:v>0.98744738620135786</c:v>
                </c:pt>
                <c:pt idx="1199">
                  <c:v>0.98742483573842932</c:v>
                </c:pt>
                <c:pt idx="1200">
                  <c:v>0.98740220410589763</c:v>
                </c:pt>
                <c:pt idx="1201">
                  <c:v>0.98737949086472876</c:v>
                </c:pt>
                <c:pt idx="1202">
                  <c:v>0.98735669557269157</c:v>
                </c:pt>
                <c:pt idx="1203">
                  <c:v>0.98733381778437546</c:v>
                </c:pt>
                <c:pt idx="1204">
                  <c:v>0.98731085705112465</c:v>
                </c:pt>
                <c:pt idx="1205">
                  <c:v>0.98728781292103673</c:v>
                </c:pt>
                <c:pt idx="1206">
                  <c:v>0.9872646849389074</c:v>
                </c:pt>
                <c:pt idx="1207">
                  <c:v>0.98724147264622686</c:v>
                </c:pt>
                <c:pt idx="1208">
                  <c:v>0.98721817558112301</c:v>
                </c:pt>
                <c:pt idx="1209">
                  <c:v>0.9871947932783568</c:v>
                </c:pt>
                <c:pt idx="1210">
                  <c:v>0.98717132526927187</c:v>
                </c:pt>
                <c:pt idx="1211">
                  <c:v>0.98714777108176388</c:v>
                </c:pt>
                <c:pt idx="1212">
                  <c:v>0.98712413024026702</c:v>
                </c:pt>
                <c:pt idx="1213">
                  <c:v>0.98710040226569751</c:v>
                </c:pt>
                <c:pt idx="1214">
                  <c:v>0.98707658667544595</c:v>
                </c:pt>
                <c:pt idx="1215">
                  <c:v>0.98705268298331905</c:v>
                </c:pt>
                <c:pt idx="1216">
                  <c:v>0.98702869069953258</c:v>
                </c:pt>
                <c:pt idx="1217">
                  <c:v>0.98700460933064971</c:v>
                </c:pt>
                <c:pt idx="1218">
                  <c:v>0.98698043837958371</c:v>
                </c:pt>
                <c:pt idx="1219">
                  <c:v>0.98695617734551766</c:v>
                </c:pt>
                <c:pt idx="1220">
                  <c:v>0.98693182572391991</c:v>
                </c:pt>
                <c:pt idx="1221">
                  <c:v>0.98690738300645786</c:v>
                </c:pt>
                <c:pt idx="1222">
                  <c:v>0.98688284868101506</c:v>
                </c:pt>
                <c:pt idx="1223">
                  <c:v>0.98685822223160269</c:v>
                </c:pt>
                <c:pt idx="1224">
                  <c:v>0.9868335031383757</c:v>
                </c:pt>
                <c:pt idx="1225">
                  <c:v>0.98680869087754408</c:v>
                </c:pt>
                <c:pt idx="1226">
                  <c:v>0.98678378492138785</c:v>
                </c:pt>
                <c:pt idx="1227">
                  <c:v>0.98675878473816803</c:v>
                </c:pt>
                <c:pt idx="1228">
                  <c:v>0.98673368979214071</c:v>
                </c:pt>
                <c:pt idx="1229">
                  <c:v>0.98670849954346562</c:v>
                </c:pt>
                <c:pt idx="1230">
                  <c:v>0.98668321344822207</c:v>
                </c:pt>
                <c:pt idx="1231">
                  <c:v>0.98665783095831416</c:v>
                </c:pt>
                <c:pt idx="1232">
                  <c:v>0.9866323515215536</c:v>
                </c:pt>
                <c:pt idx="1233">
                  <c:v>0.98721461220184625</c:v>
                </c:pt>
                <c:pt idx="1234">
                  <c:v>0.9884054395870171</c:v>
                </c:pt>
                <c:pt idx="1235">
                  <c:v>0.99020679085432928</c:v>
                </c:pt>
                <c:pt idx="1236">
                  <c:v>0.99262175906826677</c:v>
                </c:pt>
                <c:pt idx="1237">
                  <c:v>0.99565458201532286</c:v>
                </c:pt>
                <c:pt idx="1238">
                  <c:v>0.99931065461117996</c:v>
                </c:pt>
                <c:pt idx="1239">
                  <c:v>1.0035965449308637</c:v>
                </c:pt>
                <c:pt idx="1240">
                  <c:v>1.007278485131605</c:v>
                </c:pt>
                <c:pt idx="1241">
                  <c:v>1.0103499994615392</c:v>
                </c:pt>
                <c:pt idx="1242">
                  <c:v>1.0128057193757245</c:v>
                </c:pt>
                <c:pt idx="1243">
                  <c:v>1.014641399069576</c:v>
                </c:pt>
                <c:pt idx="1244">
                  <c:v>1.0158539276109109</c:v>
                </c:pt>
                <c:pt idx="1245">
                  <c:v>1.0164413376224519</c:v>
                </c:pt>
                <c:pt idx="1246">
                  <c:v>1.016402810481442</c:v>
                </c:pt>
                <c:pt idx="1247">
                  <c:v>1.0163644634841762</c:v>
                </c:pt>
                <c:pt idx="1248">
                  <c:v>1.0163262953701107</c:v>
                </c:pt>
                <c:pt idx="1249">
                  <c:v>1.0162883048904359</c:v>
                </c:pt>
                <c:pt idx="1250">
                  <c:v>1.0162504908079393</c:v>
                </c:pt>
                <c:pt idx="1251">
                  <c:v>1.0162128518968714</c:v>
                </c:pt>
                <c:pt idx="1252">
                  <c:v>1.0161753869428134</c:v>
                </c:pt>
                <c:pt idx="1253">
                  <c:v>1.0161380947425465</c:v>
                </c:pt>
                <c:pt idx="1254">
                  <c:v>1.0161009741039235</c:v>
                </c:pt>
                <c:pt idx="1255">
                  <c:v>1.0160640238457408</c:v>
                </c:pt>
                <c:pt idx="1256">
                  <c:v>1.0160272427976138</c:v>
                </c:pt>
                <c:pt idx="1257">
                  <c:v>1.0159906297998533</c:v>
                </c:pt>
                <c:pt idx="1258">
                  <c:v>1.0159541837033437</c:v>
                </c:pt>
                <c:pt idx="1259">
                  <c:v>1.0159179033694217</c:v>
                </c:pt>
                <c:pt idx="1260">
                  <c:v>1.0158817876697208</c:v>
                </c:pt>
                <c:pt idx="1261">
                  <c:v>1.0179742377860392</c:v>
                </c:pt>
                <c:pt idx="1262">
                  <c:v>1.0221687571014912</c:v>
                </c:pt>
                <c:pt idx="1263">
                  <c:v>1.0284527068088296</c:v>
                </c:pt>
                <c:pt idx="1264">
                  <c:v>1.0368267431962375</c:v>
                </c:pt>
                <c:pt idx="1265">
                  <c:v>1.047304417070178</c:v>
                </c:pt>
                <c:pt idx="1266">
                  <c:v>1.0599119223102476</c:v>
                </c:pt>
                <c:pt idx="1267">
                  <c:v>1.0746879834758316</c:v>
                </c:pt>
                <c:pt idx="1268">
                  <c:v>1.0871236153122836</c:v>
                </c:pt>
                <c:pt idx="1269">
                  <c:v>1.0971843859226591</c:v>
                </c:pt>
                <c:pt idx="1270">
                  <c:v>1.1048516741348802</c:v>
                </c:pt>
                <c:pt idx="1271">
                  <c:v>1.1101223679194276</c:v>
                </c:pt>
                <c:pt idx="1272">
                  <c:v>1.1130084155024089</c:v>
                </c:pt>
                <c:pt idx="1273">
                  <c:v>1.1135362416576009</c:v>
                </c:pt>
                <c:pt idx="1274">
                  <c:v>1.1117460428161126</c:v>
                </c:pt>
                <c:pt idx="1275">
                  <c:v>1.1100118119275917</c:v>
                </c:pt>
                <c:pt idx="1276">
                  <c:v>1.1083309627472779</c:v>
                </c:pt>
                <c:pt idx="1277">
                  <c:v>1.1067010660723715</c:v>
                </c:pt>
                <c:pt idx="1278">
                  <c:v>1.1051198379924265</c:v>
                </c:pt>
                <c:pt idx="1279">
                  <c:v>1.1035851291797896</c:v>
                </c:pt>
                <c:pt idx="1280">
                  <c:v>1.1020949151140871</c:v>
                </c:pt>
                <c:pt idx="1281">
                  <c:v>1.1006472871471107</c:v>
                </c:pt>
                <c:pt idx="1282">
                  <c:v>1.0992404443249255</c:v>
                </c:pt>
                <c:pt idx="1283">
                  <c:v>1.0978726858933212</c:v>
                </c:pt>
                <c:pt idx="1284">
                  <c:v>1.0965424044208847</c:v>
                </c:pt>
                <c:pt idx="1285">
                  <c:v>1.0952480794811073</c:v>
                </c:pt>
                <c:pt idx="1286">
                  <c:v>1.093988271841108</c:v>
                </c:pt>
                <c:pt idx="1287">
                  <c:v>1.0927616181103066</c:v>
                </c:pt>
                <c:pt idx="1288">
                  <c:v>1.091566825806991</c:v>
                </c:pt>
                <c:pt idx="1289">
                  <c:v>1.0904026688052428</c:v>
                </c:pt>
                <c:pt idx="1290">
                  <c:v>1.0892679831284058</c:v>
                </c:pt>
                <c:pt idx="1291">
                  <c:v>1.088161663058707</c:v>
                </c:pt>
                <c:pt idx="1292">
                  <c:v>1.0870826575356047</c:v>
                </c:pt>
                <c:pt idx="1293">
                  <c:v>1.0860299668182249</c:v>
                </c:pt>
                <c:pt idx="1294">
                  <c:v>1.0850026393894794</c:v>
                </c:pt>
                <c:pt idx="1295">
                  <c:v>1.0839997690817502</c:v>
                </c:pt>
                <c:pt idx="1296">
                  <c:v>1.0771562093843163</c:v>
                </c:pt>
                <c:pt idx="1297">
                  <c:v>1.0704598283135938</c:v>
                </c:pt>
                <c:pt idx="1298">
                  <c:v>1.0639057393139038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0F-43CC-9F23-72B09EF3E5B0}"/>
            </c:ext>
          </c:extLst>
        </c:ser>
        <c:ser>
          <c:idx val="3"/>
          <c:order val="1"/>
          <c:tx>
            <c:strRef>
              <c:f>'Dados sim recup log'!$P$1</c:f>
              <c:strCache>
                <c:ptCount val="1"/>
                <c:pt idx="0">
                  <c:v>R semanal</c:v>
                </c:pt>
              </c:strCache>
            </c:strRef>
          </c:tx>
          <c:spPr>
            <a:ln w="1270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log'!$A$2:$A$1500</c:f>
              <c:numCache>
                <c:formatCode>d\-mmm</c:formatCode>
                <c:ptCount val="14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  <c:pt idx="998">
                  <c:v>44905</c:v>
                </c:pt>
                <c:pt idx="999">
                  <c:v>44906</c:v>
                </c:pt>
                <c:pt idx="1000">
                  <c:v>44907</c:v>
                </c:pt>
                <c:pt idx="1001">
                  <c:v>44908</c:v>
                </c:pt>
                <c:pt idx="1002">
                  <c:v>44909</c:v>
                </c:pt>
                <c:pt idx="1003">
                  <c:v>44910</c:v>
                </c:pt>
                <c:pt idx="1004">
                  <c:v>44911</c:v>
                </c:pt>
                <c:pt idx="1005">
                  <c:v>44912</c:v>
                </c:pt>
                <c:pt idx="1006">
                  <c:v>44913</c:v>
                </c:pt>
                <c:pt idx="1007">
                  <c:v>44914</c:v>
                </c:pt>
                <c:pt idx="1008">
                  <c:v>44915</c:v>
                </c:pt>
                <c:pt idx="1009">
                  <c:v>44916</c:v>
                </c:pt>
                <c:pt idx="1010">
                  <c:v>44917</c:v>
                </c:pt>
                <c:pt idx="1011">
                  <c:v>44918</c:v>
                </c:pt>
                <c:pt idx="1012">
                  <c:v>44919</c:v>
                </c:pt>
                <c:pt idx="1013">
                  <c:v>44920</c:v>
                </c:pt>
                <c:pt idx="1014">
                  <c:v>44921</c:v>
                </c:pt>
                <c:pt idx="1015">
                  <c:v>44922</c:v>
                </c:pt>
                <c:pt idx="1016">
                  <c:v>44923</c:v>
                </c:pt>
                <c:pt idx="1017">
                  <c:v>44924</c:v>
                </c:pt>
                <c:pt idx="1018">
                  <c:v>44925</c:v>
                </c:pt>
                <c:pt idx="1019">
                  <c:v>44926</c:v>
                </c:pt>
                <c:pt idx="1020">
                  <c:v>44927</c:v>
                </c:pt>
                <c:pt idx="1021">
                  <c:v>44928</c:v>
                </c:pt>
                <c:pt idx="1022">
                  <c:v>44929</c:v>
                </c:pt>
                <c:pt idx="1023">
                  <c:v>44930</c:v>
                </c:pt>
                <c:pt idx="1024">
                  <c:v>44931</c:v>
                </c:pt>
                <c:pt idx="1025">
                  <c:v>44932</c:v>
                </c:pt>
                <c:pt idx="1026">
                  <c:v>44933</c:v>
                </c:pt>
                <c:pt idx="1027">
                  <c:v>44934</c:v>
                </c:pt>
                <c:pt idx="1028">
                  <c:v>44935</c:v>
                </c:pt>
                <c:pt idx="1029">
                  <c:v>44936</c:v>
                </c:pt>
                <c:pt idx="1030">
                  <c:v>44937</c:v>
                </c:pt>
                <c:pt idx="1031">
                  <c:v>44938</c:v>
                </c:pt>
                <c:pt idx="1032">
                  <c:v>44939</c:v>
                </c:pt>
                <c:pt idx="1033">
                  <c:v>44940</c:v>
                </c:pt>
                <c:pt idx="1034">
                  <c:v>44941</c:v>
                </c:pt>
                <c:pt idx="1035">
                  <c:v>44942</c:v>
                </c:pt>
                <c:pt idx="1036">
                  <c:v>44943</c:v>
                </c:pt>
                <c:pt idx="1037">
                  <c:v>44944</c:v>
                </c:pt>
                <c:pt idx="1038">
                  <c:v>44945</c:v>
                </c:pt>
                <c:pt idx="1039">
                  <c:v>44946</c:v>
                </c:pt>
                <c:pt idx="1040">
                  <c:v>44947</c:v>
                </c:pt>
                <c:pt idx="1041">
                  <c:v>44948</c:v>
                </c:pt>
                <c:pt idx="1042">
                  <c:v>44949</c:v>
                </c:pt>
                <c:pt idx="1043">
                  <c:v>44950</c:v>
                </c:pt>
                <c:pt idx="1044">
                  <c:v>44951</c:v>
                </c:pt>
                <c:pt idx="1045">
                  <c:v>44952</c:v>
                </c:pt>
                <c:pt idx="1046">
                  <c:v>44953</c:v>
                </c:pt>
                <c:pt idx="1047">
                  <c:v>44954</c:v>
                </c:pt>
                <c:pt idx="1048">
                  <c:v>44955</c:v>
                </c:pt>
                <c:pt idx="1049">
                  <c:v>44956</c:v>
                </c:pt>
                <c:pt idx="1050">
                  <c:v>44957</c:v>
                </c:pt>
                <c:pt idx="1051">
                  <c:v>44958</c:v>
                </c:pt>
                <c:pt idx="1052">
                  <c:v>44959</c:v>
                </c:pt>
                <c:pt idx="1053">
                  <c:v>44960</c:v>
                </c:pt>
                <c:pt idx="1054">
                  <c:v>44961</c:v>
                </c:pt>
                <c:pt idx="1055">
                  <c:v>44962</c:v>
                </c:pt>
                <c:pt idx="1056">
                  <c:v>44963</c:v>
                </c:pt>
                <c:pt idx="1057">
                  <c:v>44964</c:v>
                </c:pt>
                <c:pt idx="1058">
                  <c:v>44965</c:v>
                </c:pt>
                <c:pt idx="1059">
                  <c:v>44966</c:v>
                </c:pt>
                <c:pt idx="1060">
                  <c:v>44967</c:v>
                </c:pt>
                <c:pt idx="1061">
                  <c:v>44968</c:v>
                </c:pt>
                <c:pt idx="1062">
                  <c:v>44969</c:v>
                </c:pt>
                <c:pt idx="1063">
                  <c:v>44970</c:v>
                </c:pt>
                <c:pt idx="1064">
                  <c:v>44971</c:v>
                </c:pt>
                <c:pt idx="1065">
                  <c:v>44972</c:v>
                </c:pt>
                <c:pt idx="1066">
                  <c:v>44973</c:v>
                </c:pt>
                <c:pt idx="1067">
                  <c:v>44974</c:v>
                </c:pt>
                <c:pt idx="1068">
                  <c:v>44975</c:v>
                </c:pt>
                <c:pt idx="1069">
                  <c:v>44976</c:v>
                </c:pt>
                <c:pt idx="1070">
                  <c:v>44977</c:v>
                </c:pt>
                <c:pt idx="1071">
                  <c:v>44978</c:v>
                </c:pt>
                <c:pt idx="1072">
                  <c:v>44979</c:v>
                </c:pt>
                <c:pt idx="1073">
                  <c:v>44980</c:v>
                </c:pt>
                <c:pt idx="1074">
                  <c:v>44981</c:v>
                </c:pt>
                <c:pt idx="1075">
                  <c:v>44982</c:v>
                </c:pt>
                <c:pt idx="1076">
                  <c:v>44983</c:v>
                </c:pt>
                <c:pt idx="1077">
                  <c:v>44984</c:v>
                </c:pt>
                <c:pt idx="1078">
                  <c:v>44985</c:v>
                </c:pt>
                <c:pt idx="1079">
                  <c:v>44986</c:v>
                </c:pt>
                <c:pt idx="1080">
                  <c:v>44987</c:v>
                </c:pt>
                <c:pt idx="1081">
                  <c:v>44988</c:v>
                </c:pt>
                <c:pt idx="1082">
                  <c:v>44989</c:v>
                </c:pt>
                <c:pt idx="1083">
                  <c:v>44990</c:v>
                </c:pt>
                <c:pt idx="1084">
                  <c:v>44991</c:v>
                </c:pt>
                <c:pt idx="1085">
                  <c:v>44992</c:v>
                </c:pt>
                <c:pt idx="1086">
                  <c:v>44993</c:v>
                </c:pt>
                <c:pt idx="1087">
                  <c:v>44994</c:v>
                </c:pt>
                <c:pt idx="1088">
                  <c:v>44995</c:v>
                </c:pt>
                <c:pt idx="1089">
                  <c:v>44996</c:v>
                </c:pt>
                <c:pt idx="1090">
                  <c:v>44997</c:v>
                </c:pt>
                <c:pt idx="1091">
                  <c:v>44998</c:v>
                </c:pt>
                <c:pt idx="1092">
                  <c:v>44999</c:v>
                </c:pt>
                <c:pt idx="1093">
                  <c:v>45000</c:v>
                </c:pt>
                <c:pt idx="1094">
                  <c:v>45001</c:v>
                </c:pt>
                <c:pt idx="1095">
                  <c:v>45002</c:v>
                </c:pt>
                <c:pt idx="1096">
                  <c:v>45003</c:v>
                </c:pt>
                <c:pt idx="1097">
                  <c:v>45004</c:v>
                </c:pt>
                <c:pt idx="1098">
                  <c:v>45005</c:v>
                </c:pt>
                <c:pt idx="1099">
                  <c:v>45006</c:v>
                </c:pt>
                <c:pt idx="1100">
                  <c:v>45007</c:v>
                </c:pt>
                <c:pt idx="1101">
                  <c:v>45008</c:v>
                </c:pt>
                <c:pt idx="1102">
                  <c:v>45009</c:v>
                </c:pt>
                <c:pt idx="1103">
                  <c:v>45010</c:v>
                </c:pt>
                <c:pt idx="1104">
                  <c:v>45011</c:v>
                </c:pt>
                <c:pt idx="1105">
                  <c:v>45012</c:v>
                </c:pt>
                <c:pt idx="1106">
                  <c:v>45013</c:v>
                </c:pt>
                <c:pt idx="1107">
                  <c:v>45014</c:v>
                </c:pt>
                <c:pt idx="1108">
                  <c:v>45015</c:v>
                </c:pt>
                <c:pt idx="1109">
                  <c:v>45016</c:v>
                </c:pt>
                <c:pt idx="1110">
                  <c:v>45017</c:v>
                </c:pt>
                <c:pt idx="1111">
                  <c:v>45018</c:v>
                </c:pt>
                <c:pt idx="1112">
                  <c:v>45019</c:v>
                </c:pt>
                <c:pt idx="1113">
                  <c:v>45020</c:v>
                </c:pt>
                <c:pt idx="1114">
                  <c:v>45021</c:v>
                </c:pt>
                <c:pt idx="1115">
                  <c:v>45022</c:v>
                </c:pt>
                <c:pt idx="1116">
                  <c:v>45023</c:v>
                </c:pt>
                <c:pt idx="1117">
                  <c:v>45024</c:v>
                </c:pt>
                <c:pt idx="1118">
                  <c:v>45025</c:v>
                </c:pt>
                <c:pt idx="1119">
                  <c:v>45026</c:v>
                </c:pt>
                <c:pt idx="1120">
                  <c:v>45027</c:v>
                </c:pt>
                <c:pt idx="1121">
                  <c:v>45028</c:v>
                </c:pt>
                <c:pt idx="1122">
                  <c:v>45029</c:v>
                </c:pt>
                <c:pt idx="1123">
                  <c:v>45030</c:v>
                </c:pt>
                <c:pt idx="1124">
                  <c:v>45031</c:v>
                </c:pt>
                <c:pt idx="1125">
                  <c:v>45032</c:v>
                </c:pt>
                <c:pt idx="1126">
                  <c:v>45033</c:v>
                </c:pt>
                <c:pt idx="1127">
                  <c:v>45034</c:v>
                </c:pt>
                <c:pt idx="1128">
                  <c:v>45035</c:v>
                </c:pt>
                <c:pt idx="1129">
                  <c:v>45036</c:v>
                </c:pt>
                <c:pt idx="1130">
                  <c:v>45037</c:v>
                </c:pt>
                <c:pt idx="1131">
                  <c:v>45038</c:v>
                </c:pt>
                <c:pt idx="1132">
                  <c:v>45039</c:v>
                </c:pt>
                <c:pt idx="1133">
                  <c:v>45040</c:v>
                </c:pt>
                <c:pt idx="1134">
                  <c:v>45041</c:v>
                </c:pt>
                <c:pt idx="1135">
                  <c:v>45042</c:v>
                </c:pt>
                <c:pt idx="1136">
                  <c:v>45043</c:v>
                </c:pt>
                <c:pt idx="1137">
                  <c:v>45044</c:v>
                </c:pt>
                <c:pt idx="1138">
                  <c:v>45045</c:v>
                </c:pt>
                <c:pt idx="1139">
                  <c:v>45046</c:v>
                </c:pt>
                <c:pt idx="1140">
                  <c:v>45047</c:v>
                </c:pt>
                <c:pt idx="1141">
                  <c:v>45048</c:v>
                </c:pt>
                <c:pt idx="1142">
                  <c:v>45049</c:v>
                </c:pt>
                <c:pt idx="1143">
                  <c:v>45050</c:v>
                </c:pt>
                <c:pt idx="1144">
                  <c:v>45051</c:v>
                </c:pt>
                <c:pt idx="1145">
                  <c:v>45052</c:v>
                </c:pt>
                <c:pt idx="1146">
                  <c:v>45053</c:v>
                </c:pt>
                <c:pt idx="1147">
                  <c:v>45054</c:v>
                </c:pt>
                <c:pt idx="1148">
                  <c:v>45055</c:v>
                </c:pt>
                <c:pt idx="1149">
                  <c:v>45056</c:v>
                </c:pt>
                <c:pt idx="1150">
                  <c:v>45057</c:v>
                </c:pt>
                <c:pt idx="1151">
                  <c:v>45058</c:v>
                </c:pt>
                <c:pt idx="1152">
                  <c:v>45059</c:v>
                </c:pt>
                <c:pt idx="1153">
                  <c:v>45060</c:v>
                </c:pt>
                <c:pt idx="1154">
                  <c:v>45061</c:v>
                </c:pt>
                <c:pt idx="1155">
                  <c:v>45062</c:v>
                </c:pt>
                <c:pt idx="1156">
                  <c:v>45063</c:v>
                </c:pt>
                <c:pt idx="1157">
                  <c:v>45064</c:v>
                </c:pt>
                <c:pt idx="1158">
                  <c:v>45065</c:v>
                </c:pt>
                <c:pt idx="1159">
                  <c:v>45066</c:v>
                </c:pt>
                <c:pt idx="1160">
                  <c:v>45067</c:v>
                </c:pt>
                <c:pt idx="1161">
                  <c:v>45068</c:v>
                </c:pt>
                <c:pt idx="1162">
                  <c:v>45069</c:v>
                </c:pt>
                <c:pt idx="1163">
                  <c:v>45070</c:v>
                </c:pt>
                <c:pt idx="1164">
                  <c:v>45071</c:v>
                </c:pt>
                <c:pt idx="1165">
                  <c:v>45072</c:v>
                </c:pt>
                <c:pt idx="1166">
                  <c:v>45073</c:v>
                </c:pt>
                <c:pt idx="1167">
                  <c:v>45074</c:v>
                </c:pt>
                <c:pt idx="1168">
                  <c:v>45075</c:v>
                </c:pt>
                <c:pt idx="1169">
                  <c:v>45076</c:v>
                </c:pt>
                <c:pt idx="1170">
                  <c:v>45077</c:v>
                </c:pt>
                <c:pt idx="1171">
                  <c:v>45078</c:v>
                </c:pt>
                <c:pt idx="1172">
                  <c:v>45079</c:v>
                </c:pt>
                <c:pt idx="1173">
                  <c:v>45080</c:v>
                </c:pt>
                <c:pt idx="1174">
                  <c:v>45081</c:v>
                </c:pt>
                <c:pt idx="1175">
                  <c:v>45082</c:v>
                </c:pt>
                <c:pt idx="1176">
                  <c:v>45083</c:v>
                </c:pt>
                <c:pt idx="1177">
                  <c:v>45084</c:v>
                </c:pt>
                <c:pt idx="1178">
                  <c:v>45085</c:v>
                </c:pt>
                <c:pt idx="1179">
                  <c:v>45086</c:v>
                </c:pt>
                <c:pt idx="1180">
                  <c:v>45087</c:v>
                </c:pt>
                <c:pt idx="1181">
                  <c:v>45088</c:v>
                </c:pt>
                <c:pt idx="1182">
                  <c:v>45089</c:v>
                </c:pt>
                <c:pt idx="1183">
                  <c:v>45090</c:v>
                </c:pt>
                <c:pt idx="1184">
                  <c:v>45091</c:v>
                </c:pt>
                <c:pt idx="1185">
                  <c:v>45092</c:v>
                </c:pt>
                <c:pt idx="1186">
                  <c:v>45093</c:v>
                </c:pt>
                <c:pt idx="1187">
                  <c:v>45094</c:v>
                </c:pt>
                <c:pt idx="1188">
                  <c:v>45095</c:v>
                </c:pt>
                <c:pt idx="1189">
                  <c:v>45096</c:v>
                </c:pt>
                <c:pt idx="1190">
                  <c:v>45097</c:v>
                </c:pt>
                <c:pt idx="1191">
                  <c:v>45098</c:v>
                </c:pt>
                <c:pt idx="1192">
                  <c:v>45099</c:v>
                </c:pt>
                <c:pt idx="1193">
                  <c:v>45100</c:v>
                </c:pt>
                <c:pt idx="1194">
                  <c:v>45101</c:v>
                </c:pt>
                <c:pt idx="1195">
                  <c:v>45102</c:v>
                </c:pt>
                <c:pt idx="1196">
                  <c:v>45103</c:v>
                </c:pt>
                <c:pt idx="1197">
                  <c:v>45104</c:v>
                </c:pt>
                <c:pt idx="1198">
                  <c:v>45105</c:v>
                </c:pt>
                <c:pt idx="1199">
                  <c:v>45106</c:v>
                </c:pt>
                <c:pt idx="1200">
                  <c:v>45107</c:v>
                </c:pt>
                <c:pt idx="1201">
                  <c:v>45108</c:v>
                </c:pt>
                <c:pt idx="1202">
                  <c:v>45109</c:v>
                </c:pt>
                <c:pt idx="1203">
                  <c:v>45110</c:v>
                </c:pt>
                <c:pt idx="1204">
                  <c:v>45111</c:v>
                </c:pt>
                <c:pt idx="1205">
                  <c:v>45112</c:v>
                </c:pt>
                <c:pt idx="1206">
                  <c:v>45113</c:v>
                </c:pt>
                <c:pt idx="1207">
                  <c:v>45114</c:v>
                </c:pt>
                <c:pt idx="1208">
                  <c:v>45115</c:v>
                </c:pt>
                <c:pt idx="1209">
                  <c:v>45116</c:v>
                </c:pt>
                <c:pt idx="1210">
                  <c:v>45117</c:v>
                </c:pt>
                <c:pt idx="1211">
                  <c:v>45118</c:v>
                </c:pt>
                <c:pt idx="1212">
                  <c:v>45119</c:v>
                </c:pt>
                <c:pt idx="1213">
                  <c:v>45120</c:v>
                </c:pt>
                <c:pt idx="1214">
                  <c:v>45121</c:v>
                </c:pt>
                <c:pt idx="1215">
                  <c:v>45122</c:v>
                </c:pt>
                <c:pt idx="1216">
                  <c:v>45123</c:v>
                </c:pt>
                <c:pt idx="1217">
                  <c:v>45124</c:v>
                </c:pt>
                <c:pt idx="1218">
                  <c:v>45125</c:v>
                </c:pt>
                <c:pt idx="1219">
                  <c:v>45126</c:v>
                </c:pt>
                <c:pt idx="1220">
                  <c:v>45127</c:v>
                </c:pt>
                <c:pt idx="1221">
                  <c:v>45128</c:v>
                </c:pt>
                <c:pt idx="1222">
                  <c:v>45129</c:v>
                </c:pt>
                <c:pt idx="1223">
                  <c:v>45130</c:v>
                </c:pt>
                <c:pt idx="1224">
                  <c:v>45131</c:v>
                </c:pt>
                <c:pt idx="1225">
                  <c:v>45132</c:v>
                </c:pt>
                <c:pt idx="1226">
                  <c:v>45133</c:v>
                </c:pt>
                <c:pt idx="1227">
                  <c:v>45134</c:v>
                </c:pt>
                <c:pt idx="1228">
                  <c:v>45135</c:v>
                </c:pt>
                <c:pt idx="1229">
                  <c:v>45136</c:v>
                </c:pt>
                <c:pt idx="1230">
                  <c:v>45137</c:v>
                </c:pt>
                <c:pt idx="1231">
                  <c:v>45138</c:v>
                </c:pt>
                <c:pt idx="1232">
                  <c:v>45139</c:v>
                </c:pt>
                <c:pt idx="1233">
                  <c:v>45140</c:v>
                </c:pt>
                <c:pt idx="1234">
                  <c:v>45141</c:v>
                </c:pt>
                <c:pt idx="1235">
                  <c:v>45142</c:v>
                </c:pt>
                <c:pt idx="1236">
                  <c:v>45143</c:v>
                </c:pt>
                <c:pt idx="1237">
                  <c:v>45144</c:v>
                </c:pt>
                <c:pt idx="1238">
                  <c:v>45145</c:v>
                </c:pt>
                <c:pt idx="1239">
                  <c:v>45146</c:v>
                </c:pt>
                <c:pt idx="1240">
                  <c:v>45147</c:v>
                </c:pt>
                <c:pt idx="1241">
                  <c:v>45148</c:v>
                </c:pt>
                <c:pt idx="1242">
                  <c:v>45149</c:v>
                </c:pt>
                <c:pt idx="1243">
                  <c:v>45150</c:v>
                </c:pt>
                <c:pt idx="1244">
                  <c:v>45151</c:v>
                </c:pt>
                <c:pt idx="1245">
                  <c:v>45152</c:v>
                </c:pt>
                <c:pt idx="1246">
                  <c:v>45153</c:v>
                </c:pt>
                <c:pt idx="1247">
                  <c:v>45154</c:v>
                </c:pt>
                <c:pt idx="1248">
                  <c:v>45155</c:v>
                </c:pt>
                <c:pt idx="1249">
                  <c:v>45156</c:v>
                </c:pt>
                <c:pt idx="1250">
                  <c:v>45157</c:v>
                </c:pt>
                <c:pt idx="1251">
                  <c:v>45158</c:v>
                </c:pt>
                <c:pt idx="1252">
                  <c:v>45159</c:v>
                </c:pt>
                <c:pt idx="1253">
                  <c:v>45160</c:v>
                </c:pt>
                <c:pt idx="1254">
                  <c:v>45161</c:v>
                </c:pt>
                <c:pt idx="1255">
                  <c:v>45162</c:v>
                </c:pt>
                <c:pt idx="1256">
                  <c:v>45163</c:v>
                </c:pt>
                <c:pt idx="1257">
                  <c:v>45164</c:v>
                </c:pt>
                <c:pt idx="1258">
                  <c:v>45165</c:v>
                </c:pt>
                <c:pt idx="1259">
                  <c:v>45166</c:v>
                </c:pt>
                <c:pt idx="1260">
                  <c:v>45167</c:v>
                </c:pt>
                <c:pt idx="1261">
                  <c:v>45168</c:v>
                </c:pt>
                <c:pt idx="1262">
                  <c:v>45169</c:v>
                </c:pt>
                <c:pt idx="1263">
                  <c:v>45170</c:v>
                </c:pt>
                <c:pt idx="1264">
                  <c:v>45171</c:v>
                </c:pt>
                <c:pt idx="1265">
                  <c:v>45172</c:v>
                </c:pt>
                <c:pt idx="1266">
                  <c:v>45173</c:v>
                </c:pt>
                <c:pt idx="1267">
                  <c:v>45174</c:v>
                </c:pt>
                <c:pt idx="1268">
                  <c:v>45175</c:v>
                </c:pt>
                <c:pt idx="1269">
                  <c:v>45176</c:v>
                </c:pt>
                <c:pt idx="1270">
                  <c:v>45177</c:v>
                </c:pt>
                <c:pt idx="1271">
                  <c:v>45178</c:v>
                </c:pt>
                <c:pt idx="1272">
                  <c:v>45179</c:v>
                </c:pt>
                <c:pt idx="1273">
                  <c:v>45180</c:v>
                </c:pt>
                <c:pt idx="1274">
                  <c:v>45181</c:v>
                </c:pt>
                <c:pt idx="1275">
                  <c:v>45182</c:v>
                </c:pt>
                <c:pt idx="1276">
                  <c:v>45183</c:v>
                </c:pt>
                <c:pt idx="1277">
                  <c:v>45184</c:v>
                </c:pt>
                <c:pt idx="1278">
                  <c:v>45185</c:v>
                </c:pt>
                <c:pt idx="1279">
                  <c:v>45186</c:v>
                </c:pt>
                <c:pt idx="1280">
                  <c:v>45187</c:v>
                </c:pt>
                <c:pt idx="1281">
                  <c:v>45188</c:v>
                </c:pt>
                <c:pt idx="1282">
                  <c:v>45189</c:v>
                </c:pt>
                <c:pt idx="1283">
                  <c:v>45190</c:v>
                </c:pt>
                <c:pt idx="1284">
                  <c:v>45191</c:v>
                </c:pt>
                <c:pt idx="1285">
                  <c:v>45192</c:v>
                </c:pt>
                <c:pt idx="1286">
                  <c:v>45193</c:v>
                </c:pt>
                <c:pt idx="1287">
                  <c:v>45194</c:v>
                </c:pt>
                <c:pt idx="1288">
                  <c:v>45195</c:v>
                </c:pt>
                <c:pt idx="1289">
                  <c:v>45196</c:v>
                </c:pt>
                <c:pt idx="1290">
                  <c:v>45197</c:v>
                </c:pt>
                <c:pt idx="1291">
                  <c:v>45198</c:v>
                </c:pt>
                <c:pt idx="1292">
                  <c:v>45199</c:v>
                </c:pt>
                <c:pt idx="1293">
                  <c:v>45200</c:v>
                </c:pt>
                <c:pt idx="1294">
                  <c:v>45201</c:v>
                </c:pt>
                <c:pt idx="1295">
                  <c:v>45202</c:v>
                </c:pt>
                <c:pt idx="1296">
                  <c:v>45203</c:v>
                </c:pt>
                <c:pt idx="1297">
                  <c:v>45204</c:v>
                </c:pt>
                <c:pt idx="1298">
                  <c:v>45205</c:v>
                </c:pt>
              </c:numCache>
            </c:numRef>
          </c:cat>
          <c:val>
            <c:numRef>
              <c:f>'Dados sim recup log'!$P$2:$P$1500</c:f>
              <c:numCache>
                <c:formatCode>General</c:formatCode>
                <c:ptCount val="1499"/>
                <c:pt idx="27">
                  <c:v>1.26</c:v>
                </c:pt>
                <c:pt idx="28">
                  <c:v>1.1147540983606556</c:v>
                </c:pt>
                <c:pt idx="29">
                  <c:v>1.1833333333333333</c:v>
                </c:pt>
                <c:pt idx="30">
                  <c:v>1.4013238339510234</c:v>
                </c:pt>
                <c:pt idx="31">
                  <c:v>1.183622318949892</c:v>
                </c:pt>
                <c:pt idx="32">
                  <c:v>1.2982932851764568</c:v>
                </c:pt>
                <c:pt idx="33">
                  <c:v>1.2875492457918629</c:v>
                </c:pt>
                <c:pt idx="34">
                  <c:v>1.2857142857142858</c:v>
                </c:pt>
                <c:pt idx="35">
                  <c:v>1.1220880064941638</c:v>
                </c:pt>
                <c:pt idx="36">
                  <c:v>1</c:v>
                </c:pt>
                <c:pt idx="37">
                  <c:v>0.81395348837209303</c:v>
                </c:pt>
                <c:pt idx="38">
                  <c:v>1.1216216216216217</c:v>
                </c:pt>
                <c:pt idx="39">
                  <c:v>1.037037037037037</c:v>
                </c:pt>
                <c:pt idx="40">
                  <c:v>0.99252805163763325</c:v>
                </c:pt>
                <c:pt idx="41">
                  <c:v>0.93827160493827155</c:v>
                </c:pt>
                <c:pt idx="42">
                  <c:v>1.1926295320621159</c:v>
                </c:pt>
                <c:pt idx="43">
                  <c:v>1.4647887323943662</c:v>
                </c:pt>
                <c:pt idx="44">
                  <c:v>1.7</c:v>
                </c:pt>
                <c:pt idx="45">
                  <c:v>1.4815175298881482</c:v>
                </c:pt>
                <c:pt idx="46">
                  <c:v>1.5119047619047619</c:v>
                </c:pt>
                <c:pt idx="47">
                  <c:v>1.5362381677175638</c:v>
                </c:pt>
                <c:pt idx="48">
                  <c:v>1.5394736842105263</c:v>
                </c:pt>
                <c:pt idx="49">
                  <c:v>1.5274725274725274</c:v>
                </c:pt>
                <c:pt idx="50">
                  <c:v>1.3461538461538463</c:v>
                </c:pt>
                <c:pt idx="51">
                  <c:v>1.3361344537815125</c:v>
                </c:pt>
                <c:pt idx="52">
                  <c:v>1.333702487210535</c:v>
                </c:pt>
                <c:pt idx="53">
                  <c:v>1.6614173228346456</c:v>
                </c:pt>
                <c:pt idx="54">
                  <c:v>1.3209105291205934</c:v>
                </c:pt>
                <c:pt idx="55">
                  <c:v>1.2649572649572649</c:v>
                </c:pt>
                <c:pt idx="56">
                  <c:v>1.2014388489208634</c:v>
                </c:pt>
                <c:pt idx="57">
                  <c:v>1.1264201856590457</c:v>
                </c:pt>
                <c:pt idx="58">
                  <c:v>0.91823899371069184</c:v>
                </c:pt>
                <c:pt idx="59">
                  <c:v>0.95731707317073167</c:v>
                </c:pt>
                <c:pt idx="60">
                  <c:v>0.74407582938388628</c:v>
                </c:pt>
                <c:pt idx="61">
                  <c:v>0.73289814985361901</c:v>
                </c:pt>
                <c:pt idx="62">
                  <c:v>0.80867152346775395</c:v>
                </c:pt>
                <c:pt idx="63">
                  <c:v>0.82035928143712578</c:v>
                </c:pt>
                <c:pt idx="64">
                  <c:v>0.86874457776063929</c:v>
                </c:pt>
                <c:pt idx="65">
                  <c:v>0.93150684931506844</c:v>
                </c:pt>
                <c:pt idx="66">
                  <c:v>0.98726114649681529</c:v>
                </c:pt>
                <c:pt idx="67">
                  <c:v>1.0063694267515924</c:v>
                </c:pt>
                <c:pt idx="68">
                  <c:v>1.4845826552192567</c:v>
                </c:pt>
                <c:pt idx="69">
                  <c:v>1.6529179724468552</c:v>
                </c:pt>
                <c:pt idx="70">
                  <c:v>1.5985401459854014</c:v>
                </c:pt>
                <c:pt idx="71">
                  <c:v>1.6788321167883211</c:v>
                </c:pt>
                <c:pt idx="72">
                  <c:v>1.963235294117647</c:v>
                </c:pt>
                <c:pt idx="73">
                  <c:v>1.8516129032258064</c:v>
                </c:pt>
                <c:pt idx="74">
                  <c:v>1.9620253164556962</c:v>
                </c:pt>
                <c:pt idx="75">
                  <c:v>1.81358318360476</c:v>
                </c:pt>
                <c:pt idx="76">
                  <c:v>1.6883454019947834</c:v>
                </c:pt>
                <c:pt idx="77">
                  <c:v>1.6118721461187215</c:v>
                </c:pt>
                <c:pt idx="78">
                  <c:v>1.3869565217391304</c:v>
                </c:pt>
                <c:pt idx="79">
                  <c:v>1.1985018726591761</c:v>
                </c:pt>
                <c:pt idx="80">
                  <c:v>1.1567944250871081</c:v>
                </c:pt>
                <c:pt idx="81">
                  <c:v>1.1387096774193548</c:v>
                </c:pt>
                <c:pt idx="82">
                  <c:v>1.1607294270671693</c:v>
                </c:pt>
                <c:pt idx="83">
                  <c:v>1.1826347305389222</c:v>
                </c:pt>
                <c:pt idx="84">
                  <c:v>0.96033994334277617</c:v>
                </c:pt>
                <c:pt idx="85">
                  <c:v>1.1943573667711598</c:v>
                </c:pt>
                <c:pt idx="86">
                  <c:v>1.2848799299170559</c:v>
                </c:pt>
                <c:pt idx="87">
                  <c:v>1.3313253012048192</c:v>
                </c:pt>
                <c:pt idx="88">
                  <c:v>1.339943342776204</c:v>
                </c:pt>
                <c:pt idx="89">
                  <c:v>1.2621055303188182</c:v>
                </c:pt>
                <c:pt idx="90">
                  <c:v>1.1898734177215189</c:v>
                </c:pt>
                <c:pt idx="91">
                  <c:v>1.5486725663716814</c:v>
                </c:pt>
                <c:pt idx="92">
                  <c:v>1.4199475065616798</c:v>
                </c:pt>
                <c:pt idx="93">
                  <c:v>1.2379561412424593</c:v>
                </c:pt>
                <c:pt idx="94">
                  <c:v>1.4751131221719458</c:v>
                </c:pt>
                <c:pt idx="95">
                  <c:v>1.4968287526427062</c:v>
                </c:pt>
                <c:pt idx="96">
                  <c:v>1.5463591246937416</c:v>
                </c:pt>
                <c:pt idx="97">
                  <c:v>1.5978723404255319</c:v>
                </c:pt>
                <c:pt idx="98">
                  <c:v>1.740952380952381</c:v>
                </c:pt>
                <c:pt idx="99">
                  <c:v>1.7060998151571165</c:v>
                </c:pt>
                <c:pt idx="100">
                  <c:v>1.9135559921414538</c:v>
                </c:pt>
                <c:pt idx="101">
                  <c:v>1.6641104294478528</c:v>
                </c:pt>
                <c:pt idx="102">
                  <c:v>1.268361581920904</c:v>
                </c:pt>
                <c:pt idx="103">
                  <c:v>1.3835081372780502</c:v>
                </c:pt>
                <c:pt idx="104">
                  <c:v>1.4966711051930759</c:v>
                </c:pt>
                <c:pt idx="105">
                  <c:v>1.1684901531728664</c:v>
                </c:pt>
                <c:pt idx="106">
                  <c:v>1.1950162513542795</c:v>
                </c:pt>
                <c:pt idx="107">
                  <c:v>1.093429158110883</c:v>
                </c:pt>
                <c:pt idx="108">
                  <c:v>0.94285714285714284</c:v>
                </c:pt>
                <c:pt idx="109">
                  <c:v>1.376391982182628</c:v>
                </c:pt>
                <c:pt idx="110">
                  <c:v>1.2388881924237582</c:v>
                </c:pt>
                <c:pt idx="111">
                  <c:v>1.1245551601423487</c:v>
                </c:pt>
                <c:pt idx="112">
                  <c:v>1.1619850187265917</c:v>
                </c:pt>
                <c:pt idx="113">
                  <c:v>1.1399632313318877</c:v>
                </c:pt>
                <c:pt idx="114">
                  <c:v>1.1959790738831391</c:v>
                </c:pt>
                <c:pt idx="115">
                  <c:v>1.2609970674486803</c:v>
                </c:pt>
                <c:pt idx="116">
                  <c:v>1.0436893203883495</c:v>
                </c:pt>
                <c:pt idx="117">
                  <c:v>1.0893389801191806</c:v>
                </c:pt>
                <c:pt idx="118">
                  <c:v>1.1360759493670887</c:v>
                </c:pt>
                <c:pt idx="119">
                  <c:v>1.1748589846897664</c:v>
                </c:pt>
                <c:pt idx="120">
                  <c:v>1.0728662745892137</c:v>
                </c:pt>
                <c:pt idx="121">
                  <c:v>1.0112130703381135</c:v>
                </c:pt>
                <c:pt idx="122">
                  <c:v>1.1392130557330322</c:v>
                </c:pt>
                <c:pt idx="123">
                  <c:v>1.1199123241398377</c:v>
                </c:pt>
                <c:pt idx="124">
                  <c:v>0.99428915500809822</c:v>
                </c:pt>
                <c:pt idx="125">
                  <c:v>0.87767237759564054</c:v>
                </c:pt>
                <c:pt idx="126">
                  <c:v>0.84008167236730147</c:v>
                </c:pt>
                <c:pt idx="127">
                  <c:v>1.1339985863011044</c:v>
                </c:pt>
                <c:pt idx="128">
                  <c:v>1.3393597236363577</c:v>
                </c:pt>
                <c:pt idx="129">
                  <c:v>1.3063678036725206</c:v>
                </c:pt>
                <c:pt idx="130">
                  <c:v>1.2507357898827332</c:v>
                </c:pt>
                <c:pt idx="131">
                  <c:v>1.3506785154159791</c:v>
                </c:pt>
                <c:pt idx="132">
                  <c:v>1.4687359033362535</c:v>
                </c:pt>
                <c:pt idx="133">
                  <c:v>1.5303613789554129</c:v>
                </c:pt>
                <c:pt idx="134">
                  <c:v>1.2864867349897309</c:v>
                </c:pt>
                <c:pt idx="135">
                  <c:v>1.1291950756345916</c:v>
                </c:pt>
                <c:pt idx="136">
                  <c:v>1.140889164551715</c:v>
                </c:pt>
                <c:pt idx="137">
                  <c:v>1.1544647470710387</c:v>
                </c:pt>
                <c:pt idx="138">
                  <c:v>1.1307126243719186</c:v>
                </c:pt>
                <c:pt idx="139">
                  <c:v>1.1067714170917693</c:v>
                </c:pt>
                <c:pt idx="140">
                  <c:v>1.1522281575486382</c:v>
                </c:pt>
                <c:pt idx="141">
                  <c:v>1.1810475127959543</c:v>
                </c:pt>
                <c:pt idx="142">
                  <c:v>1.2307142822292081</c:v>
                </c:pt>
                <c:pt idx="143">
                  <c:v>1.1902621101410846</c:v>
                </c:pt>
                <c:pt idx="144">
                  <c:v>1.2776843083196479</c:v>
                </c:pt>
                <c:pt idx="145">
                  <c:v>1.2413609728873569</c:v>
                </c:pt>
                <c:pt idx="146">
                  <c:v>1.2035851927056982</c:v>
                </c:pt>
                <c:pt idx="147">
                  <c:v>1.1812545054515007</c:v>
                </c:pt>
                <c:pt idx="148">
                  <c:v>1.2319802956624508</c:v>
                </c:pt>
                <c:pt idx="149">
                  <c:v>1.211607671355406</c:v>
                </c:pt>
                <c:pt idx="150">
                  <c:v>1.1380234948249346</c:v>
                </c:pt>
                <c:pt idx="151">
                  <c:v>1.0592076180637136</c:v>
                </c:pt>
                <c:pt idx="152">
                  <c:v>1.0925771475994395</c:v>
                </c:pt>
                <c:pt idx="153">
                  <c:v>1.1298664569663077</c:v>
                </c:pt>
                <c:pt idx="154">
                  <c:v>1.1190572603881668</c:v>
                </c:pt>
                <c:pt idx="155">
                  <c:v>1.0547715863509644</c:v>
                </c:pt>
                <c:pt idx="156">
                  <c:v>1.0628434685056363</c:v>
                </c:pt>
                <c:pt idx="157">
                  <c:v>1.0522035499447839</c:v>
                </c:pt>
                <c:pt idx="158">
                  <c:v>1.06761606049477</c:v>
                </c:pt>
                <c:pt idx="159">
                  <c:v>1.080950500877043</c:v>
                </c:pt>
                <c:pt idx="160">
                  <c:v>1.0951170187384445</c:v>
                </c:pt>
                <c:pt idx="161">
                  <c:v>1.0879733027999665</c:v>
                </c:pt>
                <c:pt idx="162">
                  <c:v>1.04737582578871</c:v>
                </c:pt>
                <c:pt idx="163">
                  <c:v>1.061157264174597</c:v>
                </c:pt>
                <c:pt idx="164">
                  <c:v>1.0536010036208914</c:v>
                </c:pt>
                <c:pt idx="165">
                  <c:v>1.0576226667487127</c:v>
                </c:pt>
                <c:pt idx="166">
                  <c:v>1.0202171854042108</c:v>
                </c:pt>
                <c:pt idx="167">
                  <c:v>0.98259339336313611</c:v>
                </c:pt>
                <c:pt idx="168">
                  <c:v>0.98480050770563377</c:v>
                </c:pt>
                <c:pt idx="169">
                  <c:v>0.97583492114364567</c:v>
                </c:pt>
                <c:pt idx="170">
                  <c:v>0.94969500460738732</c:v>
                </c:pt>
                <c:pt idx="171">
                  <c:v>0.95370185860157153</c:v>
                </c:pt>
                <c:pt idx="172">
                  <c:v>0.95141474567001949</c:v>
                </c:pt>
                <c:pt idx="173">
                  <c:v>0.95386210155128992</c:v>
                </c:pt>
                <c:pt idx="174">
                  <c:v>0.95680712249025945</c:v>
                </c:pt>
                <c:pt idx="175">
                  <c:v>0.91160676346321989</c:v>
                </c:pt>
                <c:pt idx="176">
                  <c:v>0.89164433841337276</c:v>
                </c:pt>
                <c:pt idx="177">
                  <c:v>0.87087281159518803</c:v>
                </c:pt>
                <c:pt idx="178">
                  <c:v>0.8893269699370896</c:v>
                </c:pt>
                <c:pt idx="179">
                  <c:v>0.87874290448717185</c:v>
                </c:pt>
                <c:pt idx="180">
                  <c:v>0.88234656105407094</c:v>
                </c:pt>
                <c:pt idx="181">
                  <c:v>0.88654270214087016</c:v>
                </c:pt>
                <c:pt idx="182">
                  <c:v>0.96064715671280554</c:v>
                </c:pt>
                <c:pt idx="183">
                  <c:v>1.0115475447470312</c:v>
                </c:pt>
                <c:pt idx="184">
                  <c:v>1.11368475797224</c:v>
                </c:pt>
                <c:pt idx="185">
                  <c:v>1.0845875936718272</c:v>
                </c:pt>
                <c:pt idx="186">
                  <c:v>1.0797651355986633</c:v>
                </c:pt>
                <c:pt idx="187">
                  <c:v>1.0711182119430573</c:v>
                </c:pt>
                <c:pt idx="188">
                  <c:v>1.0620060333035282</c:v>
                </c:pt>
                <c:pt idx="189">
                  <c:v>1.0004186759332914</c:v>
                </c:pt>
                <c:pt idx="190">
                  <c:v>0.94508817939888534</c:v>
                </c:pt>
                <c:pt idx="191">
                  <c:v>0.86565608796580906</c:v>
                </c:pt>
                <c:pt idx="192">
                  <c:v>0.8815449719867835</c:v>
                </c:pt>
                <c:pt idx="193">
                  <c:v>0.87908089133051082</c:v>
                </c:pt>
                <c:pt idx="194">
                  <c:v>0.87569785305912262</c:v>
                </c:pt>
                <c:pt idx="195">
                  <c:v>0.87230954421118978</c:v>
                </c:pt>
                <c:pt idx="196">
                  <c:v>0.86109501061914318</c:v>
                </c:pt>
                <c:pt idx="197">
                  <c:v>0.85089984710820199</c:v>
                </c:pt>
                <c:pt idx="198">
                  <c:v>0.83226686119637538</c:v>
                </c:pt>
                <c:pt idx="199">
                  <c:v>0.76147099118960149</c:v>
                </c:pt>
                <c:pt idx="200">
                  <c:v>0.81038896541645389</c:v>
                </c:pt>
                <c:pt idx="201">
                  <c:v>0.81296217692249573</c:v>
                </c:pt>
                <c:pt idx="202">
                  <c:v>0.81456636213722911</c:v>
                </c:pt>
                <c:pt idx="203">
                  <c:v>0.80816628304114124</c:v>
                </c:pt>
                <c:pt idx="204">
                  <c:v>0.81641171453117034</c:v>
                </c:pt>
                <c:pt idx="205">
                  <c:v>0.83164673413063472</c:v>
                </c:pt>
                <c:pt idx="206">
                  <c:v>0.94436238306253073</c:v>
                </c:pt>
                <c:pt idx="207">
                  <c:v>0.93414634146341469</c:v>
                </c:pt>
                <c:pt idx="208">
                  <c:v>0.94864764276856139</c:v>
                </c:pt>
                <c:pt idx="209">
                  <c:v>0.96431486525275745</c:v>
                </c:pt>
                <c:pt idx="210">
                  <c:v>0.97479892761394105</c:v>
                </c:pt>
                <c:pt idx="211">
                  <c:v>0.91739606126914663</c:v>
                </c:pt>
                <c:pt idx="212">
                  <c:v>0.90763274336283184</c:v>
                </c:pt>
                <c:pt idx="213">
                  <c:v>0.83055265901981234</c:v>
                </c:pt>
                <c:pt idx="214">
                  <c:v>0.8469973890339425</c:v>
                </c:pt>
                <c:pt idx="215">
                  <c:v>0.86861758866293248</c:v>
                </c:pt>
                <c:pt idx="216">
                  <c:v>0.8911007707222437</c:v>
                </c:pt>
                <c:pt idx="217">
                  <c:v>0.90539053905390543</c:v>
                </c:pt>
                <c:pt idx="218">
                  <c:v>1.0011926058437686</c:v>
                </c:pt>
                <c:pt idx="219">
                  <c:v>0.95124923826934793</c:v>
                </c:pt>
                <c:pt idx="220">
                  <c:v>0.95166352793471443</c:v>
                </c:pt>
                <c:pt idx="221">
                  <c:v>0.92360264943237802</c:v>
                </c:pt>
                <c:pt idx="222">
                  <c:v>0.90498450474908565</c:v>
                </c:pt>
                <c:pt idx="223">
                  <c:v>0.88659793814432986</c:v>
                </c:pt>
                <c:pt idx="224">
                  <c:v>0.86148238153098422</c:v>
                </c:pt>
                <c:pt idx="225">
                  <c:v>0.71530673019654556</c:v>
                </c:pt>
                <c:pt idx="226">
                  <c:v>0.63549007046764894</c:v>
                </c:pt>
                <c:pt idx="227">
                  <c:v>0.59630606860158308</c:v>
                </c:pt>
                <c:pt idx="228">
                  <c:v>0.60877781618675697</c:v>
                </c:pt>
                <c:pt idx="229">
                  <c:v>0.58666412057475092</c:v>
                </c:pt>
                <c:pt idx="230">
                  <c:v>0.56405284790504262</c:v>
                </c:pt>
                <c:pt idx="231">
                  <c:v>0.55077574047954869</c:v>
                </c:pt>
                <c:pt idx="232">
                  <c:v>0.5212323064113239</c:v>
                </c:pt>
                <c:pt idx="233">
                  <c:v>0.66431451612903225</c:v>
                </c:pt>
                <c:pt idx="234">
                  <c:v>0.73783185840707965</c:v>
                </c:pt>
                <c:pt idx="235">
                  <c:v>0.70723684210526316</c:v>
                </c:pt>
                <c:pt idx="236">
                  <c:v>0.7439722660368473</c:v>
                </c:pt>
                <c:pt idx="237">
                  <c:v>0.78457978057904332</c:v>
                </c:pt>
                <c:pt idx="238">
                  <c:v>0.84763124199743922</c:v>
                </c:pt>
                <c:pt idx="239">
                  <c:v>1.0750798722044728</c:v>
                </c:pt>
                <c:pt idx="240">
                  <c:v>1.0925644916540211</c:v>
                </c:pt>
                <c:pt idx="241">
                  <c:v>1.128935532233883</c:v>
                </c:pt>
                <c:pt idx="242">
                  <c:v>1.1519379844961239</c:v>
                </c:pt>
                <c:pt idx="243">
                  <c:v>1.1447515428233646</c:v>
                </c:pt>
                <c:pt idx="244">
                  <c:v>1.1375579598145287</c:v>
                </c:pt>
                <c:pt idx="245">
                  <c:v>1.255287009063444</c:v>
                </c:pt>
                <c:pt idx="246">
                  <c:v>1.3031203566121843</c:v>
                </c:pt>
                <c:pt idx="247">
                  <c:v>1.3777777777777778</c:v>
                </c:pt>
                <c:pt idx="248">
                  <c:v>1.4196547144754317</c:v>
                </c:pt>
                <c:pt idx="249">
                  <c:v>1.4279946164199193</c:v>
                </c:pt>
                <c:pt idx="250">
                  <c:v>1.4947671743629298</c:v>
                </c:pt>
                <c:pt idx="251">
                  <c:v>1.5625</c:v>
                </c:pt>
                <c:pt idx="252">
                  <c:v>1.4271961492178098</c:v>
                </c:pt>
                <c:pt idx="253">
                  <c:v>1.3751425313568986</c:v>
                </c:pt>
                <c:pt idx="254">
                  <c:v>1.2127016129032258</c:v>
                </c:pt>
                <c:pt idx="255">
                  <c:v>1.1506080449017773</c:v>
                </c:pt>
                <c:pt idx="256">
                  <c:v>1.117813383600377</c:v>
                </c:pt>
                <c:pt idx="257">
                  <c:v>1.0490250716122993</c:v>
                </c:pt>
                <c:pt idx="258">
                  <c:v>0.98521739130434782</c:v>
                </c:pt>
                <c:pt idx="259">
                  <c:v>0.98819561551433388</c:v>
                </c:pt>
                <c:pt idx="260">
                  <c:v>0.97595356550580437</c:v>
                </c:pt>
                <c:pt idx="261">
                  <c:v>0.98088113050706571</c:v>
                </c:pt>
                <c:pt idx="262">
                  <c:v>0.95691056910569106</c:v>
                </c:pt>
                <c:pt idx="263">
                  <c:v>0.94182124789207422</c:v>
                </c:pt>
                <c:pt idx="264">
                  <c:v>0.94825882637883163</c:v>
                </c:pt>
                <c:pt idx="265">
                  <c:v>0.95498676081200351</c:v>
                </c:pt>
                <c:pt idx="266">
                  <c:v>0.9965870307167235</c:v>
                </c:pt>
                <c:pt idx="267">
                  <c:v>0.99830076465590489</c:v>
                </c:pt>
                <c:pt idx="268">
                  <c:v>1.0059322033898306</c:v>
                </c:pt>
                <c:pt idx="269">
                  <c:v>0.97536108751062023</c:v>
                </c:pt>
                <c:pt idx="270">
                  <c:v>0.99015219337511196</c:v>
                </c:pt>
                <c:pt idx="271">
                  <c:v>0.99091810743503472</c:v>
                </c:pt>
                <c:pt idx="272">
                  <c:v>0.99168207024029575</c:v>
                </c:pt>
                <c:pt idx="273">
                  <c:v>0.90753424657534243</c:v>
                </c:pt>
                <c:pt idx="274">
                  <c:v>0.97361702127659577</c:v>
                </c:pt>
                <c:pt idx="275">
                  <c:v>1.0859309182813817</c:v>
                </c:pt>
                <c:pt idx="276">
                  <c:v>1.1559233449477353</c:v>
                </c:pt>
                <c:pt idx="277">
                  <c:v>1.1301989150090417</c:v>
                </c:pt>
                <c:pt idx="278">
                  <c:v>1.0560924674490115</c:v>
                </c:pt>
                <c:pt idx="279">
                  <c:v>0.97949673811742777</c:v>
                </c:pt>
                <c:pt idx="280">
                  <c:v>1.1330188679245283</c:v>
                </c:pt>
                <c:pt idx="281">
                  <c:v>1.3356643356643356</c:v>
                </c:pt>
                <c:pt idx="282">
                  <c:v>1.1962761830876649</c:v>
                </c:pt>
                <c:pt idx="283">
                  <c:v>1.1308880967977597</c:v>
                </c:pt>
                <c:pt idx="284">
                  <c:v>1.1672</c:v>
                </c:pt>
                <c:pt idx="285">
                  <c:v>1.2371763885658935</c:v>
                </c:pt>
                <c:pt idx="286">
                  <c:v>1.3206470028544244</c:v>
                </c:pt>
                <c:pt idx="287">
                  <c:v>1.2905911740216487</c:v>
                </c:pt>
                <c:pt idx="288">
                  <c:v>1.0530104712041886</c:v>
                </c:pt>
                <c:pt idx="289">
                  <c:v>1.0752269779507133</c:v>
                </c:pt>
                <c:pt idx="290">
                  <c:v>1.118766250742941</c:v>
                </c:pt>
                <c:pt idx="291">
                  <c:v>1.1651816312542838</c:v>
                </c:pt>
                <c:pt idx="292">
                  <c:v>1.1815267394307154</c:v>
                </c:pt>
                <c:pt idx="293">
                  <c:v>1.1988472622478386</c:v>
                </c:pt>
                <c:pt idx="294">
                  <c:v>1.2225806451612904</c:v>
                </c:pt>
                <c:pt idx="295">
                  <c:v>1.2436295835922933</c:v>
                </c:pt>
                <c:pt idx="296">
                  <c:v>1.4053075995174908</c:v>
                </c:pt>
                <c:pt idx="297">
                  <c:v>1.5176426087364412</c:v>
                </c:pt>
                <c:pt idx="298">
                  <c:v>1.4770588235294118</c:v>
                </c:pt>
                <c:pt idx="299">
                  <c:v>1.5292984079890135</c:v>
                </c:pt>
                <c:pt idx="300">
                  <c:v>1.5835336538461537</c:v>
                </c:pt>
                <c:pt idx="301">
                  <c:v>1.5704485488126649</c:v>
                </c:pt>
                <c:pt idx="302">
                  <c:v>1.5712143928035982</c:v>
                </c:pt>
                <c:pt idx="303">
                  <c:v>1.3772532188841202</c:v>
                </c:pt>
                <c:pt idx="304">
                  <c:v>1.3167189952904239</c:v>
                </c:pt>
                <c:pt idx="305">
                  <c:v>1.2373556352050976</c:v>
                </c:pt>
                <c:pt idx="306">
                  <c:v>1.1893983268827337</c:v>
                </c:pt>
                <c:pt idx="307">
                  <c:v>1.142314990512334</c:v>
                </c:pt>
                <c:pt idx="308">
                  <c:v>1.0695564516129032</c:v>
                </c:pt>
                <c:pt idx="309">
                  <c:v>1.0403944020356235</c:v>
                </c:pt>
                <c:pt idx="310">
                  <c:v>1.0535992521034589</c:v>
                </c:pt>
                <c:pt idx="311">
                  <c:v>1.0709388971684053</c:v>
                </c:pt>
                <c:pt idx="312">
                  <c:v>1.0743482458963631</c:v>
                </c:pt>
                <c:pt idx="313">
                  <c:v>1.0135702028028279</c:v>
                </c:pt>
                <c:pt idx="314">
                  <c:v>0.95182724252491691</c:v>
                </c:pt>
                <c:pt idx="315">
                  <c:v>0.99026076028903554</c:v>
                </c:pt>
                <c:pt idx="316">
                  <c:v>1.0314888413329257</c:v>
                </c:pt>
                <c:pt idx="317">
                  <c:v>0.98964803312629401</c:v>
                </c:pt>
                <c:pt idx="318">
                  <c:v>0.96298357918174227</c:v>
                </c:pt>
                <c:pt idx="319">
                  <c:v>1.0209706411024566</c:v>
                </c:pt>
                <c:pt idx="320">
                  <c:v>1.0321085857411341</c:v>
                </c:pt>
                <c:pt idx="321">
                  <c:v>1.043979057591623</c:v>
                </c:pt>
                <c:pt idx="322">
                  <c:v>0.96827411167512689</c:v>
                </c:pt>
                <c:pt idx="323">
                  <c:v>0.99377593360995853</c:v>
                </c:pt>
                <c:pt idx="324">
                  <c:v>1.1323968918111178</c:v>
                </c:pt>
                <c:pt idx="325">
                  <c:v>1.1343930635838151</c:v>
                </c:pt>
                <c:pt idx="326">
                  <c:v>1.1267605633802817</c:v>
                </c:pt>
                <c:pt idx="327">
                  <c:v>1.1115297540455544</c:v>
                </c:pt>
                <c:pt idx="328">
                  <c:v>1.0932798395185557</c:v>
                </c:pt>
                <c:pt idx="329">
                  <c:v>1.1602228047182175</c:v>
                </c:pt>
                <c:pt idx="330">
                  <c:v>1.0375782881002087</c:v>
                </c:pt>
                <c:pt idx="331">
                  <c:v>0.89363948271311688</c:v>
                </c:pt>
                <c:pt idx="332">
                  <c:v>0.83133757961783439</c:v>
                </c:pt>
                <c:pt idx="333">
                  <c:v>0.82161458333333337</c:v>
                </c:pt>
                <c:pt idx="334">
                  <c:v>0.85756171015699623</c:v>
                </c:pt>
                <c:pt idx="335">
                  <c:v>0.90091743119266054</c:v>
                </c:pt>
                <c:pt idx="336">
                  <c:v>0.83309799491669023</c:v>
                </c:pt>
                <c:pt idx="337">
                  <c:v>0.83271054900833574</c:v>
                </c:pt>
                <c:pt idx="338">
                  <c:v>0.84406379208505611</c:v>
                </c:pt>
                <c:pt idx="339">
                  <c:v>0.85381550720196142</c:v>
                </c:pt>
                <c:pt idx="340">
                  <c:v>0.85673534072900159</c:v>
                </c:pt>
                <c:pt idx="341">
                  <c:v>0.87208664056077223</c:v>
                </c:pt>
                <c:pt idx="342">
                  <c:v>0.88866259334691111</c:v>
                </c:pt>
                <c:pt idx="343">
                  <c:v>0.91084745762711861</c:v>
                </c:pt>
                <c:pt idx="344">
                  <c:v>0.97204004142216083</c:v>
                </c:pt>
                <c:pt idx="345">
                  <c:v>0.98810356892932116</c:v>
                </c:pt>
                <c:pt idx="346">
                  <c:v>1.0229720028715004</c:v>
                </c:pt>
                <c:pt idx="347">
                  <c:v>1.0462449130595635</c:v>
                </c:pt>
                <c:pt idx="348">
                  <c:v>1.0490314818368145</c:v>
                </c:pt>
                <c:pt idx="349">
                  <c:v>1.051948051948052</c:v>
                </c:pt>
                <c:pt idx="350">
                  <c:v>1.0521027167845181</c:v>
                </c:pt>
                <c:pt idx="351">
                  <c:v>1.0021306818181819</c:v>
                </c:pt>
                <c:pt idx="352">
                  <c:v>0.96423512747875351</c:v>
                </c:pt>
                <c:pt idx="353">
                  <c:v>1.0480701754385966</c:v>
                </c:pt>
                <c:pt idx="354">
                  <c:v>1.0477369165487977</c:v>
                </c:pt>
                <c:pt idx="355">
                  <c:v>1.0583713417869061</c:v>
                </c:pt>
                <c:pt idx="356">
                  <c:v>1.0693536673928832</c:v>
                </c:pt>
                <c:pt idx="357">
                  <c:v>1.0721613017332863</c:v>
                </c:pt>
                <c:pt idx="358">
                  <c:v>1.0889440113394755</c:v>
                </c:pt>
                <c:pt idx="359">
                  <c:v>1.1612192434814543</c:v>
                </c:pt>
                <c:pt idx="360">
                  <c:v>1.107130900569133</c:v>
                </c:pt>
                <c:pt idx="361">
                  <c:v>1.1599730003374957</c:v>
                </c:pt>
                <c:pt idx="362">
                  <c:v>1.1842397860371034</c:v>
                </c:pt>
                <c:pt idx="363">
                  <c:v>1.2088285229202038</c:v>
                </c:pt>
                <c:pt idx="364">
                  <c:v>1.2144506763444407</c:v>
                </c:pt>
                <c:pt idx="365">
                  <c:v>1.1815815164334527</c:v>
                </c:pt>
                <c:pt idx="366">
                  <c:v>1.1983823037493255</c:v>
                </c:pt>
                <c:pt idx="367">
                  <c:v>1.1941336558814635</c:v>
                </c:pt>
                <c:pt idx="368">
                  <c:v>1.1821355833575793</c:v>
                </c:pt>
                <c:pt idx="369">
                  <c:v>1.17282152440447</c:v>
                </c:pt>
                <c:pt idx="370">
                  <c:v>1.1637640449438202</c:v>
                </c:pt>
                <c:pt idx="371">
                  <c:v>1.1524042379788102</c:v>
                </c:pt>
                <c:pt idx="372">
                  <c:v>1.2035251996695124</c:v>
                </c:pt>
                <c:pt idx="373">
                  <c:v>1.2055045180053117</c:v>
                </c:pt>
                <c:pt idx="374">
                  <c:v>1.1823246391491518</c:v>
                </c:pt>
                <c:pt idx="375">
                  <c:v>1.1193699237016983</c:v>
                </c:pt>
                <c:pt idx="376">
                  <c:v>1.0468747530361431</c:v>
                </c:pt>
                <c:pt idx="377">
                  <c:v>0.97538015930485156</c:v>
                </c:pt>
                <c:pt idx="378">
                  <c:v>1.0737859500235738</c:v>
                </c:pt>
                <c:pt idx="379">
                  <c:v>1.0400457665903891</c:v>
                </c:pt>
                <c:pt idx="380">
                  <c:v>0.98817863397548156</c:v>
                </c:pt>
                <c:pt idx="381">
                  <c:v>0.94431656059364322</c:v>
                </c:pt>
                <c:pt idx="382">
                  <c:v>0.94613016710642039</c:v>
                </c:pt>
                <c:pt idx="383">
                  <c:v>0.94677808329553392</c:v>
                </c:pt>
                <c:pt idx="384">
                  <c:v>0.94753773818361786</c:v>
                </c:pt>
                <c:pt idx="385">
                  <c:v>0.92821075740944015</c:v>
                </c:pt>
                <c:pt idx="386">
                  <c:v>0.93003300330033001</c:v>
                </c:pt>
                <c:pt idx="387">
                  <c:v>0.95968099246787775</c:v>
                </c:pt>
                <c:pt idx="388">
                  <c:v>0.97595516346809541</c:v>
                </c:pt>
                <c:pt idx="389">
                  <c:v>0.98768301185219609</c:v>
                </c:pt>
                <c:pt idx="390">
                  <c:v>1.0233059854584428</c:v>
                </c:pt>
                <c:pt idx="391">
                  <c:v>1.0634630451815095</c:v>
                </c:pt>
                <c:pt idx="392">
                  <c:v>0.96807000946073796</c:v>
                </c:pt>
                <c:pt idx="393">
                  <c:v>0.97468653891648926</c:v>
                </c:pt>
                <c:pt idx="394">
                  <c:v>0.95590951061865193</c:v>
                </c:pt>
                <c:pt idx="395">
                  <c:v>0.97606321171275856</c:v>
                </c:pt>
                <c:pt idx="396">
                  <c:v>1.0018823529411764</c:v>
                </c:pt>
                <c:pt idx="397">
                  <c:v>1.0213157152082335</c:v>
                </c:pt>
                <c:pt idx="398">
                  <c:v>1.0417485265225934</c:v>
                </c:pt>
                <c:pt idx="399">
                  <c:v>1.0456877595895431</c:v>
                </c:pt>
                <c:pt idx="400">
                  <c:v>1.0441612357158343</c:v>
                </c:pt>
                <c:pt idx="401">
                  <c:v>1.0441922241004589</c:v>
                </c:pt>
                <c:pt idx="402">
                  <c:v>1.0485714285714285</c:v>
                </c:pt>
                <c:pt idx="403">
                  <c:v>1.0002348520432127</c:v>
                </c:pt>
                <c:pt idx="404">
                  <c:v>1.0290218619883442</c:v>
                </c:pt>
                <c:pt idx="405">
                  <c:v>1.0582272512965583</c:v>
                </c:pt>
                <c:pt idx="406">
                  <c:v>1.0768691588785047</c:v>
                </c:pt>
                <c:pt idx="407">
                  <c:v>1.0897398205841551</c:v>
                </c:pt>
                <c:pt idx="408">
                  <c:v>1.106845513413506</c:v>
                </c:pt>
                <c:pt idx="409">
                  <c:v>1.0969573115349682</c:v>
                </c:pt>
                <c:pt idx="410">
                  <c:v>1.1258591537027474</c:v>
                </c:pt>
                <c:pt idx="411">
                  <c:v>1.0880964712478971</c:v>
                </c:pt>
                <c:pt idx="412">
                  <c:v>1.0519046558253509</c:v>
                </c:pt>
                <c:pt idx="413">
                  <c:v>1.1477543935777825</c:v>
                </c:pt>
                <c:pt idx="414">
                  <c:v>1.0966116288927366</c:v>
                </c:pt>
                <c:pt idx="415">
                  <c:v>1.0419974926870037</c:v>
                </c:pt>
                <c:pt idx="416">
                  <c:v>1.0496791554543572</c:v>
                </c:pt>
                <c:pt idx="417">
                  <c:v>1.0619319604367325</c:v>
                </c:pt>
                <c:pt idx="418">
                  <c:v>1.068269747419045</c:v>
                </c:pt>
                <c:pt idx="419">
                  <c:v>1.0747564591274883</c:v>
                </c:pt>
                <c:pt idx="420">
                  <c:v>0.97826086956521741</c:v>
                </c:pt>
                <c:pt idx="421">
                  <c:v>1.0196627793948185</c:v>
                </c:pt>
                <c:pt idx="422">
                  <c:v>1.0824142771205134</c:v>
                </c:pt>
                <c:pt idx="423">
                  <c:v>1.0767107079471505</c:v>
                </c:pt>
                <c:pt idx="424">
                  <c:v>1.0779654359780046</c:v>
                </c:pt>
                <c:pt idx="425">
                  <c:v>1.0744726636004427</c:v>
                </c:pt>
                <c:pt idx="426">
                  <c:v>1.0709359605911331</c:v>
                </c:pt>
                <c:pt idx="427">
                  <c:v>1.074975845410628</c:v>
                </c:pt>
                <c:pt idx="428">
                  <c:v>1.0784051888592141</c:v>
                </c:pt>
                <c:pt idx="429">
                  <c:v>1.0879955539088551</c:v>
                </c:pt>
                <c:pt idx="430">
                  <c:v>1.0924908424908424</c:v>
                </c:pt>
                <c:pt idx="431">
                  <c:v>1.1096738932410275</c:v>
                </c:pt>
                <c:pt idx="432">
                  <c:v>1.1196935919292264</c:v>
                </c:pt>
                <c:pt idx="433">
                  <c:v>1.1298988040478382</c:v>
                </c:pt>
                <c:pt idx="434">
                  <c:v>1.1328419917310804</c:v>
                </c:pt>
                <c:pt idx="435">
                  <c:v>1.1286042809127896</c:v>
                </c:pt>
                <c:pt idx="436">
                  <c:v>1.0505704069470458</c:v>
                </c:pt>
                <c:pt idx="437">
                  <c:v>0.98575020955574177</c:v>
                </c:pt>
                <c:pt idx="438">
                  <c:v>1.065670661631916</c:v>
                </c:pt>
                <c:pt idx="439">
                  <c:v>1.06556821523762</c:v>
                </c:pt>
                <c:pt idx="440">
                  <c:v>1.0654616511968735</c:v>
                </c:pt>
                <c:pt idx="441">
                  <c:v>1.0441129800063471</c:v>
                </c:pt>
                <c:pt idx="442">
                  <c:v>1.0307210031347962</c:v>
                </c:pt>
                <c:pt idx="443">
                  <c:v>1.0768588387051372</c:v>
                </c:pt>
                <c:pt idx="444">
                  <c:v>1.1416666666666666</c:v>
                </c:pt>
                <c:pt idx="445">
                  <c:v>1.0143275304267447</c:v>
                </c:pt>
                <c:pt idx="446">
                  <c:v>1.0103034294970286</c:v>
                </c:pt>
                <c:pt idx="447">
                  <c:v>1.006266238728412</c:v>
                </c:pt>
                <c:pt idx="448">
                  <c:v>0.99224924012158056</c:v>
                </c:pt>
                <c:pt idx="449">
                  <c:v>1.0158150851581509</c:v>
                </c:pt>
                <c:pt idx="450">
                  <c:v>1.0019236218918042</c:v>
                </c:pt>
                <c:pt idx="451">
                  <c:v>0.9909131535826009</c:v>
                </c:pt>
                <c:pt idx="452">
                  <c:v>1.0028857837181044</c:v>
                </c:pt>
                <c:pt idx="453">
                  <c:v>0.98230567930522272</c:v>
                </c:pt>
                <c:pt idx="454">
                  <c:v>0.96157351154313486</c:v>
                </c:pt>
                <c:pt idx="455">
                  <c:v>0.96109664573441567</c:v>
                </c:pt>
                <c:pt idx="456">
                  <c:v>0.92994011976047908</c:v>
                </c:pt>
                <c:pt idx="457">
                  <c:v>0.92008412197686651</c:v>
                </c:pt>
                <c:pt idx="458">
                  <c:v>0.8992784125075165</c:v>
                </c:pt>
                <c:pt idx="459">
                  <c:v>0.9009541117673785</c:v>
                </c:pt>
                <c:pt idx="460">
                  <c:v>0.9089674942048338</c:v>
                </c:pt>
                <c:pt idx="461">
                  <c:v>0.91739061759595641</c:v>
                </c:pt>
                <c:pt idx="462">
                  <c:v>0.90342629482071712</c:v>
                </c:pt>
                <c:pt idx="463">
                  <c:v>0.89488087572440433</c:v>
                </c:pt>
                <c:pt idx="464">
                  <c:v>0.87983673469387758</c:v>
                </c:pt>
                <c:pt idx="465">
                  <c:v>0.88582413908391844</c:v>
                </c:pt>
                <c:pt idx="466">
                  <c:v>0.87426458228273662</c:v>
                </c:pt>
                <c:pt idx="467">
                  <c:v>0.86113295372187448</c:v>
                </c:pt>
                <c:pt idx="468">
                  <c:v>0.84762396694214881</c:v>
                </c:pt>
                <c:pt idx="469">
                  <c:v>0.82854118892220852</c:v>
                </c:pt>
                <c:pt idx="470">
                  <c:v>0.82298974635725852</c:v>
                </c:pt>
                <c:pt idx="471">
                  <c:v>0.86027092224902579</c:v>
                </c:pt>
                <c:pt idx="472">
                  <c:v>0.85997357992073975</c:v>
                </c:pt>
                <c:pt idx="473">
                  <c:v>0.86041145933474328</c:v>
                </c:pt>
                <c:pt idx="474">
                  <c:v>0.86435217995703795</c:v>
                </c:pt>
                <c:pt idx="475">
                  <c:v>0.86857607150111715</c:v>
                </c:pt>
                <c:pt idx="476">
                  <c:v>0.90078773685331059</c:v>
                </c:pt>
                <c:pt idx="477">
                  <c:v>0.90928961748633885</c:v>
                </c:pt>
                <c:pt idx="478">
                  <c:v>0.88093183779119932</c:v>
                </c:pt>
                <c:pt idx="479">
                  <c:v>0.88131501849684524</c:v>
                </c:pt>
                <c:pt idx="480">
                  <c:v>0.88223463687150838</c:v>
                </c:pt>
                <c:pt idx="481">
                  <c:v>0.8777325409316955</c:v>
                </c:pt>
                <c:pt idx="482">
                  <c:v>0.87301216089803557</c:v>
                </c:pt>
                <c:pt idx="483">
                  <c:v>0.86882533679981089</c:v>
                </c:pt>
                <c:pt idx="484">
                  <c:v>0.90264423076923073</c:v>
                </c:pt>
                <c:pt idx="485">
                  <c:v>0.91013712047012729</c:v>
                </c:pt>
                <c:pt idx="486">
                  <c:v>0.91580186858393231</c:v>
                </c:pt>
                <c:pt idx="487">
                  <c:v>0.92806484295846003</c:v>
                </c:pt>
                <c:pt idx="488">
                  <c:v>0.95086455515974799</c:v>
                </c:pt>
                <c:pt idx="489">
                  <c:v>0.97508706134476297</c:v>
                </c:pt>
                <c:pt idx="490">
                  <c:v>0.98449401523394997</c:v>
                </c:pt>
                <c:pt idx="491">
                  <c:v>0.95046604527296941</c:v>
                </c:pt>
                <c:pt idx="492">
                  <c:v>0.93166532149582992</c:v>
                </c:pt>
                <c:pt idx="493">
                  <c:v>0.93039695486677543</c:v>
                </c:pt>
                <c:pt idx="494">
                  <c:v>0.92030567685589515</c:v>
                </c:pt>
                <c:pt idx="495">
                  <c:v>0.90514387104943683</c:v>
                </c:pt>
                <c:pt idx="496">
                  <c:v>0.88983516483516478</c:v>
                </c:pt>
                <c:pt idx="497">
                  <c:v>0.88796540187482331</c:v>
                </c:pt>
                <c:pt idx="498">
                  <c:v>0.89324740823760151</c:v>
                </c:pt>
                <c:pt idx="499">
                  <c:v>0.89835402829916255</c:v>
                </c:pt>
                <c:pt idx="500">
                  <c:v>0.89304500292226763</c:v>
                </c:pt>
                <c:pt idx="501">
                  <c:v>0.86803084223013049</c:v>
                </c:pt>
                <c:pt idx="502">
                  <c:v>0.87217634832475377</c:v>
                </c:pt>
                <c:pt idx="503">
                  <c:v>0.87650509416486566</c:v>
                </c:pt>
                <c:pt idx="504">
                  <c:v>0.87473442405921042</c:v>
                </c:pt>
                <c:pt idx="505">
                  <c:v>0.86668757841907151</c:v>
                </c:pt>
                <c:pt idx="506">
                  <c:v>0.88588878174220509</c:v>
                </c:pt>
                <c:pt idx="507">
                  <c:v>0.88612565445026181</c:v>
                </c:pt>
                <c:pt idx="508">
                  <c:v>0.90775538093611208</c:v>
                </c:pt>
                <c:pt idx="509">
                  <c:v>0.90132010969120635</c:v>
                </c:pt>
                <c:pt idx="510">
                  <c:v>0.89468122578372666</c:v>
                </c:pt>
                <c:pt idx="511">
                  <c:v>0.89185343294201347</c:v>
                </c:pt>
                <c:pt idx="512">
                  <c:v>0.90517553384002891</c:v>
                </c:pt>
                <c:pt idx="513">
                  <c:v>0.89332365747460085</c:v>
                </c:pt>
                <c:pt idx="514">
                  <c:v>0.89807976366322007</c:v>
                </c:pt>
                <c:pt idx="515">
                  <c:v>0.89988709070380124</c:v>
                </c:pt>
                <c:pt idx="516">
                  <c:v>0.90627954798514065</c:v>
                </c:pt>
                <c:pt idx="517">
                  <c:v>0.91299212598425195</c:v>
                </c:pt>
                <c:pt idx="518">
                  <c:v>0.91663342640606305</c:v>
                </c:pt>
                <c:pt idx="519">
                  <c:v>0.92562974810075971</c:v>
                </c:pt>
                <c:pt idx="520">
                  <c:v>0.92404549147034931</c:v>
                </c:pt>
                <c:pt idx="521">
                  <c:v>0.91365131578947367</c:v>
                </c:pt>
                <c:pt idx="522">
                  <c:v>0.95399414470932664</c:v>
                </c:pt>
                <c:pt idx="523">
                  <c:v>0.95180610076558203</c:v>
                </c:pt>
                <c:pt idx="524">
                  <c:v>0.94954721862871927</c:v>
                </c:pt>
                <c:pt idx="525">
                  <c:v>0.95126196692776332</c:v>
                </c:pt>
                <c:pt idx="526">
                  <c:v>0.9451403887688985</c:v>
                </c:pt>
                <c:pt idx="527">
                  <c:v>0.96298622012907864</c:v>
                </c:pt>
                <c:pt idx="528">
                  <c:v>0.98811309702399086</c:v>
                </c:pt>
                <c:pt idx="529">
                  <c:v>0.96421786601532722</c:v>
                </c:pt>
                <c:pt idx="530">
                  <c:v>0.98244094728215214</c:v>
                </c:pt>
                <c:pt idx="531">
                  <c:v>1.0013479809120205</c:v>
                </c:pt>
                <c:pt idx="532">
                  <c:v>1.0104125822332675</c:v>
                </c:pt>
                <c:pt idx="533">
                  <c:v>1.0103087548243037</c:v>
                </c:pt>
                <c:pt idx="534">
                  <c:v>1.0102956093319904</c:v>
                </c:pt>
                <c:pt idx="535">
                  <c:v>1.0102731308107398</c:v>
                </c:pt>
                <c:pt idx="536">
                  <c:v>0.99151276333169769</c:v>
                </c:pt>
                <c:pt idx="537">
                  <c:v>0.97325829031626221</c:v>
                </c:pt>
                <c:pt idx="538">
                  <c:v>0.95505100314588787</c:v>
                </c:pt>
                <c:pt idx="539">
                  <c:v>0.93646516040018024</c:v>
                </c:pt>
                <c:pt idx="540">
                  <c:v>0.91877356119627174</c:v>
                </c:pt>
                <c:pt idx="541">
                  <c:v>0.90496338953391497</c:v>
                </c:pt>
                <c:pt idx="542">
                  <c:v>0.8836220776711311</c:v>
                </c:pt>
                <c:pt idx="543">
                  <c:v>0.88273829020632921</c:v>
                </c:pt>
                <c:pt idx="544">
                  <c:v>0.88066944524322488</c:v>
                </c:pt>
                <c:pt idx="545">
                  <c:v>0.87802727087710808</c:v>
                </c:pt>
                <c:pt idx="546">
                  <c:v>0.87457697354785036</c:v>
                </c:pt>
                <c:pt idx="547">
                  <c:v>0.85327424913835548</c:v>
                </c:pt>
                <c:pt idx="548">
                  <c:v>0.83325012481278082</c:v>
                </c:pt>
                <c:pt idx="549">
                  <c:v>0.97448979591836737</c:v>
                </c:pt>
                <c:pt idx="550">
                  <c:v>1.128484848484846</c:v>
                </c:pt>
                <c:pt idx="551">
                  <c:v>1.2898716922630014</c:v>
                </c:pt>
                <c:pt idx="552">
                  <c:v>1.4586262844780962</c:v>
                </c:pt>
                <c:pt idx="553">
                  <c:v>1.4615809839690437</c:v>
                </c:pt>
                <c:pt idx="554">
                  <c:v>1.521309042947816</c:v>
                </c:pt>
                <c:pt idx="555">
                  <c:v>1.585894034066585</c:v>
                </c:pt>
                <c:pt idx="556">
                  <c:v>1.055123410620783</c:v>
                </c:pt>
                <c:pt idx="557">
                  <c:v>0.89821127161927194</c:v>
                </c:pt>
                <c:pt idx="558">
                  <c:v>0.77511344077608169</c:v>
                </c:pt>
                <c:pt idx="559">
                  <c:v>0.67596270988928109</c:v>
                </c:pt>
                <c:pt idx="560">
                  <c:v>0.66565809379727681</c:v>
                </c:pt>
                <c:pt idx="561">
                  <c:v>0.66864445046509502</c:v>
                </c:pt>
                <c:pt idx="562">
                  <c:v>0.66821387449625735</c:v>
                </c:pt>
                <c:pt idx="563">
                  <c:v>0.85546182746155186</c:v>
                </c:pt>
                <c:pt idx="564">
                  <c:v>0.87671901502118488</c:v>
                </c:pt>
                <c:pt idx="565">
                  <c:v>0.89465051728490508</c:v>
                </c:pt>
                <c:pt idx="566">
                  <c:v>0.91384241664383026</c:v>
                </c:pt>
                <c:pt idx="567">
                  <c:v>0.93352272727272723</c:v>
                </c:pt>
                <c:pt idx="568">
                  <c:v>0.91925876902713688</c:v>
                </c:pt>
                <c:pt idx="569">
                  <c:v>0.90350546551074751</c:v>
                </c:pt>
                <c:pt idx="570">
                  <c:v>0.94854159761352097</c:v>
                </c:pt>
                <c:pt idx="571">
                  <c:v>0.97831533236832546</c:v>
                </c:pt>
                <c:pt idx="572">
                  <c:v>0.97922436891833076</c:v>
                </c:pt>
                <c:pt idx="573">
                  <c:v>0.98015777739666476</c:v>
                </c:pt>
                <c:pt idx="574">
                  <c:v>0.9815146508999073</c:v>
                </c:pt>
                <c:pt idx="575">
                  <c:v>0.98260677921275319</c:v>
                </c:pt>
                <c:pt idx="576">
                  <c:v>0.98372966207759704</c:v>
                </c:pt>
                <c:pt idx="577">
                  <c:v>0.95763082030226498</c:v>
                </c:pt>
                <c:pt idx="578">
                  <c:v>0.93154075970977845</c:v>
                </c:pt>
                <c:pt idx="579">
                  <c:v>0.94843080326283369</c:v>
                </c:pt>
                <c:pt idx="580">
                  <c:v>0.96574108095813804</c:v>
                </c:pt>
                <c:pt idx="581">
                  <c:v>0.97976684029624772</c:v>
                </c:pt>
                <c:pt idx="582">
                  <c:v>0.98912633902138236</c:v>
                </c:pt>
                <c:pt idx="583">
                  <c:v>0.99936386768447838</c:v>
                </c:pt>
                <c:pt idx="584">
                  <c:v>0.95849297573435499</c:v>
                </c:pt>
                <c:pt idx="585">
                  <c:v>0.96600384862091082</c:v>
                </c:pt>
                <c:pt idx="586">
                  <c:v>0.95812074829932592</c:v>
                </c:pt>
                <c:pt idx="587">
                  <c:v>0.95032762629466461</c:v>
                </c:pt>
                <c:pt idx="588">
                  <c:v>0.94620253164556967</c:v>
                </c:pt>
                <c:pt idx="589">
                  <c:v>0.95153439153439456</c:v>
                </c:pt>
                <c:pt idx="590">
                  <c:v>0.95565457245916174</c:v>
                </c:pt>
                <c:pt idx="591">
                  <c:v>1.0026648900732844</c:v>
                </c:pt>
                <c:pt idx="592">
                  <c:v>1.0066401062416999</c:v>
                </c:pt>
                <c:pt idx="593">
                  <c:v>0.99861326824938335</c:v>
                </c:pt>
                <c:pt idx="594">
                  <c:v>0.99054715302489815</c:v>
                </c:pt>
                <c:pt idx="595">
                  <c:v>0.98244147157190631</c:v>
                </c:pt>
                <c:pt idx="596">
                  <c:v>0.96952846975088658</c:v>
                </c:pt>
                <c:pt idx="597">
                  <c:v>0.95781527531082866</c:v>
                </c:pt>
                <c:pt idx="598">
                  <c:v>0.96345514950166111</c:v>
                </c:pt>
                <c:pt idx="599">
                  <c:v>0.9573016034097851</c:v>
                </c:pt>
                <c:pt idx="600">
                  <c:v>0.96819760809096367</c:v>
                </c:pt>
                <c:pt idx="601">
                  <c:v>0.97932481799104232</c:v>
                </c:pt>
                <c:pt idx="602">
                  <c:v>0.98864811783961637</c:v>
                </c:pt>
                <c:pt idx="603">
                  <c:v>1.0002382338927533</c:v>
                </c:pt>
                <c:pt idx="604">
                  <c:v>1.0113227060376051</c:v>
                </c:pt>
                <c:pt idx="605">
                  <c:v>1.003598585322736</c:v>
                </c:pt>
                <c:pt idx="606">
                  <c:v>1.0026767020910241</c:v>
                </c:pt>
                <c:pt idx="607">
                  <c:v>1.0026743631838324</c:v>
                </c:pt>
                <c:pt idx="608">
                  <c:v>1.0026720283605548</c:v>
                </c:pt>
                <c:pt idx="609">
                  <c:v>1.0047412194734495</c:v>
                </c:pt>
                <c:pt idx="610">
                  <c:v>1.0047370788895813</c:v>
                </c:pt>
                <c:pt idx="611">
                  <c:v>1.0049632385351961</c:v>
                </c:pt>
                <c:pt idx="612">
                  <c:v>1.0051891072797468</c:v>
                </c:pt>
                <c:pt idx="613">
                  <c:v>1.0061056192842577</c:v>
                </c:pt>
                <c:pt idx="614">
                  <c:v>1.0061002984128822</c:v>
                </c:pt>
                <c:pt idx="615">
                  <c:v>1.0060949868074038</c:v>
                </c:pt>
                <c:pt idx="616">
                  <c:v>1.0054042654153534</c:v>
                </c:pt>
                <c:pt idx="617">
                  <c:v>1.0053995680345731</c:v>
                </c:pt>
                <c:pt idx="618">
                  <c:v>1.0036843074817918</c:v>
                </c:pt>
                <c:pt idx="619">
                  <c:v>1.0019720235591241</c:v>
                </c:pt>
                <c:pt idx="620">
                  <c:v>1.0019703139367033</c:v>
                </c:pt>
                <c:pt idx="621">
                  <c:v>1.0016273820148198</c:v>
                </c:pt>
                <c:pt idx="622">
                  <c:v>1.0012850436652752</c:v>
                </c:pt>
                <c:pt idx="623">
                  <c:v>1.0012848078032568</c:v>
                </c:pt>
                <c:pt idx="624">
                  <c:v>1.0006025516753121</c:v>
                </c:pt>
                <c:pt idx="625">
                  <c:v>1.0055323946615864</c:v>
                </c:pt>
                <c:pt idx="626">
                  <c:v>1.0070590705119309</c:v>
                </c:pt>
                <c:pt idx="627">
                  <c:v>0.99255374934447016</c:v>
                </c:pt>
                <c:pt idx="628">
                  <c:v>0.98680992313062266</c:v>
                </c:pt>
                <c:pt idx="629">
                  <c:v>0.98107211454508658</c:v>
                </c:pt>
                <c:pt idx="630">
                  <c:v>0.97567234922873936</c:v>
                </c:pt>
                <c:pt idx="631">
                  <c:v>0.96845926934422844</c:v>
                </c:pt>
                <c:pt idx="632">
                  <c:v>0.9575141242937919</c:v>
                </c:pt>
                <c:pt idx="633">
                  <c:v>0.94986449864498645</c:v>
                </c:pt>
                <c:pt idx="634">
                  <c:v>0.98210348423871552</c:v>
                </c:pt>
                <c:pt idx="635">
                  <c:v>1.0066190073909154</c:v>
                </c:pt>
                <c:pt idx="636">
                  <c:v>1.0314194276862982</c:v>
                </c:pt>
                <c:pt idx="637">
                  <c:v>1.0558114956539648</c:v>
                </c:pt>
                <c:pt idx="638">
                  <c:v>1.0818126077416799</c:v>
                </c:pt>
                <c:pt idx="639">
                  <c:v>1.1096347885846027</c:v>
                </c:pt>
                <c:pt idx="640">
                  <c:v>1.1394371970342092</c:v>
                </c:pt>
                <c:pt idx="641">
                  <c:v>1.1416604593995865</c:v>
                </c:pt>
                <c:pt idx="642">
                  <c:v>1.1437951930156565</c:v>
                </c:pt>
                <c:pt idx="643">
                  <c:v>1.1458462476033939</c:v>
                </c:pt>
                <c:pt idx="644">
                  <c:v>1.1494580381096597</c:v>
                </c:pt>
                <c:pt idx="645">
                  <c:v>1.1517395040643448</c:v>
                </c:pt>
                <c:pt idx="646">
                  <c:v>1.1601260797207706</c:v>
                </c:pt>
                <c:pt idx="647">
                  <c:v>1.1631861465630693</c:v>
                </c:pt>
                <c:pt idx="648">
                  <c:v>1.1627953061958021</c:v>
                </c:pt>
                <c:pt idx="649">
                  <c:v>1.1618179151292698</c:v>
                </c:pt>
                <c:pt idx="650">
                  <c:v>1.1614648975169921</c:v>
                </c:pt>
                <c:pt idx="651">
                  <c:v>1.1628203335519511</c:v>
                </c:pt>
                <c:pt idx="652">
                  <c:v>1.1621381619287787</c:v>
                </c:pt>
                <c:pt idx="653">
                  <c:v>1.2904366036606543</c:v>
                </c:pt>
                <c:pt idx="654">
                  <c:v>1.4171209438552808</c:v>
                </c:pt>
                <c:pt idx="655">
                  <c:v>1.5383939835671421</c:v>
                </c:pt>
                <c:pt idx="656">
                  <c:v>1.6564727958711354</c:v>
                </c:pt>
                <c:pt idx="657">
                  <c:v>1.7694242158554072</c:v>
                </c:pt>
                <c:pt idx="658">
                  <c:v>1.8741350989778685</c:v>
                </c:pt>
                <c:pt idx="659">
                  <c:v>1.9033980582524272</c:v>
                </c:pt>
                <c:pt idx="660">
                  <c:v>1.9443950096137925</c:v>
                </c:pt>
                <c:pt idx="661">
                  <c:v>1.9766336730998626</c:v>
                </c:pt>
                <c:pt idx="662">
                  <c:v>1.8741071780815368</c:v>
                </c:pt>
                <c:pt idx="663">
                  <c:v>1.7891815893192642</c:v>
                </c:pt>
                <c:pt idx="664">
                  <c:v>1.7181289447795851</c:v>
                </c:pt>
                <c:pt idx="665">
                  <c:v>1.8537321018194151</c:v>
                </c:pt>
                <c:pt idx="666">
                  <c:v>2.0529453037471743</c:v>
                </c:pt>
                <c:pt idx="667">
                  <c:v>1.9919429396808257</c:v>
                </c:pt>
                <c:pt idx="668">
                  <c:v>1.8878001921229588</c:v>
                </c:pt>
                <c:pt idx="669">
                  <c:v>1.8799356473326645</c:v>
                </c:pt>
                <c:pt idx="670">
                  <c:v>1.8733393658012198</c:v>
                </c:pt>
                <c:pt idx="671">
                  <c:v>1.8678509103786129</c:v>
                </c:pt>
                <c:pt idx="672">
                  <c:v>1.6664052893585291</c:v>
                </c:pt>
                <c:pt idx="673">
                  <c:v>1.5144612085827025</c:v>
                </c:pt>
                <c:pt idx="674">
                  <c:v>1.3953191902906272</c:v>
                </c:pt>
                <c:pt idx="675">
                  <c:v>1.3406269082027276</c:v>
                </c:pt>
                <c:pt idx="676">
                  <c:v>1.2779876338868108</c:v>
                </c:pt>
                <c:pt idx="677">
                  <c:v>1.2200509660512908</c:v>
                </c:pt>
                <c:pt idx="678">
                  <c:v>1.1663009978299672</c:v>
                </c:pt>
                <c:pt idx="679">
                  <c:v>1.1572441306002672</c:v>
                </c:pt>
                <c:pt idx="680">
                  <c:v>1.1490627824172213</c:v>
                </c:pt>
                <c:pt idx="681">
                  <c:v>1.0735674502084294</c:v>
                </c:pt>
                <c:pt idx="682">
                  <c:v>1.0026411218654294</c:v>
                </c:pt>
                <c:pt idx="683">
                  <c:v>0.9730914611620114</c:v>
                </c:pt>
                <c:pt idx="684">
                  <c:v>0.9428728729720367</c:v>
                </c:pt>
                <c:pt idx="685">
                  <c:v>0.91196457203939829</c:v>
                </c:pt>
                <c:pt idx="686">
                  <c:v>0.83551571688638393</c:v>
                </c:pt>
                <c:pt idx="687">
                  <c:v>0.76177898343803541</c:v>
                </c:pt>
                <c:pt idx="688">
                  <c:v>0.72597458761906131</c:v>
                </c:pt>
                <c:pt idx="689">
                  <c:v>0.68845726411924735</c:v>
                </c:pt>
                <c:pt idx="690">
                  <c:v>0.65687184913307284</c:v>
                </c:pt>
                <c:pt idx="691">
                  <c:v>0.62361143448722478</c:v>
                </c:pt>
                <c:pt idx="692">
                  <c:v>0.58843352310783659</c:v>
                </c:pt>
                <c:pt idx="693">
                  <c:v>0.56007067137809186</c:v>
                </c:pt>
                <c:pt idx="694">
                  <c:v>0.56527035891669009</c:v>
                </c:pt>
                <c:pt idx="695">
                  <c:v>0.59552722121028134</c:v>
                </c:pt>
                <c:pt idx="696">
                  <c:v>0.62410645551523147</c:v>
                </c:pt>
                <c:pt idx="697">
                  <c:v>0.64868080549689167</c:v>
                </c:pt>
                <c:pt idx="698">
                  <c:v>0.67763882589256597</c:v>
                </c:pt>
                <c:pt idx="699">
                  <c:v>0.712268345605236</c:v>
                </c:pt>
                <c:pt idx="700">
                  <c:v>0.78864353312302837</c:v>
                </c:pt>
                <c:pt idx="701">
                  <c:v>0.83438328912466841</c:v>
                </c:pt>
                <c:pt idx="702">
                  <c:v>0.84451996601529311</c:v>
                </c:pt>
                <c:pt idx="703">
                  <c:v>0.82643171806167404</c:v>
                </c:pt>
                <c:pt idx="704">
                  <c:v>0.83360234776228959</c:v>
                </c:pt>
                <c:pt idx="705">
                  <c:v>0.84138458596290266</c:v>
                </c:pt>
                <c:pt idx="706">
                  <c:v>0.84986016779864337</c:v>
                </c:pt>
                <c:pt idx="707">
                  <c:v>0.82184000000000235</c:v>
                </c:pt>
                <c:pt idx="708">
                  <c:v>0.78740313928074712</c:v>
                </c:pt>
                <c:pt idx="709">
                  <c:v>0.78410462776659962</c:v>
                </c:pt>
                <c:pt idx="710">
                  <c:v>0.81279317697228148</c:v>
                </c:pt>
                <c:pt idx="711">
                  <c:v>0.81689207690351451</c:v>
                </c:pt>
                <c:pt idx="712">
                  <c:v>0.82126152882584769</c:v>
                </c:pt>
                <c:pt idx="713">
                  <c:v>0.82592923404787799</c:v>
                </c:pt>
                <c:pt idx="714">
                  <c:v>0.83092680921940631</c:v>
                </c:pt>
                <c:pt idx="715">
                  <c:v>0.83650152802308952</c:v>
                </c:pt>
                <c:pt idx="716">
                  <c:v>0.82516465657341509</c:v>
                </c:pt>
                <c:pt idx="717">
                  <c:v>0.81635478605570966</c:v>
                </c:pt>
                <c:pt idx="718">
                  <c:v>0.81141604441316539</c:v>
                </c:pt>
                <c:pt idx="719">
                  <c:v>0.80620560287829302</c:v>
                </c:pt>
                <c:pt idx="720">
                  <c:v>0.80070040633051043</c:v>
                </c:pt>
                <c:pt idx="721">
                  <c:v>0.79487471526193421</c:v>
                </c:pt>
                <c:pt idx="722">
                  <c:v>0.78802098171638302</c:v>
                </c:pt>
                <c:pt idx="723">
                  <c:v>0.78136553678169907</c:v>
                </c:pt>
                <c:pt idx="724">
                  <c:v>0.77536374185482915</c:v>
                </c:pt>
                <c:pt idx="725">
                  <c:v>0.76819518852176039</c:v>
                </c:pt>
                <c:pt idx="726">
                  <c:v>0.76053705610859623</c:v>
                </c:pt>
                <c:pt idx="727">
                  <c:v>0.75233741743754545</c:v>
                </c:pt>
                <c:pt idx="728">
                  <c:v>0.74243137575996687</c:v>
                </c:pt>
                <c:pt idx="729">
                  <c:v>0.75181829781808174</c:v>
                </c:pt>
                <c:pt idx="730">
                  <c:v>0.75459349503619511</c:v>
                </c:pt>
                <c:pt idx="731">
                  <c:v>0.7654724627003634</c:v>
                </c:pt>
                <c:pt idx="732">
                  <c:v>0.78156283759458589</c:v>
                </c:pt>
                <c:pt idx="733">
                  <c:v>0.79908721600889665</c:v>
                </c:pt>
                <c:pt idx="734">
                  <c:v>0.81824624025623005</c:v>
                </c:pt>
                <c:pt idx="735">
                  <c:v>0.8287841191066998</c:v>
                </c:pt>
                <c:pt idx="736">
                  <c:v>0.81822810590631367</c:v>
                </c:pt>
                <c:pt idx="737">
                  <c:v>0.84599156118143459</c:v>
                </c:pt>
                <c:pt idx="738">
                  <c:v>0.84095831077422845</c:v>
                </c:pt>
                <c:pt idx="739">
                  <c:v>0.85136380390711697</c:v>
                </c:pt>
                <c:pt idx="740">
                  <c:v>0.86221992091885391</c:v>
                </c:pt>
                <c:pt idx="741">
                  <c:v>0.87355658198614317</c:v>
                </c:pt>
                <c:pt idx="742">
                  <c:v>0.89401197604790417</c:v>
                </c:pt>
                <c:pt idx="743">
                  <c:v>0.91661481020535163</c:v>
                </c:pt>
                <c:pt idx="744">
                  <c:v>0.91645885286783046</c:v>
                </c:pt>
                <c:pt idx="745">
                  <c:v>0.93095123128923229</c:v>
                </c:pt>
                <c:pt idx="746">
                  <c:v>0.9345167225890284</c:v>
                </c:pt>
                <c:pt idx="747">
                  <c:v>0.93814489272261459</c:v>
                </c:pt>
                <c:pt idx="748">
                  <c:v>0.94183740912095171</c:v>
                </c:pt>
                <c:pt idx="749">
                  <c:v>0.95311453449430672</c:v>
                </c:pt>
                <c:pt idx="750">
                  <c:v>0.9726182394206867</c:v>
                </c:pt>
                <c:pt idx="751">
                  <c:v>0.98117913832202186</c:v>
                </c:pt>
                <c:pt idx="752">
                  <c:v>1.004149377593361</c:v>
                </c:pt>
                <c:pt idx="753">
                  <c:v>1.0176511466295795</c:v>
                </c:pt>
                <c:pt idx="754">
                  <c:v>1.0312849162010882</c:v>
                </c:pt>
                <c:pt idx="755">
                  <c:v>1.0450526315789248</c:v>
                </c:pt>
                <c:pt idx="756">
                  <c:v>1.0552354181306933</c:v>
                </c:pt>
                <c:pt idx="757">
                  <c:v>1.0567705909725418</c:v>
                </c:pt>
                <c:pt idx="758">
                  <c:v>1.0600878206609274</c:v>
                </c:pt>
                <c:pt idx="759">
                  <c:v>1.0633608815426998</c:v>
                </c:pt>
                <c:pt idx="760">
                  <c:v>1.0645998361103572</c:v>
                </c:pt>
                <c:pt idx="761">
                  <c:v>1.0658179848320777</c:v>
                </c:pt>
                <c:pt idx="762">
                  <c:v>1.0670158474348774</c:v>
                </c:pt>
                <c:pt idx="763">
                  <c:v>1.0681939264784395</c:v>
                </c:pt>
                <c:pt idx="764">
                  <c:v>1.0693527080581242</c:v>
                </c:pt>
                <c:pt idx="765">
                  <c:v>1.0688176731342185</c:v>
                </c:pt>
                <c:pt idx="766">
                  <c:v>1.0682930339666048</c:v>
                </c:pt>
                <c:pt idx="767">
                  <c:v>1.0677784904853482</c:v>
                </c:pt>
                <c:pt idx="768">
                  <c:v>1.0672737540590063</c:v>
                </c:pt>
                <c:pt idx="769">
                  <c:v>1.0667785469547488</c:v>
                </c:pt>
                <c:pt idx="770">
                  <c:v>1.0662926018287493</c:v>
                </c:pt>
                <c:pt idx="771">
                  <c:v>1.0658156612449157</c:v>
                </c:pt>
                <c:pt idx="772">
                  <c:v>1.0652026108240371</c:v>
                </c:pt>
                <c:pt idx="773">
                  <c:v>1.0646008757157335</c:v>
                </c:pt>
                <c:pt idx="774">
                  <c:v>1.089305143445398</c:v>
                </c:pt>
                <c:pt idx="775">
                  <c:v>1.113637738177448</c:v>
                </c:pt>
                <c:pt idx="776">
                  <c:v>1.137608803446396</c:v>
                </c:pt>
                <c:pt idx="777">
                  <c:v>1.1612281218734031</c:v>
                </c:pt>
                <c:pt idx="778">
                  <c:v>1.1845051310859809</c:v>
                </c:pt>
                <c:pt idx="779">
                  <c:v>1.2074489388020642</c:v>
                </c:pt>
                <c:pt idx="780">
                  <c:v>1.2300683371298406</c:v>
                </c:pt>
                <c:pt idx="781">
                  <c:v>1.2173122400251901</c:v>
                </c:pt>
                <c:pt idx="782">
                  <c:v>1.205288205743628</c:v>
                </c:pt>
                <c:pt idx="783">
                  <c:v>1.1939330806406205</c:v>
                </c:pt>
                <c:pt idx="784">
                  <c:v>1.1831907738420677</c:v>
                </c:pt>
                <c:pt idx="785">
                  <c:v>1.1730112967681936</c:v>
                </c:pt>
                <c:pt idx="786">
                  <c:v>1.1633499552473219</c:v>
                </c:pt>
                <c:pt idx="787">
                  <c:v>1.1541666666666666</c:v>
                </c:pt>
                <c:pt idx="788">
                  <c:v>1.1299711956663234</c:v>
                </c:pt>
                <c:pt idx="789">
                  <c:v>1.1067629207913203</c:v>
                </c:pt>
                <c:pt idx="790">
                  <c:v>1.084482615840898</c:v>
                </c:pt>
                <c:pt idx="791">
                  <c:v>1.0630756994100585</c:v>
                </c:pt>
                <c:pt idx="792">
                  <c:v>1.0424917883120841</c:v>
                </c:pt>
                <c:pt idx="793">
                  <c:v>1.0226843015526375</c:v>
                </c:pt>
                <c:pt idx="794">
                  <c:v>1.0036101083032491</c:v>
                </c:pt>
                <c:pt idx="795">
                  <c:v>1.058201488287815</c:v>
                </c:pt>
                <c:pt idx="796">
                  <c:v>1.1128660037837863</c:v>
                </c:pt>
                <c:pt idx="797">
                  <c:v>1.1676037847449166</c:v>
                </c:pt>
                <c:pt idx="798">
                  <c:v>1.2224149612833224</c:v>
                </c:pt>
                <c:pt idx="799">
                  <c:v>1.2772996636698111</c:v>
                </c:pt>
                <c:pt idx="800">
                  <c:v>1.3322580223342397</c:v>
                </c:pt>
                <c:pt idx="801">
                  <c:v>1.3872901678657075</c:v>
                </c:pt>
                <c:pt idx="802">
                  <c:v>1.3101721479165109</c:v>
                </c:pt>
                <c:pt idx="803">
                  <c:v>1.2405445437107621</c:v>
                </c:pt>
                <c:pt idx="804">
                  <c:v>1.1773682479821563</c:v>
                </c:pt>
                <c:pt idx="805">
                  <c:v>1.1197878555046938</c:v>
                </c:pt>
                <c:pt idx="806">
                  <c:v>1.0670927858853463</c:v>
                </c:pt>
                <c:pt idx="807">
                  <c:v>1.0186878786179046</c:v>
                </c:pt>
                <c:pt idx="808">
                  <c:v>0.97407087294727746</c:v>
                </c:pt>
                <c:pt idx="809">
                  <c:v>1.0385815482530281</c:v>
                </c:pt>
                <c:pt idx="810">
                  <c:v>1.1039038634304161</c:v>
                </c:pt>
                <c:pt idx="811">
                  <c:v>1.1700483427271002</c:v>
                </c:pt>
                <c:pt idx="812">
                  <c:v>1.2370256741145209</c:v>
                </c:pt>
                <c:pt idx="813">
                  <c:v>1.3048467123976826</c:v>
                </c:pt>
                <c:pt idx="814">
                  <c:v>1.3735224823956314</c:v>
                </c:pt>
                <c:pt idx="815">
                  <c:v>1.4430641821946171</c:v>
                </c:pt>
                <c:pt idx="816">
                  <c:v>1.3765956303500011</c:v>
                </c:pt>
                <c:pt idx="817">
                  <c:v>1.3171567092882424</c:v>
                </c:pt>
                <c:pt idx="818">
                  <c:v>1.2636849167528854</c:v>
                </c:pt>
                <c:pt idx="819">
                  <c:v>1.2153216080978706</c:v>
                </c:pt>
                <c:pt idx="820">
                  <c:v>1.171365342525994</c:v>
                </c:pt>
                <c:pt idx="821">
                  <c:v>1.1352363561695111</c:v>
                </c:pt>
                <c:pt idx="822">
                  <c:v>1.1021194635499065</c:v>
                </c:pt>
                <c:pt idx="823">
                  <c:v>1.104921852518439</c:v>
                </c:pt>
                <c:pt idx="824">
                  <c:v>1.1076686314477928</c:v>
                </c:pt>
                <c:pt idx="825">
                  <c:v>1.1103616418144144</c:v>
                </c:pt>
                <c:pt idx="826">
                  <c:v>1.1130026448373511</c:v>
                </c:pt>
                <c:pt idx="827">
                  <c:v>1.1155933258034714</c:v>
                </c:pt>
                <c:pt idx="828">
                  <c:v>1.1141966613806271</c:v>
                </c:pt>
                <c:pt idx="829">
                  <c:v>1.1128383780524678</c:v>
                </c:pt>
                <c:pt idx="830">
                  <c:v>1.126983195413032</c:v>
                </c:pt>
                <c:pt idx="831">
                  <c:v>1.1406202995090551</c:v>
                </c:pt>
                <c:pt idx="832">
                  <c:v>1.15377019132031</c:v>
                </c:pt>
                <c:pt idx="833">
                  <c:v>1.1664523031548855</c:v>
                </c:pt>
                <c:pt idx="834">
                  <c:v>1.1786850673199136</c:v>
                </c:pt>
                <c:pt idx="835">
                  <c:v>1.1904859795646183</c:v>
                </c:pt>
                <c:pt idx="836">
                  <c:v>1.2018716577540107</c:v>
                </c:pt>
                <c:pt idx="837">
                  <c:v>1.1731641554475447</c:v>
                </c:pt>
                <c:pt idx="838">
                  <c:v>1.1459120795423046</c:v>
                </c:pt>
                <c:pt idx="839">
                  <c:v>1.1199993010744882</c:v>
                </c:pt>
                <c:pt idx="840">
                  <c:v>1.0953217011669636</c:v>
                </c:pt>
                <c:pt idx="841">
                  <c:v>1.0717856574886229</c:v>
                </c:pt>
                <c:pt idx="842">
                  <c:v>1.0493067539745364</c:v>
                </c:pt>
                <c:pt idx="843">
                  <c:v>1.0278086763070078</c:v>
                </c:pt>
                <c:pt idx="844">
                  <c:v>1.0061132977613241</c:v>
                </c:pt>
                <c:pt idx="845">
                  <c:v>0.98452761997817817</c:v>
                </c:pt>
                <c:pt idx="846">
                  <c:v>0.96304381005371675</c:v>
                </c:pt>
                <c:pt idx="847">
                  <c:v>0.94165420126414878</c:v>
                </c:pt>
                <c:pt idx="848">
                  <c:v>0.92035128260289789</c:v>
                </c:pt>
                <c:pt idx="849">
                  <c:v>0.89912768875474269</c:v>
                </c:pt>
                <c:pt idx="850">
                  <c:v>0.87797619047619047</c:v>
                </c:pt>
                <c:pt idx="851">
                  <c:v>0.84218368779023134</c:v>
                </c:pt>
                <c:pt idx="852">
                  <c:v>0.80527412464309811</c:v>
                </c:pt>
                <c:pt idx="853">
                  <c:v>0.76716821160394966</c:v>
                </c:pt>
                <c:pt idx="854">
                  <c:v>0.72777945453145287</c:v>
                </c:pt>
                <c:pt idx="855">
                  <c:v>0.68701330999032273</c:v>
                </c:pt>
                <c:pt idx="856">
                  <c:v>0.64476621914538224</c:v>
                </c:pt>
                <c:pt idx="857">
                  <c:v>0.60092449922958402</c:v>
                </c:pt>
                <c:pt idx="858">
                  <c:v>0.59045284780579232</c:v>
                </c:pt>
                <c:pt idx="859">
                  <c:v>0.57863354037267589</c:v>
                </c:pt>
                <c:pt idx="860">
                  <c:v>0.56518852894318505</c:v>
                </c:pt>
                <c:pt idx="861">
                  <c:v>0.54975762760195612</c:v>
                </c:pt>
                <c:pt idx="862">
                  <c:v>0.5318657635468208</c:v>
                </c:pt>
                <c:pt idx="863">
                  <c:v>0.51087320173973827</c:v>
                </c:pt>
                <c:pt idx="864">
                  <c:v>0.48589743589743589</c:v>
                </c:pt>
                <c:pt idx="865">
                  <c:v>0.49369440600908987</c:v>
                </c:pt>
                <c:pt idx="866">
                  <c:v>0.50283383426362183</c:v>
                </c:pt>
                <c:pt idx="867">
                  <c:v>0.51369509043926131</c:v>
                </c:pt>
                <c:pt idx="868">
                  <c:v>0.52681535269707458</c:v>
                </c:pt>
                <c:pt idx="869">
                  <c:v>0.54298118668593409</c:v>
                </c:pt>
                <c:pt idx="870">
                  <c:v>0.5633922724295567</c:v>
                </c:pt>
                <c:pt idx="871">
                  <c:v>0.58997361477572563</c:v>
                </c:pt>
                <c:pt idx="872">
                  <c:v>0.62668893550839566</c:v>
                </c:pt>
                <c:pt idx="873">
                  <c:v>0.66827545129541499</c:v>
                </c:pt>
                <c:pt idx="874">
                  <c:v>0.71577164211123812</c:v>
                </c:pt>
                <c:pt idx="875">
                  <c:v>0.77053375850651962</c:v>
                </c:pt>
                <c:pt idx="876">
                  <c:v>0.83436743554075887</c:v>
                </c:pt>
                <c:pt idx="877">
                  <c:v>0.90973062882986322</c:v>
                </c:pt>
                <c:pt idx="878">
                  <c:v>1.0000574409401022</c:v>
                </c:pt>
                <c:pt idx="879">
                  <c:v>0.99966597655013312</c:v>
                </c:pt>
                <c:pt idx="880">
                  <c:v>0.99927450643764404</c:v>
                </c:pt>
                <c:pt idx="881">
                  <c:v>0.99888302922693339</c:v>
                </c:pt>
                <c:pt idx="882">
                  <c:v>0.9984915435390701</c:v>
                </c:pt>
                <c:pt idx="883">
                  <c:v>0.99810004799200291</c:v>
                </c:pt>
                <c:pt idx="884">
                  <c:v>0.99770854120035746</c:v>
                </c:pt>
                <c:pt idx="885">
                  <c:v>0.99731702177583192</c:v>
                </c:pt>
                <c:pt idx="886">
                  <c:v>0.99756341136974802</c:v>
                </c:pt>
                <c:pt idx="887">
                  <c:v>0.99780997152457906</c:v>
                </c:pt>
                <c:pt idx="888">
                  <c:v>0.9980567032807236</c:v>
                </c:pt>
                <c:pt idx="889">
                  <c:v>0.99830360768339033</c:v>
                </c:pt>
                <c:pt idx="890">
                  <c:v>0.99855068578257367</c:v>
                </c:pt>
                <c:pt idx="891">
                  <c:v>0.99879793863305588</c:v>
                </c:pt>
                <c:pt idx="892">
                  <c:v>0.99904536729466986</c:v>
                </c:pt>
                <c:pt idx="893">
                  <c:v>1.0481001798590874</c:v>
                </c:pt>
                <c:pt idx="894">
                  <c:v>1.0974319311778815</c:v>
                </c:pt>
                <c:pt idx="895">
                  <c:v>1.1470420327466384</c:v>
                </c:pt>
                <c:pt idx="896">
                  <c:v>1.1969319035499293</c:v>
                </c:pt>
                <c:pt idx="897">
                  <c:v>1.2471029701049563</c:v>
                </c:pt>
                <c:pt idx="898">
                  <c:v>1.2975566665064411</c:v>
                </c:pt>
                <c:pt idx="899">
                  <c:v>1.3482944344703771</c:v>
                </c:pt>
                <c:pt idx="900">
                  <c:v>1.2600792216533194</c:v>
                </c:pt>
                <c:pt idx="901">
                  <c:v>1.1794416500331946</c:v>
                </c:pt>
                <c:pt idx="902">
                  <c:v>1.1054609852932569</c:v>
                </c:pt>
                <c:pt idx="903">
                  <c:v>1.0373597857777008</c:v>
                </c:pt>
                <c:pt idx="904">
                  <c:v>0.97447707110890569</c:v>
                </c:pt>
                <c:pt idx="905">
                  <c:v>0.91624730214412031</c:v>
                </c:pt>
                <c:pt idx="906">
                  <c:v>0.86218375499334221</c:v>
                </c:pt>
                <c:pt idx="907">
                  <c:v>0.87637952174679268</c:v>
                </c:pt>
                <c:pt idx="908">
                  <c:v>0.89116182503089614</c:v>
                </c:pt>
                <c:pt idx="909">
                  <c:v>0.90656776695283692</c:v>
                </c:pt>
                <c:pt idx="910">
                  <c:v>0.92263764627531508</c:v>
                </c:pt>
                <c:pt idx="911">
                  <c:v>0.93941531026823943</c:v>
                </c:pt>
                <c:pt idx="912">
                  <c:v>0.95694855408023882</c:v>
                </c:pt>
                <c:pt idx="913">
                  <c:v>0.97528957528957527</c:v>
                </c:pt>
                <c:pt idx="914">
                  <c:v>0.97376235704342939</c:v>
                </c:pt>
                <c:pt idx="915">
                  <c:v>0.97222445814274305</c:v>
                </c:pt>
                <c:pt idx="916">
                  <c:v>0.97067576014977464</c:v>
                </c:pt>
                <c:pt idx="917">
                  <c:v>0.96911614286988645</c:v>
                </c:pt>
                <c:pt idx="918">
                  <c:v>0.96754548431900489</c:v>
                </c:pt>
                <c:pt idx="919">
                  <c:v>0.96596366068996586</c:v>
                </c:pt>
                <c:pt idx="920">
                  <c:v>0.96437054631828978</c:v>
                </c:pt>
                <c:pt idx="921">
                  <c:v>0.96509562071843846</c:v>
                </c:pt>
                <c:pt idx="922">
                  <c:v>0.96582886998854423</c:v>
                </c:pt>
                <c:pt idx="923">
                  <c:v>0.96657042258681014</c:v>
                </c:pt>
                <c:pt idx="924">
                  <c:v>0.96732040967844912</c:v>
                </c:pt>
                <c:pt idx="925">
                  <c:v>0.96807896520725267</c:v>
                </c:pt>
                <c:pt idx="926">
                  <c:v>0.96884622596972114</c:v>
                </c:pt>
                <c:pt idx="927">
                  <c:v>0.96962233169129719</c:v>
                </c:pt>
                <c:pt idx="928">
                  <c:v>0.96925432913182119</c:v>
                </c:pt>
                <c:pt idx="929">
                  <c:v>0.96888310459063653</c:v>
                </c:pt>
                <c:pt idx="930">
                  <c:v>0.96850861556744983</c:v>
                </c:pt>
                <c:pt idx="931">
                  <c:v>0.96813081881118646</c:v>
                </c:pt>
                <c:pt idx="932">
                  <c:v>0.96774967030333892</c:v>
                </c:pt>
                <c:pt idx="933">
                  <c:v>0.96736512524086948</c:v>
                </c:pt>
                <c:pt idx="934">
                  <c:v>0.96697713801862828</c:v>
                </c:pt>
                <c:pt idx="935">
                  <c:v>0.98458153057119424</c:v>
                </c:pt>
                <c:pt idx="936">
                  <c:v>1.0023554922959905</c:v>
                </c:pt>
                <c:pt idx="937">
                  <c:v>1.0203014577334482</c:v>
                </c:pt>
                <c:pt idx="938">
                  <c:v>1.0384219082479569</c:v>
                </c:pt>
                <c:pt idx="939">
                  <c:v>1.0567193731588405</c:v>
                </c:pt>
                <c:pt idx="940">
                  <c:v>1.0751964309046855</c:v>
                </c:pt>
                <c:pt idx="941">
                  <c:v>1.0938557102413229</c:v>
                </c:pt>
                <c:pt idx="942">
                  <c:v>1.0926278395939644</c:v>
                </c:pt>
                <c:pt idx="943">
                  <c:v>1.0914318514431725</c:v>
                </c:pt>
                <c:pt idx="944">
                  <c:v>1.0902665199331534</c:v>
                </c:pt>
                <c:pt idx="945">
                  <c:v>1.0891306812569652</c:v>
                </c:pt>
                <c:pt idx="946">
                  <c:v>1.08802322977991</c:v>
                </c:pt>
                <c:pt idx="947">
                  <c:v>1.0869431144495572</c:v>
                </c:pt>
                <c:pt idx="948">
                  <c:v>1.085889335468712</c:v>
                </c:pt>
                <c:pt idx="949">
                  <c:v>1.0848609412085952</c:v>
                </c:pt>
                <c:pt idx="950">
                  <c:v>1.0838570253425168</c:v>
                </c:pt>
                <c:pt idx="951">
                  <c:v>1.0828767241819468</c:v>
                </c:pt>
                <c:pt idx="952">
                  <c:v>1.0819192141981868</c:v>
                </c:pt>
                <c:pt idx="953">
                  <c:v>1.0809837097150155</c:v>
                </c:pt>
                <c:pt idx="954">
                  <c:v>1.0800694607585708</c:v>
                </c:pt>
                <c:pt idx="955">
                  <c:v>1.0791757510522144</c:v>
                </c:pt>
                <c:pt idx="956">
                  <c:v>1.0783018961449968</c:v>
                </c:pt>
                <c:pt idx="957">
                  <c:v>1.0774472416633571</c:v>
                </c:pt>
                <c:pt idx="958">
                  <c:v>1.0766111616770038</c:v>
                </c:pt>
                <c:pt idx="959">
                  <c:v>1.0757930571702288</c:v>
                </c:pt>
                <c:pt idx="960">
                  <c:v>1.074992354610494</c:v>
                </c:pt>
                <c:pt idx="961">
                  <c:v>1.0742085046076073</c:v>
                </c:pt>
                <c:pt idx="962">
                  <c:v>1.0734409806566798</c:v>
                </c:pt>
                <c:pt idx="963">
                  <c:v>1.072689277958728</c:v>
                </c:pt>
                <c:pt idx="964">
                  <c:v>1.0719529123135856</c:v>
                </c:pt>
                <c:pt idx="965">
                  <c:v>1.0712314190797734</c:v>
                </c:pt>
                <c:pt idx="966">
                  <c:v>1.0705243521967511</c:v>
                </c:pt>
                <c:pt idx="967">
                  <c:v>1.0698312832653991</c:v>
                </c:pt>
                <c:pt idx="968">
                  <c:v>1.069151800682435</c:v>
                </c:pt>
                <c:pt idx="969">
                  <c:v>1.0684855088252991</c:v>
                </c:pt>
                <c:pt idx="970">
                  <c:v>1.1588298665927681</c:v>
                </c:pt>
                <c:pt idx="971">
                  <c:v>1.2475583270044135</c:v>
                </c:pt>
                <c:pt idx="972">
                  <c:v>1.33471671703338</c:v>
                </c:pt>
                <c:pt idx="973">
                  <c:v>1.4203491510012274</c:v>
                </c:pt>
                <c:pt idx="974">
                  <c:v>1.5044981098491914</c:v>
                </c:pt>
                <c:pt idx="975">
                  <c:v>1.587204516046701</c:v>
                </c:pt>
                <c:pt idx="976">
                  <c:v>1.668507804414993</c:v>
                </c:pt>
                <c:pt idx="977">
                  <c:v>1.6283782679427754</c:v>
                </c:pt>
                <c:pt idx="978">
                  <c:v>1.5946467361805778</c:v>
                </c:pt>
                <c:pt idx="979">
                  <c:v>1.5658999610940418</c:v>
                </c:pt>
                <c:pt idx="980">
                  <c:v>1.5411123803756539</c:v>
                </c:pt>
                <c:pt idx="981">
                  <c:v>1.5195217106935346</c:v>
                </c:pt>
                <c:pt idx="982">
                  <c:v>1.500549557735807</c:v>
                </c:pt>
                <c:pt idx="983">
                  <c:v>1.4837491196788408</c:v>
                </c:pt>
                <c:pt idx="984">
                  <c:v>1.4529429859893197</c:v>
                </c:pt>
                <c:pt idx="985">
                  <c:v>1.4258288167730309</c:v>
                </c:pt>
                <c:pt idx="986">
                  <c:v>1.4017804768369591</c:v>
                </c:pt>
                <c:pt idx="987">
                  <c:v>1.3803058403361825</c:v>
                </c:pt>
                <c:pt idx="988">
                  <c:v>1.3610127597633579</c:v>
                </c:pt>
                <c:pt idx="989">
                  <c:v>1.3435849041010952</c:v>
                </c:pt>
                <c:pt idx="990">
                  <c:v>1.3277642809657206</c:v>
                </c:pt>
                <c:pt idx="991">
                  <c:v>1.300031426799086</c:v>
                </c:pt>
                <c:pt idx="992">
                  <c:v>1.2746945127070612</c:v>
                </c:pt>
                <c:pt idx="993">
                  <c:v>1.2514636546959383</c:v>
                </c:pt>
                <c:pt idx="994">
                  <c:v>1.2300939347627284</c:v>
                </c:pt>
                <c:pt idx="995">
                  <c:v>1.2103770076556339</c:v>
                </c:pt>
                <c:pt idx="996">
                  <c:v>1.1921345199707156</c:v>
                </c:pt>
                <c:pt idx="997">
                  <c:v>1.175212900887842</c:v>
                </c:pt>
                <c:pt idx="998">
                  <c:v>1.1303650775313814</c:v>
                </c:pt>
                <c:pt idx="999">
                  <c:v>1.0875437813411504</c:v>
                </c:pt>
                <c:pt idx="1000">
                  <c:v>1.0466185627675191</c:v>
                </c:pt>
                <c:pt idx="1001">
                  <c:v>1.0074699205358146</c:v>
                </c:pt>
                <c:pt idx="1002">
                  <c:v>0.96998817671196658</c:v>
                </c:pt>
                <c:pt idx="1003">
                  <c:v>0.93407248767935414</c:v>
                </c:pt>
                <c:pt idx="1004">
                  <c:v>0.89962997224791863</c:v>
                </c:pt>
                <c:pt idx="1005">
                  <c:v>0.89311225819906637</c:v>
                </c:pt>
                <c:pt idx="1006">
                  <c:v>0.8864021164021092</c:v>
                </c:pt>
                <c:pt idx="1007">
                  <c:v>0.87949089737391972</c:v>
                </c:pt>
                <c:pt idx="1008">
                  <c:v>0.87236942536253703</c:v>
                </c:pt>
                <c:pt idx="1009">
                  <c:v>0.86502795770356822</c:v>
                </c:pt>
                <c:pt idx="1010">
                  <c:v>0.85745614035086037</c:v>
                </c:pt>
                <c:pt idx="1011">
                  <c:v>0.85511078467376522</c:v>
                </c:pt>
                <c:pt idx="1012">
                  <c:v>0.85751816051308505</c:v>
                </c:pt>
                <c:pt idx="1013">
                  <c:v>0.86003359739407392</c:v>
                </c:pt>
                <c:pt idx="1014">
                  <c:v>0.86266453824615041</c:v>
                </c:pt>
                <c:pt idx="1015">
                  <c:v>0.86541912559036882</c:v>
                </c:pt>
                <c:pt idx="1016">
                  <c:v>0.86830628571429536</c:v>
                </c:pt>
                <c:pt idx="1017">
                  <c:v>0.87133582530001963</c:v>
                </c:pt>
                <c:pt idx="1018">
                  <c:v>0.86500415151602061</c:v>
                </c:pt>
                <c:pt idx="1019">
                  <c:v>0.85843083476789095</c:v>
                </c:pt>
                <c:pt idx="1020">
                  <c:v>0.85160177280704286</c:v>
                </c:pt>
                <c:pt idx="1021">
                  <c:v>0.84450174427423097</c:v>
                </c:pt>
                <c:pt idx="1022">
                  <c:v>0.83711429544118332</c:v>
                </c:pt>
                <c:pt idx="1023">
                  <c:v>0.8294216129134141</c:v>
                </c:pt>
                <c:pt idx="1024">
                  <c:v>0.82140438022126894</c:v>
                </c:pt>
                <c:pt idx="1025">
                  <c:v>0.81672845227062096</c:v>
                </c:pt>
                <c:pt idx="1026">
                  <c:v>0.80814724176608843</c:v>
                </c:pt>
                <c:pt idx="1027">
                  <c:v>0.79909186168354773</c:v>
                </c:pt>
                <c:pt idx="1028">
                  <c:v>0.78952189374618553</c:v>
                </c:pt>
                <c:pt idx="1029">
                  <c:v>0.77939219165927021</c:v>
                </c:pt>
                <c:pt idx="1030">
                  <c:v>0.76865216894542521</c:v>
                </c:pt>
                <c:pt idx="1031">
                  <c:v>0.75724495405638548</c:v>
                </c:pt>
                <c:pt idx="1032">
                  <c:v>0.74510638297872345</c:v>
                </c:pt>
                <c:pt idx="1033">
                  <c:v>0.73547410258027979</c:v>
                </c:pt>
                <c:pt idx="1034">
                  <c:v>0.72508523472331465</c:v>
                </c:pt>
                <c:pt idx="1035">
                  <c:v>0.71384699378966843</c:v>
                </c:pt>
                <c:pt idx="1036">
                  <c:v>0.70165077557990529</c:v>
                </c:pt>
                <c:pt idx="1037">
                  <c:v>0.68836863619472355</c:v>
                </c:pt>
                <c:pt idx="1038">
                  <c:v>0.67384878655881431</c:v>
                </c:pt>
                <c:pt idx="1039">
                  <c:v>0.6579097658480868</c:v>
                </c:pt>
                <c:pt idx="1040">
                  <c:v>0.68033396237204113</c:v>
                </c:pt>
                <c:pt idx="1041">
                  <c:v>0.7051873285709922</c:v>
                </c:pt>
                <c:pt idx="1042">
                  <c:v>0.73288718929252916</c:v>
                </c:pt>
                <c:pt idx="1043">
                  <c:v>0.76395226988473208</c:v>
                </c:pt>
                <c:pt idx="1044">
                  <c:v>0.79903548549628511</c:v>
                </c:pt>
                <c:pt idx="1045">
                  <c:v>0.83897033360265938</c:v>
                </c:pt>
                <c:pt idx="1046">
                  <c:v>0.88483796296296291</c:v>
                </c:pt>
                <c:pt idx="1047">
                  <c:v>0.89669664621333545</c:v>
                </c:pt>
                <c:pt idx="1048">
                  <c:v>0.90895879637545784</c:v>
                </c:pt>
                <c:pt idx="1049">
                  <c:v>0.92164536046614154</c:v>
                </c:pt>
                <c:pt idx="1050">
                  <c:v>0.93477876106194935</c:v>
                </c:pt>
                <c:pt idx="1051">
                  <c:v>0.94838302855599343</c:v>
                </c:pt>
                <c:pt idx="1052">
                  <c:v>0.96248394789948089</c:v>
                </c:pt>
                <c:pt idx="1053">
                  <c:v>0.97710922171353831</c:v>
                </c:pt>
                <c:pt idx="1054">
                  <c:v>0.97778402699661449</c:v>
                </c:pt>
                <c:pt idx="1055">
                  <c:v>0.97846327471078409</c:v>
                </c:pt>
                <c:pt idx="1056">
                  <c:v>0.97914700886956507</c:v>
                </c:pt>
                <c:pt idx="1057">
                  <c:v>0.9798352740698224</c:v>
                </c:pt>
                <c:pt idx="1058">
                  <c:v>0.98052811550146446</c:v>
                </c:pt>
                <c:pt idx="1059">
                  <c:v>0.98122557895733364</c:v>
                </c:pt>
                <c:pt idx="1060">
                  <c:v>0.98192771084337349</c:v>
                </c:pt>
                <c:pt idx="1061">
                  <c:v>0.99921953693121623</c:v>
                </c:pt>
                <c:pt idx="1062">
                  <c:v>1.0166056289774292</c:v>
                </c:pt>
                <c:pt idx="1063">
                  <c:v>1.034086723894486</c:v>
                </c:pt>
                <c:pt idx="1064">
                  <c:v>1.051663566284637</c:v>
                </c:pt>
                <c:pt idx="1065">
                  <c:v>1.0693369085405333</c:v>
                </c:pt>
                <c:pt idx="1066">
                  <c:v>1.0871075109472348</c:v>
                </c:pt>
                <c:pt idx="1067">
                  <c:v>1.1049761417859578</c:v>
                </c:pt>
                <c:pt idx="1068">
                  <c:v>1.1249323839958012</c:v>
                </c:pt>
                <c:pt idx="1069">
                  <c:v>1.1443153194001638</c:v>
                </c:pt>
                <c:pt idx="1070">
                  <c:v>1.1631493642211919</c:v>
                </c:pt>
                <c:pt idx="1071">
                  <c:v>1.1814575676642172</c:v>
                </c:pt>
                <c:pt idx="1072">
                  <c:v>1.1992617062678042</c:v>
                </c:pt>
                <c:pt idx="1073">
                  <c:v>1.2165823705462355</c:v>
                </c:pt>
                <c:pt idx="1074">
                  <c:v>1.2334390446482792</c:v>
                </c:pt>
                <c:pt idx="1075">
                  <c:v>1.2087246162990961</c:v>
                </c:pt>
                <c:pt idx="1076">
                  <c:v>1.1855391591709068</c:v>
                </c:pt>
                <c:pt idx="1077">
                  <c:v>1.1637444317134014</c:v>
                </c:pt>
                <c:pt idx="1078">
                  <c:v>1.1432183704282064</c:v>
                </c:pt>
                <c:pt idx="1079">
                  <c:v>1.1238527905453106</c:v>
                </c:pt>
                <c:pt idx="1080">
                  <c:v>1.1055514680130825</c:v>
                </c:pt>
                <c:pt idx="1081">
                  <c:v>1.0882285310111626</c:v>
                </c:pt>
                <c:pt idx="1082">
                  <c:v>1.0866074613815198</c:v>
                </c:pt>
                <c:pt idx="1083">
                  <c:v>1.085035784981816</c:v>
                </c:pt>
                <c:pt idx="1084">
                  <c:v>1.0835116979224855</c:v>
                </c:pt>
                <c:pt idx="1085">
                  <c:v>1.0820334833828193</c:v>
                </c:pt>
                <c:pt idx="1086">
                  <c:v>1.0805995064205542</c:v>
                </c:pt>
                <c:pt idx="1087">
                  <c:v>1.0792082091485053</c:v>
                </c:pt>
                <c:pt idx="1088">
                  <c:v>1.077858106248019</c:v>
                </c:pt>
                <c:pt idx="1089">
                  <c:v>1.072595042730524</c:v>
                </c:pt>
                <c:pt idx="1090">
                  <c:v>1.0674433717395013</c:v>
                </c:pt>
                <c:pt idx="1091">
                  <c:v>1.0623996079846081</c:v>
                </c:pt>
                <c:pt idx="1092">
                  <c:v>1.0574604100746907</c:v>
                </c:pt>
                <c:pt idx="1093">
                  <c:v>1.0526225731671981</c:v>
                </c:pt>
                <c:pt idx="1094">
                  <c:v>1.0478830220634121</c:v>
                </c:pt>
                <c:pt idx="1095">
                  <c:v>1.0432388047185921</c:v>
                </c:pt>
                <c:pt idx="1096">
                  <c:v>1.0433109369058184</c:v>
                </c:pt>
                <c:pt idx="1097">
                  <c:v>1.0433906854330581</c:v>
                </c:pt>
                <c:pt idx="1098">
                  <c:v>1.043477913782924</c:v>
                </c:pt>
                <c:pt idx="1099">
                  <c:v>1.0435724885337203</c:v>
                </c:pt>
                <c:pt idx="1100">
                  <c:v>1.0436742792721614</c:v>
                </c:pt>
                <c:pt idx="1101">
                  <c:v>1.0437831585091717</c:v>
                </c:pt>
                <c:pt idx="1102">
                  <c:v>1.043899001598585</c:v>
                </c:pt>
                <c:pt idx="1103">
                  <c:v>1.0327542075260141</c:v>
                </c:pt>
                <c:pt idx="1104">
                  <c:v>1.021722773443559</c:v>
                </c:pt>
                <c:pt idx="1105">
                  <c:v>1.0108030154329355</c:v>
                </c:pt>
                <c:pt idx="1106">
                  <c:v>0.99999328261440923</c:v>
                </c:pt>
                <c:pt idx="1107">
                  <c:v>0.9892919563412268</c:v>
                </c:pt>
                <c:pt idx="1108">
                  <c:v>0.97869744941763592</c:v>
                </c:pt>
                <c:pt idx="1109">
                  <c:v>0.96820820533946372</c:v>
                </c:pt>
                <c:pt idx="1110">
                  <c:v>0.96798835389474347</c:v>
                </c:pt>
                <c:pt idx="1111">
                  <c:v>0.96776612089308589</c:v>
                </c:pt>
                <c:pt idx="1112">
                  <c:v>0.96754146616157866</c:v>
                </c:pt>
                <c:pt idx="1113">
                  <c:v>0.96731434862320265</c:v>
                </c:pt>
                <c:pt idx="1114">
                  <c:v>0.96708472627134912</c:v>
                </c:pt>
                <c:pt idx="1115">
                  <c:v>0.95511898514316762</c:v>
                </c:pt>
                <c:pt idx="1116">
                  <c:v>0.94305096774745367</c:v>
                </c:pt>
                <c:pt idx="1117">
                  <c:v>0.9308788162568542</c:v>
                </c:pt>
                <c:pt idx="1118">
                  <c:v>0.91860063010804749</c:v>
                </c:pt>
                <c:pt idx="1119">
                  <c:v>0.90621446475519607</c:v>
                </c:pt>
                <c:pt idx="1120">
                  <c:v>0.89371833037986581</c:v>
                </c:pt>
                <c:pt idx="1121">
                  <c:v>0.88111019055504702</c:v>
                </c:pt>
                <c:pt idx="1122">
                  <c:v>0.87905604719760189</c:v>
                </c:pt>
                <c:pt idx="1123">
                  <c:v>0.8769296740994964</c:v>
                </c:pt>
                <c:pt idx="1124">
                  <c:v>0.88192928852031927</c:v>
                </c:pt>
                <c:pt idx="1125">
                  <c:v>0.88711111111113405</c:v>
                </c:pt>
                <c:pt idx="1126">
                  <c:v>0.89248528746042455</c:v>
                </c:pt>
                <c:pt idx="1127">
                  <c:v>0.89806273062734243</c:v>
                </c:pt>
                <c:pt idx="1128">
                  <c:v>0.90385519511053369</c:v>
                </c:pt>
                <c:pt idx="1129">
                  <c:v>0.90987535953983989</c:v>
                </c:pt>
                <c:pt idx="1130">
                  <c:v>0.91693154034229829</c:v>
                </c:pt>
                <c:pt idx="1131">
                  <c:v>0.91672853254145015</c:v>
                </c:pt>
                <c:pt idx="1132">
                  <c:v>0.9165205410821643</c:v>
                </c:pt>
                <c:pt idx="1133">
                  <c:v>0.91630738016738522</c:v>
                </c:pt>
                <c:pt idx="1134">
                  <c:v>0.91608885464817669</c:v>
                </c:pt>
                <c:pt idx="1135">
                  <c:v>0.9158647594278283</c:v>
                </c:pt>
                <c:pt idx="1136">
                  <c:v>0.91563487881981032</c:v>
                </c:pt>
                <c:pt idx="1137">
                  <c:v>0.91460569295380312</c:v>
                </c:pt>
                <c:pt idx="1138">
                  <c:v>0.91217245435088146</c:v>
                </c:pt>
                <c:pt idx="1139">
                  <c:v>0.90967836400020208</c:v>
                </c:pt>
                <c:pt idx="1140">
                  <c:v>0.9071211102763852</c:v>
                </c:pt>
                <c:pt idx="1141">
                  <c:v>0.90449826296766989</c:v>
                </c:pt>
                <c:pt idx="1142">
                  <c:v>0.9018072655726993</c:v>
                </c:pt>
                <c:pt idx="1143">
                  <c:v>0.89904542698904111</c:v>
                </c:pt>
                <c:pt idx="1144">
                  <c:v>0.89620991253644311</c:v>
                </c:pt>
                <c:pt idx="1145">
                  <c:v>0.90250988702064727</c:v>
                </c:pt>
                <c:pt idx="1146">
                  <c:v>0.90900283769264267</c:v>
                </c:pt>
                <c:pt idx="1147">
                  <c:v>0.9156977480158317</c:v>
                </c:pt>
                <c:pt idx="1148">
                  <c:v>0.92260416784215815</c:v>
                </c:pt>
                <c:pt idx="1149">
                  <c:v>0.92973225876393073</c:v>
                </c:pt>
                <c:pt idx="1150">
                  <c:v>0.93709284389436376</c:v>
                </c:pt>
                <c:pt idx="1151">
                  <c:v>0.94469746258945997</c:v>
                </c:pt>
                <c:pt idx="1152">
                  <c:v>0.94975467966501292</c:v>
                </c:pt>
                <c:pt idx="1153">
                  <c:v>0.95489263450737771</c:v>
                </c:pt>
                <c:pt idx="1154">
                  <c:v>0.96011327977306349</c:v>
                </c:pt>
                <c:pt idx="1155">
                  <c:v>0.96541863159787134</c:v>
                </c:pt>
                <c:pt idx="1156">
                  <c:v>0.97081077219770351</c:v>
                </c:pt>
                <c:pt idx="1157">
                  <c:v>0.97629185259806295</c:v>
                </c:pt>
                <c:pt idx="1158">
                  <c:v>0.98186409550035225</c:v>
                </c:pt>
                <c:pt idx="1159">
                  <c:v>0.98181698615712798</c:v>
                </c:pt>
                <c:pt idx="1160">
                  <c:v>0.98176963143656382</c:v>
                </c:pt>
                <c:pt idx="1161">
                  <c:v>0.98172202941651687</c:v>
                </c:pt>
                <c:pt idx="1162">
                  <c:v>0.98167417815471614</c:v>
                </c:pt>
                <c:pt idx="1163">
                  <c:v>0.98162607568849736</c:v>
                </c:pt>
                <c:pt idx="1164">
                  <c:v>0.9815777200345559</c:v>
                </c:pt>
                <c:pt idx="1165">
                  <c:v>0.98152910918859315</c:v>
                </c:pt>
                <c:pt idx="1166">
                  <c:v>0.98148024112516019</c:v>
                </c:pt>
                <c:pt idx="1167">
                  <c:v>0.98143111379727566</c:v>
                </c:pt>
                <c:pt idx="1168">
                  <c:v>0.981381725136242</c:v>
                </c:pt>
                <c:pt idx="1169">
                  <c:v>0.98133207305123216</c:v>
                </c:pt>
                <c:pt idx="1170">
                  <c:v>0.98128215542907682</c:v>
                </c:pt>
                <c:pt idx="1171">
                  <c:v>0.98123197013394325</c:v>
                </c:pt>
                <c:pt idx="1172">
                  <c:v>0.98118151500734352</c:v>
                </c:pt>
                <c:pt idx="1173">
                  <c:v>0.98212031255350873</c:v>
                </c:pt>
                <c:pt idx="1174">
                  <c:v>0.98306418502828707</c:v>
                </c:pt>
                <c:pt idx="1175">
                  <c:v>0.98401317369400865</c:v>
                </c:pt>
                <c:pt idx="1176">
                  <c:v>0.9849673202616841</c:v>
                </c:pt>
                <c:pt idx="1177">
                  <c:v>0.98592666689686592</c:v>
                </c:pt>
                <c:pt idx="1178">
                  <c:v>0.98689125622604934</c:v>
                </c:pt>
                <c:pt idx="1179">
                  <c:v>0.98786113134250231</c:v>
                </c:pt>
                <c:pt idx="1180">
                  <c:v>0.98784004447065887</c:v>
                </c:pt>
                <c:pt idx="1181">
                  <c:v>0.98781888420973674</c:v>
                </c:pt>
                <c:pt idx="1182">
                  <c:v>0.98779765017602661</c:v>
                </c:pt>
                <c:pt idx="1183">
                  <c:v>0.98777634198296937</c:v>
                </c:pt>
                <c:pt idx="1184">
                  <c:v>0.98775495924147105</c:v>
                </c:pt>
                <c:pt idx="1185">
                  <c:v>0.98773350155954009</c:v>
                </c:pt>
                <c:pt idx="1186">
                  <c:v>0.98771196854260301</c:v>
                </c:pt>
                <c:pt idx="1187">
                  <c:v>0.98769035979314002</c:v>
                </c:pt>
                <c:pt idx="1188">
                  <c:v>0.98766867491100152</c:v>
                </c:pt>
                <c:pt idx="1189">
                  <c:v>0.98764691349304157</c:v>
                </c:pt>
                <c:pt idx="1190">
                  <c:v>0.98762507513343534</c:v>
                </c:pt>
                <c:pt idx="1191">
                  <c:v>0.98760315942331112</c:v>
                </c:pt>
                <c:pt idx="1192">
                  <c:v>0.98758116595106793</c:v>
                </c:pt>
                <c:pt idx="1193">
                  <c:v>0.98755909430200606</c:v>
                </c:pt>
                <c:pt idx="1194">
                  <c:v>0.98753694405864556</c:v>
                </c:pt>
                <c:pt idx="1195">
                  <c:v>0.98751471480035435</c:v>
                </c:pt>
                <c:pt idx="1196">
                  <c:v>0.98749240610366784</c:v>
                </c:pt>
                <c:pt idx="1197">
                  <c:v>0.98747001754191555</c:v>
                </c:pt>
                <c:pt idx="1198">
                  <c:v>0.98744754868554074</c:v>
                </c:pt>
                <c:pt idx="1199">
                  <c:v>0.98742499910172543</c:v>
                </c:pt>
                <c:pt idx="1200">
                  <c:v>0.98740236835471074</c:v>
                </c:pt>
                <c:pt idx="1201">
                  <c:v>0.98737965600542021</c:v>
                </c:pt>
                <c:pt idx="1202">
                  <c:v>0.9873568616117806</c:v>
                </c:pt>
                <c:pt idx="1203">
                  <c:v>0.98733398472834333</c:v>
                </c:pt>
                <c:pt idx="1204">
                  <c:v>0.98731102490660616</c:v>
                </c:pt>
                <c:pt idx="1205">
                  <c:v>0.98728798169463217</c:v>
                </c:pt>
                <c:pt idx="1206">
                  <c:v>0.98726485463735036</c:v>
                </c:pt>
                <c:pt idx="1207">
                  <c:v>0.98724164327628416</c:v>
                </c:pt>
                <c:pt idx="1208">
                  <c:v>0.98721834714962919</c:v>
                </c:pt>
                <c:pt idx="1209">
                  <c:v>0.98719496579220345</c:v>
                </c:pt>
                <c:pt idx="1210">
                  <c:v>0.98717149873541366</c:v>
                </c:pt>
                <c:pt idx="1211">
                  <c:v>0.98714794550722629</c:v>
                </c:pt>
                <c:pt idx="1212">
                  <c:v>0.98712430563213349</c:v>
                </c:pt>
                <c:pt idx="1213">
                  <c:v>0.9871005786311462</c:v>
                </c:pt>
                <c:pt idx="1214">
                  <c:v>0.98707676402164757</c:v>
                </c:pt>
                <c:pt idx="1215">
                  <c:v>0.98705286131760761</c:v>
                </c:pt>
                <c:pt idx="1216">
                  <c:v>0.9870288700292138</c:v>
                </c:pt>
                <c:pt idx="1217">
                  <c:v>0.98700478966319682</c:v>
                </c:pt>
                <c:pt idx="1218">
                  <c:v>0.98698061972243689</c:v>
                </c:pt>
                <c:pt idx="1219">
                  <c:v>0.98695635970628981</c:v>
                </c:pt>
                <c:pt idx="1220">
                  <c:v>0.98693200911019174</c:v>
                </c:pt>
                <c:pt idx="1221">
                  <c:v>0.98690756742598551</c:v>
                </c:pt>
                <c:pt idx="1222">
                  <c:v>0.98688303414152301</c:v>
                </c:pt>
                <c:pt idx="1223">
                  <c:v>0.98685840874099295</c:v>
                </c:pt>
                <c:pt idx="1224">
                  <c:v>0.98683369070451998</c:v>
                </c:pt>
                <c:pt idx="1225">
                  <c:v>0.9868088795084935</c:v>
                </c:pt>
                <c:pt idx="1226">
                  <c:v>0.98678397462516509</c:v>
                </c:pt>
                <c:pt idx="1227">
                  <c:v>0.98675897552297709</c:v>
                </c:pt>
                <c:pt idx="1228">
                  <c:v>0.98673388166615783</c:v>
                </c:pt>
                <c:pt idx="1229">
                  <c:v>0.98670869251505133</c:v>
                </c:pt>
                <c:pt idx="1230">
                  <c:v>0.98668340752571004</c:v>
                </c:pt>
                <c:pt idx="1231">
                  <c:v>0.98665802615022458</c:v>
                </c:pt>
                <c:pt idx="1232">
                  <c:v>0.98663254783631482</c:v>
                </c:pt>
                <c:pt idx="1233">
                  <c:v>0.9866069720276599</c:v>
                </c:pt>
                <c:pt idx="1234">
                  <c:v>0.98658129816348683</c:v>
                </c:pt>
                <c:pt idx="1235">
                  <c:v>0.98655552567937055</c:v>
                </c:pt>
                <c:pt idx="1236">
                  <c:v>0.99079205634496592</c:v>
                </c:pt>
                <c:pt idx="1237">
                  <c:v>0.9950449234570643</c:v>
                </c:pt>
                <c:pt idx="1238">
                  <c:v>0.99931422169038542</c:v>
                </c:pt>
                <c:pt idx="1239">
                  <c:v>1.0036000464527175</c:v>
                </c:pt>
                <c:pt idx="1240">
                  <c:v>1.0079024938918375</c:v>
                </c:pt>
                <c:pt idx="1241">
                  <c:v>1.0122216609028898</c:v>
                </c:pt>
                <c:pt idx="1242">
                  <c:v>1.0165576451349856</c:v>
                </c:pt>
                <c:pt idx="1243">
                  <c:v>1.016518572469117</c:v>
                </c:pt>
                <c:pt idx="1244">
                  <c:v>1.0164796837761563</c:v>
                </c:pt>
                <c:pt idx="1245">
                  <c:v>1.016440977759806</c:v>
                </c:pt>
                <c:pt idx="1246">
                  <c:v>1.0164024531359181</c:v>
                </c:pt>
                <c:pt idx="1247">
                  <c:v>1.0163641086323536</c:v>
                </c:pt>
                <c:pt idx="1248">
                  <c:v>1.0163259429888398</c:v>
                </c:pt>
                <c:pt idx="1249">
                  <c:v>1.0162879549568355</c:v>
                </c:pt>
                <c:pt idx="1250">
                  <c:v>1.0162501432993924</c:v>
                </c:pt>
                <c:pt idx="1251">
                  <c:v>1.0162125067910215</c:v>
                </c:pt>
                <c:pt idx="1252">
                  <c:v>1.0161750442175612</c:v>
                </c:pt>
                <c:pt idx="1253">
                  <c:v>1.0161377543760461</c:v>
                </c:pt>
                <c:pt idx="1254">
                  <c:v>1.016100636074579</c:v>
                </c:pt>
                <c:pt idx="1255">
                  <c:v>1.0160636881322032</c:v>
                </c:pt>
                <c:pt idx="1256">
                  <c:v>1.0160269093787768</c:v>
                </c:pt>
                <c:pt idx="1257">
                  <c:v>1.015990298654851</c:v>
                </c:pt>
                <c:pt idx="1258">
                  <c:v>1.0159538548115463</c:v>
                </c:pt>
                <c:pt idx="1259">
                  <c:v>1.0159175767104334</c:v>
                </c:pt>
                <c:pt idx="1260">
                  <c:v>1.0158814632234145</c:v>
                </c:pt>
                <c:pt idx="1261">
                  <c:v>1.0158455132326061</c:v>
                </c:pt>
                <c:pt idx="1262">
                  <c:v>1.0158097256302234</c:v>
                </c:pt>
                <c:pt idx="1263">
                  <c:v>1.0157740993181958</c:v>
                </c:pt>
                <c:pt idx="1264">
                  <c:v>1.0307298429145297</c:v>
                </c:pt>
                <c:pt idx="1265">
                  <c:v>1.0456219433068843</c:v>
                </c:pt>
                <c:pt idx="1266">
                  <c:v>1.0604508284408749</c:v>
                </c:pt>
                <c:pt idx="1267">
                  <c:v>1.0752169224392849</c:v>
                </c:pt>
                <c:pt idx="1268">
                  <c:v>1.0899206456446353</c:v>
                </c:pt>
                <c:pt idx="1269">
                  <c:v>1.1045624146611654</c:v>
                </c:pt>
                <c:pt idx="1270">
                  <c:v>1.1191426423966881</c:v>
                </c:pt>
                <c:pt idx="1271">
                  <c:v>1.1171734594639293</c:v>
                </c:pt>
                <c:pt idx="1272">
                  <c:v>1.1152686871874404</c:v>
                </c:pt>
                <c:pt idx="1273">
                  <c:v>1.1134252161897875</c:v>
                </c:pt>
                <c:pt idx="1274">
                  <c:v>1.1116401340612609</c:v>
                </c:pt>
                <c:pt idx="1275">
                  <c:v>1.1099107100065135</c:v>
                </c:pt>
                <c:pt idx="1276">
                  <c:v>1.1082343809054083</c:v>
                </c:pt>
                <c:pt idx="1277">
                  <c:v>1.106608738638108</c:v>
                </c:pt>
                <c:pt idx="1278">
                  <c:v>1.105031518542795</c:v>
                </c:pt>
                <c:pt idx="1279">
                  <c:v>1.1035005888898435</c:v>
                </c:pt>
                <c:pt idx="1280">
                  <c:v>1.1020139412691508</c:v>
                </c:pt>
                <c:pt idx="1281">
                  <c:v>1.1005696817997461</c:v>
                </c:pt>
                <c:pt idx="1282">
                  <c:v>1.0991660230810314</c:v>
                </c:pt>
                <c:pt idx="1283">
                  <c:v>1.0978012768128644</c:v>
                </c:pt>
                <c:pt idx="1284">
                  <c:v>1.0964738470214643</c:v>
                </c:pt>
                <c:pt idx="1285">
                  <c:v>1.0951822238333047</c:v>
                </c:pt>
                <c:pt idx="1286">
                  <c:v>1.0939249777461646</c:v>
                </c:pt>
                <c:pt idx="1287">
                  <c:v>1.0927007543515839</c:v>
                </c:pt>
                <c:pt idx="1288">
                  <c:v>1.0915082694678822</c:v>
                </c:pt>
                <c:pt idx="1289">
                  <c:v>1.0903463046466382</c:v>
                </c:pt>
                <c:pt idx="1290">
                  <c:v>1.0892137030201763</c:v>
                </c:pt>
                <c:pt idx="1291">
                  <c:v>1.088109365459534</c:v>
                </c:pt>
                <c:pt idx="1292">
                  <c:v>1.0870322470168281</c:v>
                </c:pt>
                <c:pt idx="1293">
                  <c:v>1.0859813536273257</c:v>
                </c:pt>
                <c:pt idx="1294">
                  <c:v>1.0849557390495668</c:v>
                </c:pt>
                <c:pt idx="1295">
                  <c:v>1.0839545020235506</c:v>
                </c:pt>
                <c:pt idx="1296">
                  <c:v>1.0829767836293762</c:v>
                </c:pt>
                <c:pt idx="1297">
                  <c:v>1.0820217648296746</c:v>
                </c:pt>
                <c:pt idx="1298">
                  <c:v>1.0810886641813531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0F-43CC-9F23-72B09EF3E5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5672"/>
        <c:axId val="210666064"/>
      </c:lineChart>
      <c:dateAx>
        <c:axId val="21066567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064"/>
        <c:crosses val="autoZero"/>
        <c:auto val="1"/>
        <c:lblOffset val="100"/>
        <c:baseTimeUnit val="days"/>
      </c:dateAx>
      <c:valAx>
        <c:axId val="21066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</a:t>
            </a:r>
            <a:r>
              <a:rPr lang="pt-BR" baseline="0"/>
              <a:t> Casos Quinzenais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'Casos Ativos X Quinzenais'!$C$1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'Casos Ativos X Quinzenais'!$A$2:$A$600</c:f>
              <c:numCache>
                <c:formatCode>m/d/yyyy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 formatCode="d\-mmm">
                  <c:v>44276</c:v>
                </c:pt>
                <c:pt idx="370" formatCode="d\-mmm">
                  <c:v>44277</c:v>
                </c:pt>
              </c:numCache>
            </c:numRef>
          </c:cat>
          <c:val>
            <c:numRef>
              <c:f>'Casos Ativos X Quinzenais'!$C$2:$C$600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868.33333333333212</c:v>
                </c:pt>
                <c:pt idx="230">
                  <c:v>824.66666666666788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F8-4C29-8325-8BAEC953F251}"/>
            </c:ext>
          </c:extLst>
        </c:ser>
        <c:ser>
          <c:idx val="1"/>
          <c:order val="1"/>
          <c:tx>
            <c:strRef>
              <c:f>'Casos Ativos X Quinzenais'!$D$1</c:f>
              <c:strCache>
                <c:ptCount val="1"/>
                <c:pt idx="0">
                  <c:v>Casos quinzenais acumulados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'Casos Ativos X Quinzenais'!$A$2:$A$600</c:f>
              <c:numCache>
                <c:formatCode>m/d/yyyy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 formatCode="d\-mmm">
                  <c:v>44276</c:v>
                </c:pt>
                <c:pt idx="370" formatCode="d\-mmm">
                  <c:v>44277</c:v>
                </c:pt>
              </c:numCache>
            </c:numRef>
          </c:cat>
          <c:val>
            <c:numRef>
              <c:f>'Casos Ativos X Quinzenais'!$D$2:$D$600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34</c:v>
                </c:pt>
                <c:pt idx="16">
                  <c:v>48</c:v>
                </c:pt>
                <c:pt idx="17">
                  <c:v>56</c:v>
                </c:pt>
                <c:pt idx="18">
                  <c:v>58.147835301926648</c:v>
                </c:pt>
                <c:pt idx="19">
                  <c:v>57.375208474270579</c:v>
                </c:pt>
                <c:pt idx="20">
                  <c:v>59</c:v>
                </c:pt>
                <c:pt idx="21">
                  <c:v>71</c:v>
                </c:pt>
                <c:pt idx="22">
                  <c:v>69</c:v>
                </c:pt>
                <c:pt idx="23">
                  <c:v>70.973915954895858</c:v>
                </c:pt>
                <c:pt idx="24">
                  <c:v>72.150293551030018</c:v>
                </c:pt>
                <c:pt idx="25">
                  <c:v>72.539447731304364</c:v>
                </c:pt>
                <c:pt idx="26">
                  <c:v>77.152218960623472</c:v>
                </c:pt>
                <c:pt idx="27">
                  <c:v>82</c:v>
                </c:pt>
                <c:pt idx="28">
                  <c:v>72</c:v>
                </c:pt>
                <c:pt idx="29">
                  <c:v>72</c:v>
                </c:pt>
                <c:pt idx="30">
                  <c:v>81</c:v>
                </c:pt>
                <c:pt idx="31">
                  <c:v>78</c:v>
                </c:pt>
                <c:pt idx="32">
                  <c:v>82.852164698073352</c:v>
                </c:pt>
                <c:pt idx="33">
                  <c:v>80.624791525729421</c:v>
                </c:pt>
                <c:pt idx="34">
                  <c:v>78</c:v>
                </c:pt>
                <c:pt idx="35">
                  <c:v>68.478667388804439</c:v>
                </c:pt>
                <c:pt idx="36">
                  <c:v>71</c:v>
                </c:pt>
                <c:pt idx="37">
                  <c:v>79.026084045104142</c:v>
                </c:pt>
                <c:pt idx="38">
                  <c:v>87.849706448969982</c:v>
                </c:pt>
                <c:pt idx="39">
                  <c:v>85.460552268695636</c:v>
                </c:pt>
                <c:pt idx="40">
                  <c:v>86.264428566553605</c:v>
                </c:pt>
                <c:pt idx="41">
                  <c:v>87</c:v>
                </c:pt>
                <c:pt idx="42">
                  <c:v>97</c:v>
                </c:pt>
                <c:pt idx="43">
                  <c:v>107</c:v>
                </c:pt>
                <c:pt idx="44">
                  <c:v>100</c:v>
                </c:pt>
                <c:pt idx="45">
                  <c:v>98.965954980716305</c:v>
                </c:pt>
                <c:pt idx="46">
                  <c:v>96</c:v>
                </c:pt>
                <c:pt idx="47">
                  <c:v>114.76345745663792</c:v>
                </c:pt>
                <c:pt idx="48">
                  <c:v>134</c:v>
                </c:pt>
                <c:pt idx="49">
                  <c:v>153.52133261119556</c:v>
                </c:pt>
                <c:pt idx="50">
                  <c:v>161</c:v>
                </c:pt>
                <c:pt idx="51">
                  <c:v>170</c:v>
                </c:pt>
                <c:pt idx="52">
                  <c:v>177</c:v>
                </c:pt>
                <c:pt idx="53">
                  <c:v>187</c:v>
                </c:pt>
                <c:pt idx="54">
                  <c:v>183.57787297963819</c:v>
                </c:pt>
                <c:pt idx="55">
                  <c:v>180</c:v>
                </c:pt>
                <c:pt idx="56">
                  <c:v>189</c:v>
                </c:pt>
                <c:pt idx="57">
                  <c:v>184.89873718230217</c:v>
                </c:pt>
                <c:pt idx="58">
                  <c:v>178</c:v>
                </c:pt>
                <c:pt idx="59">
                  <c:v>186.0340450192837</c:v>
                </c:pt>
                <c:pt idx="60">
                  <c:v>184</c:v>
                </c:pt>
                <c:pt idx="61">
                  <c:v>187.16799793845996</c:v>
                </c:pt>
                <c:pt idx="62">
                  <c:v>190</c:v>
                </c:pt>
                <c:pt idx="63">
                  <c:v>209</c:v>
                </c:pt>
                <c:pt idx="64">
                  <c:v>243</c:v>
                </c:pt>
                <c:pt idx="65">
                  <c:v>247</c:v>
                </c:pt>
                <c:pt idx="66">
                  <c:v>261</c:v>
                </c:pt>
                <c:pt idx="67">
                  <c:v>253</c:v>
                </c:pt>
                <c:pt idx="68">
                  <c:v>273.81697166537123</c:v>
                </c:pt>
                <c:pt idx="69">
                  <c:v>295.46773138190827</c:v>
                </c:pt>
                <c:pt idx="70">
                  <c:v>296</c:v>
                </c:pt>
                <c:pt idx="71">
                  <c:v>327.10126281769783</c:v>
                </c:pt>
                <c:pt idx="72">
                  <c:v>385</c:v>
                </c:pt>
                <c:pt idx="73">
                  <c:v>421</c:v>
                </c:pt>
                <c:pt idx="74">
                  <c:v>443</c:v>
                </c:pt>
                <c:pt idx="75">
                  <c:v>432.98653621915304</c:v>
                </c:pt>
                <c:pt idx="76">
                  <c:v>422</c:v>
                </c:pt>
                <c:pt idx="77">
                  <c:v>448</c:v>
                </c:pt>
                <c:pt idx="78">
                  <c:v>449</c:v>
                </c:pt>
                <c:pt idx="79">
                  <c:v>488</c:v>
                </c:pt>
                <c:pt idx="80">
                  <c:v>504</c:v>
                </c:pt>
                <c:pt idx="81">
                  <c:v>522</c:v>
                </c:pt>
                <c:pt idx="82">
                  <c:v>531.72342828085152</c:v>
                </c:pt>
                <c:pt idx="83">
                  <c:v>541.53226861809173</c:v>
                </c:pt>
                <c:pt idx="84">
                  <c:v>584</c:v>
                </c:pt>
                <c:pt idx="85">
                  <c:v>670</c:v>
                </c:pt>
                <c:pt idx="86">
                  <c:v>634.64166255922964</c:v>
                </c:pt>
                <c:pt idx="87">
                  <c:v>619</c:v>
                </c:pt>
                <c:pt idx="88">
                  <c:v>627</c:v>
                </c:pt>
                <c:pt idx="89">
                  <c:v>635.93636069313015</c:v>
                </c:pt>
                <c:pt idx="90">
                  <c:v>645</c:v>
                </c:pt>
                <c:pt idx="91">
                  <c:v>771</c:v>
                </c:pt>
                <c:pt idx="92">
                  <c:v>833</c:v>
                </c:pt>
                <c:pt idx="93">
                  <c:v>781</c:v>
                </c:pt>
                <c:pt idx="94">
                  <c:v>929</c:v>
                </c:pt>
                <c:pt idx="95">
                  <c:v>965</c:v>
                </c:pt>
                <c:pt idx="96">
                  <c:v>976.50397067120048</c:v>
                </c:pt>
                <c:pt idx="97">
                  <c:v>988</c:v>
                </c:pt>
                <c:pt idx="98">
                  <c:v>1094</c:v>
                </c:pt>
                <c:pt idx="99">
                  <c:v>1065</c:v>
                </c:pt>
                <c:pt idx="100">
                  <c:v>1132.3583374407704</c:v>
                </c:pt>
                <c:pt idx="101">
                  <c:v>1289</c:v>
                </c:pt>
                <c:pt idx="102">
                  <c:v>1270</c:v>
                </c:pt>
                <c:pt idx="103">
                  <c:v>1357.0390626420487</c:v>
                </c:pt>
                <c:pt idx="104">
                  <c:v>1448</c:v>
                </c:pt>
                <c:pt idx="105">
                  <c:v>1345</c:v>
                </c:pt>
                <c:pt idx="106">
                  <c:v>1360</c:v>
                </c:pt>
                <c:pt idx="107">
                  <c:v>1406</c:v>
                </c:pt>
                <c:pt idx="108">
                  <c:v>1315</c:v>
                </c:pt>
                <c:pt idx="109">
                  <c:v>1474</c:v>
                </c:pt>
                <c:pt idx="110">
                  <c:v>1486.0218020104085</c:v>
                </c:pt>
                <c:pt idx="111">
                  <c:v>1498</c:v>
                </c:pt>
                <c:pt idx="112">
                  <c:v>1411</c:v>
                </c:pt>
                <c:pt idx="113">
                  <c:v>1406.7053457503457</c:v>
                </c:pt>
                <c:pt idx="114">
                  <c:v>1402.686719342506</c:v>
                </c:pt>
                <c:pt idx="115">
                  <c:v>1311</c:v>
                </c:pt>
                <c:pt idx="116">
                  <c:v>1301</c:v>
                </c:pt>
                <c:pt idx="117">
                  <c:v>1314.7850246825492</c:v>
                </c:pt>
                <c:pt idx="118">
                  <c:v>1328</c:v>
                </c:pt>
                <c:pt idx="119">
                  <c:v>1349</c:v>
                </c:pt>
                <c:pt idx="120">
                  <c:v>1249</c:v>
                </c:pt>
                <c:pt idx="121">
                  <c:v>1204</c:v>
                </c:pt>
                <c:pt idx="122">
                  <c:v>1381</c:v>
                </c:pt>
                <c:pt idx="123">
                  <c:v>1239</c:v>
                </c:pt>
                <c:pt idx="124">
                  <c:v>1198.9128167265158</c:v>
                </c:pt>
                <c:pt idx="125">
                  <c:v>1158</c:v>
                </c:pt>
                <c:pt idx="126">
                  <c:v>1146</c:v>
                </c:pt>
                <c:pt idx="127">
                  <c:v>1476.2946542496543</c:v>
                </c:pt>
                <c:pt idx="128">
                  <c:v>1694.313280657494</c:v>
                </c:pt>
                <c:pt idx="129">
                  <c:v>1914</c:v>
                </c:pt>
                <c:pt idx="130">
                  <c:v>1919</c:v>
                </c:pt>
                <c:pt idx="131">
                  <c:v>1940.8508292569604</c:v>
                </c:pt>
                <c:pt idx="132">
                  <c:v>1962.5017353422763</c:v>
                </c:pt>
                <c:pt idx="133">
                  <c:v>2002</c:v>
                </c:pt>
                <c:pt idx="134">
                  <c:v>2203</c:v>
                </c:pt>
                <c:pt idx="135">
                  <c:v>2306</c:v>
                </c:pt>
                <c:pt idx="136">
                  <c:v>2401</c:v>
                </c:pt>
                <c:pt idx="137">
                  <c:v>2358</c:v>
                </c:pt>
                <c:pt idx="138">
                  <c:v>2465.4645337264637</c:v>
                </c:pt>
                <c:pt idx="139">
                  <c:v>2575</c:v>
                </c:pt>
                <c:pt idx="140">
                  <c:v>2762</c:v>
                </c:pt>
                <c:pt idx="141">
                  <c:v>2655</c:v>
                </c:pt>
                <c:pt idx="142">
                  <c:v>2566</c:v>
                </c:pt>
                <c:pt idx="143">
                  <c:v>2612</c:v>
                </c:pt>
                <c:pt idx="144">
                  <c:v>2816</c:v>
                </c:pt>
                <c:pt idx="145">
                  <c:v>2739.7137911675572</c:v>
                </c:pt>
                <c:pt idx="146">
                  <c:v>2660.4982646577237</c:v>
                </c:pt>
                <c:pt idx="147">
                  <c:v>2762</c:v>
                </c:pt>
                <c:pt idx="148">
                  <c:v>3022</c:v>
                </c:pt>
                <c:pt idx="149">
                  <c:v>3114</c:v>
                </c:pt>
                <c:pt idx="150">
                  <c:v>2965</c:v>
                </c:pt>
                <c:pt idx="151">
                  <c:v>2961</c:v>
                </c:pt>
                <c:pt idx="152">
                  <c:v>2993.8568214913066</c:v>
                </c:pt>
                <c:pt idx="153">
                  <c:v>3027</c:v>
                </c:pt>
                <c:pt idx="154">
                  <c:v>3010</c:v>
                </c:pt>
                <c:pt idx="155">
                  <c:v>3039</c:v>
                </c:pt>
                <c:pt idx="156">
                  <c:v>3065</c:v>
                </c:pt>
                <c:pt idx="157">
                  <c:v>2918</c:v>
                </c:pt>
                <c:pt idx="158">
                  <c:v>2778</c:v>
                </c:pt>
                <c:pt idx="159">
                  <c:v>2912.990573758565</c:v>
                </c:pt>
                <c:pt idx="160">
                  <c:v>3051</c:v>
                </c:pt>
                <c:pt idx="161">
                  <c:v>3040</c:v>
                </c:pt>
                <c:pt idx="162">
                  <c:v>2803</c:v>
                </c:pt>
                <c:pt idx="163">
                  <c:v>2894</c:v>
                </c:pt>
                <c:pt idx="164">
                  <c:v>2868</c:v>
                </c:pt>
                <c:pt idx="165">
                  <c:v>2924</c:v>
                </c:pt>
                <c:pt idx="166">
                  <c:v>2863.3548451946172</c:v>
                </c:pt>
                <c:pt idx="167">
                  <c:v>2801</c:v>
                </c:pt>
                <c:pt idx="168">
                  <c:v>2810</c:v>
                </c:pt>
                <c:pt idx="169">
                  <c:v>2680</c:v>
                </c:pt>
                <c:pt idx="170">
                  <c:v>2640</c:v>
                </c:pt>
                <c:pt idx="171">
                  <c:v>2634</c:v>
                </c:pt>
                <c:pt idx="172">
                  <c:v>2648</c:v>
                </c:pt>
                <c:pt idx="173">
                  <c:v>2548.3580228595274</c:v>
                </c:pt>
                <c:pt idx="174">
                  <c:v>2445.9232112767168</c:v>
                </c:pt>
                <c:pt idx="175">
                  <c:v>2309</c:v>
                </c:pt>
                <c:pt idx="176">
                  <c:v>2209</c:v>
                </c:pt>
                <c:pt idx="177">
                  <c:v>2050</c:v>
                </c:pt>
                <c:pt idx="178">
                  <c:v>2106</c:v>
                </c:pt>
                <c:pt idx="179">
                  <c:v>2077</c:v>
                </c:pt>
                <c:pt idx="180">
                  <c:v>2098.3977229445081</c:v>
                </c:pt>
                <c:pt idx="181">
                  <c:v>2120</c:v>
                </c:pt>
                <c:pt idx="182">
                  <c:v>2179</c:v>
                </c:pt>
                <c:pt idx="183">
                  <c:v>2245</c:v>
                </c:pt>
                <c:pt idx="184">
                  <c:v>2441</c:v>
                </c:pt>
                <c:pt idx="185">
                  <c:v>2408</c:v>
                </c:pt>
                <c:pt idx="186">
                  <c:v>2344</c:v>
                </c:pt>
                <c:pt idx="187">
                  <c:v>2321.2161384799929</c:v>
                </c:pt>
                <c:pt idx="188">
                  <c:v>2298.0767887232832</c:v>
                </c:pt>
                <c:pt idx="189">
                  <c:v>2338</c:v>
                </c:pt>
                <c:pt idx="190">
                  <c:v>2303</c:v>
                </c:pt>
                <c:pt idx="191">
                  <c:v>2305</c:v>
                </c:pt>
                <c:pt idx="192">
                  <c:v>2253</c:v>
                </c:pt>
                <c:pt idx="193">
                  <c:v>2212</c:v>
                </c:pt>
                <c:pt idx="194">
                  <c:v>2156.343940405548</c:v>
                </c:pt>
                <c:pt idx="195">
                  <c:v>2100</c:v>
                </c:pt>
                <c:pt idx="196">
                  <c:v>1885</c:v>
                </c:pt>
                <c:pt idx="197">
                  <c:v>1678</c:v>
                </c:pt>
                <c:pt idx="198">
                  <c:v>1347</c:v>
                </c:pt>
                <c:pt idx="199">
                  <c:v>1273</c:v>
                </c:pt>
                <c:pt idx="200">
                  <c:v>1353</c:v>
                </c:pt>
                <c:pt idx="201">
                  <c:v>1306.660953948016</c:v>
                </c:pt>
                <c:pt idx="202">
                  <c:v>1260</c:v>
                </c:pt>
                <c:pt idx="203">
                  <c:v>1224</c:v>
                </c:pt>
                <c:pt idx="204">
                  <c:v>1194</c:v>
                </c:pt>
                <c:pt idx="205">
                  <c:v>1110</c:v>
                </c:pt>
                <c:pt idx="206">
                  <c:v>1037</c:v>
                </c:pt>
                <c:pt idx="207">
                  <c:v>1036</c:v>
                </c:pt>
                <c:pt idx="208">
                  <c:v>1004.2275476322393</c:v>
                </c:pt>
                <c:pt idx="209">
                  <c:v>972.285562295001</c:v>
                </c:pt>
                <c:pt idx="210">
                  <c:v>905</c:v>
                </c:pt>
                <c:pt idx="211">
                  <c:v>922</c:v>
                </c:pt>
                <c:pt idx="212">
                  <c:v>890</c:v>
                </c:pt>
                <c:pt idx="213">
                  <c:v>830</c:v>
                </c:pt>
                <c:pt idx="214">
                  <c:v>766</c:v>
                </c:pt>
                <c:pt idx="215">
                  <c:v>770.99167458665761</c:v>
                </c:pt>
                <c:pt idx="216">
                  <c:v>776</c:v>
                </c:pt>
                <c:pt idx="217">
                  <c:v>726</c:v>
                </c:pt>
                <c:pt idx="218">
                  <c:v>706</c:v>
                </c:pt>
                <c:pt idx="219">
                  <c:v>688</c:v>
                </c:pt>
                <c:pt idx="220">
                  <c:v>609</c:v>
                </c:pt>
                <c:pt idx="221">
                  <c:v>624.29114226847014</c:v>
                </c:pt>
                <c:pt idx="222">
                  <c:v>623.00553339336329</c:v>
                </c:pt>
                <c:pt idx="223">
                  <c:v>621.714437704999</c:v>
                </c:pt>
                <c:pt idx="224">
                  <c:v>641</c:v>
                </c:pt>
                <c:pt idx="225">
                  <c:v>601</c:v>
                </c:pt>
                <c:pt idx="226">
                  <c:v>605</c:v>
                </c:pt>
                <c:pt idx="227">
                  <c:v>632</c:v>
                </c:pt>
                <c:pt idx="228">
                  <c:v>602</c:v>
                </c:pt>
                <c:pt idx="229">
                  <c:v>583.87290964407657</c:v>
                </c:pt>
                <c:pt idx="230">
                  <c:v>565.66666666666788</c:v>
                </c:pt>
                <c:pt idx="231">
                  <c:v>528</c:v>
                </c:pt>
                <c:pt idx="232">
                  <c:v>485</c:v>
                </c:pt>
                <c:pt idx="233">
                  <c:v>515</c:v>
                </c:pt>
                <c:pt idx="234">
                  <c:v>518</c:v>
                </c:pt>
                <c:pt idx="235">
                  <c:v>494.70885773152986</c:v>
                </c:pt>
                <c:pt idx="236">
                  <c:v>502.87554535079107</c:v>
                </c:pt>
                <c:pt idx="237">
                  <c:v>511</c:v>
                </c:pt>
                <c:pt idx="238">
                  <c:v>522</c:v>
                </c:pt>
                <c:pt idx="239">
                  <c:v>516</c:v>
                </c:pt>
                <c:pt idx="240">
                  <c:v>582</c:v>
                </c:pt>
                <c:pt idx="241">
                  <c:v>590</c:v>
                </c:pt>
                <c:pt idx="242">
                  <c:v>599</c:v>
                </c:pt>
                <c:pt idx="243">
                  <c:v>615.63231453427579</c:v>
                </c:pt>
                <c:pt idx="244">
                  <c:v>632.33333333333212</c:v>
                </c:pt>
                <c:pt idx="245">
                  <c:v>725</c:v>
                </c:pt>
                <c:pt idx="246">
                  <c:v>799</c:v>
                </c:pt>
                <c:pt idx="247">
                  <c:v>902</c:v>
                </c:pt>
                <c:pt idx="248">
                  <c:v>959</c:v>
                </c:pt>
                <c:pt idx="249">
                  <c:v>980</c:v>
                </c:pt>
                <c:pt idx="250">
                  <c:v>1014.3773714352974</c:v>
                </c:pt>
                <c:pt idx="251">
                  <c:v>1049</c:v>
                </c:pt>
                <c:pt idx="252">
                  <c:v>1103</c:v>
                </c:pt>
                <c:pt idx="253">
                  <c:v>1156</c:v>
                </c:pt>
                <c:pt idx="254">
                  <c:v>1121</c:v>
                </c:pt>
                <c:pt idx="255">
                  <c:v>1146</c:v>
                </c:pt>
                <c:pt idx="256">
                  <c:v>1160</c:v>
                </c:pt>
                <c:pt idx="257">
                  <c:v>1169.9819961705725</c:v>
                </c:pt>
                <c:pt idx="258">
                  <c:v>1180</c:v>
                </c:pt>
                <c:pt idx="259">
                  <c:v>1211</c:v>
                </c:pt>
                <c:pt idx="260">
                  <c:v>1215</c:v>
                </c:pt>
                <c:pt idx="261">
                  <c:v>1200</c:v>
                </c:pt>
                <c:pt idx="262">
                  <c:v>1183</c:v>
                </c:pt>
                <c:pt idx="263">
                  <c:v>1183</c:v>
                </c:pt>
                <c:pt idx="264">
                  <c:v>1195.9604210632933</c:v>
                </c:pt>
                <c:pt idx="265">
                  <c:v>1209</c:v>
                </c:pt>
                <c:pt idx="266">
                  <c:v>1319</c:v>
                </c:pt>
                <c:pt idx="267">
                  <c:v>1376</c:v>
                </c:pt>
                <c:pt idx="268">
                  <c:v>1433</c:v>
                </c:pt>
                <c:pt idx="269">
                  <c:v>1417</c:v>
                </c:pt>
                <c:pt idx="270">
                  <c:v>1407</c:v>
                </c:pt>
                <c:pt idx="271">
                  <c:v>1466.301002761189</c:v>
                </c:pt>
                <c:pt idx="272">
                  <c:v>1526</c:v>
                </c:pt>
                <c:pt idx="273">
                  <c:v>1494</c:v>
                </c:pt>
                <c:pt idx="274">
                  <c:v>1653</c:v>
                </c:pt>
                <c:pt idx="275">
                  <c:v>1871</c:v>
                </c:pt>
                <c:pt idx="276">
                  <c:v>2036</c:v>
                </c:pt>
                <c:pt idx="277">
                  <c:v>2024</c:v>
                </c:pt>
                <c:pt idx="278">
                  <c:v>1940.1622075014093</c:v>
                </c:pt>
                <c:pt idx="279">
                  <c:v>1856</c:v>
                </c:pt>
                <c:pt idx="280">
                  <c:v>1990</c:v>
                </c:pt>
                <c:pt idx="281">
                  <c:v>2422</c:v>
                </c:pt>
                <c:pt idx="282">
                  <c:v>2427</c:v>
                </c:pt>
                <c:pt idx="283">
                  <c:v>2416.8807135395691</c:v>
                </c:pt>
                <c:pt idx="284">
                  <c:v>2473</c:v>
                </c:pt>
                <c:pt idx="285">
                  <c:v>2439.6447814992171</c:v>
                </c:pt>
                <c:pt idx="286">
                  <c:v>2406</c:v>
                </c:pt>
                <c:pt idx="287">
                  <c:v>2632</c:v>
                </c:pt>
                <c:pt idx="288">
                  <c:v>2621</c:v>
                </c:pt>
                <c:pt idx="289">
                  <c:v>2632</c:v>
                </c:pt>
                <c:pt idx="290">
                  <c:v>2512.1013439309863</c:v>
                </c:pt>
                <c:pt idx="291">
                  <c:v>2643</c:v>
                </c:pt>
                <c:pt idx="292">
                  <c:v>2719.8877506134049</c:v>
                </c:pt>
                <c:pt idx="293">
                  <c:v>2797</c:v>
                </c:pt>
                <c:pt idx="294">
                  <c:v>2902</c:v>
                </c:pt>
                <c:pt idx="295">
                  <c:v>2765</c:v>
                </c:pt>
                <c:pt idx="296">
                  <c:v>3369</c:v>
                </c:pt>
                <c:pt idx="297">
                  <c:v>3869.1192864604309</c:v>
                </c:pt>
                <c:pt idx="298">
                  <c:v>3939</c:v>
                </c:pt>
                <c:pt idx="299">
                  <c:v>4299.355487063367</c:v>
                </c:pt>
                <c:pt idx="300">
                  <c:v>4666</c:v>
                </c:pt>
                <c:pt idx="301">
                  <c:v>4993</c:v>
                </c:pt>
                <c:pt idx="302">
                  <c:v>5341</c:v>
                </c:pt>
                <c:pt idx="303">
                  <c:v>5326</c:v>
                </c:pt>
                <c:pt idx="304">
                  <c:v>5761.8986560690137</c:v>
                </c:pt>
                <c:pt idx="305">
                  <c:v>5652</c:v>
                </c:pt>
                <c:pt idx="306">
                  <c:v>6008.1804367416225</c:v>
                </c:pt>
                <c:pt idx="307">
                  <c:v>6370</c:v>
                </c:pt>
                <c:pt idx="308">
                  <c:v>6449</c:v>
                </c:pt>
                <c:pt idx="309">
                  <c:v>6492</c:v>
                </c:pt>
                <c:pt idx="310">
                  <c:v>6221</c:v>
                </c:pt>
                <c:pt idx="311">
                  <c:v>6313</c:v>
                </c:pt>
                <c:pt idx="312">
                  <c:v>6259</c:v>
                </c:pt>
                <c:pt idx="313">
                  <c:v>6109.6042090686969</c:v>
                </c:pt>
                <c:pt idx="314">
                  <c:v>5956</c:v>
                </c:pt>
                <c:pt idx="315">
                  <c:v>6113</c:v>
                </c:pt>
                <c:pt idx="316">
                  <c:v>6173</c:v>
                </c:pt>
                <c:pt idx="317">
                  <c:v>6113</c:v>
                </c:pt>
                <c:pt idx="318">
                  <c:v>6116</c:v>
                </c:pt>
                <c:pt idx="319">
                  <c:v>6436</c:v>
                </c:pt>
                <c:pt idx="320">
                  <c:v>6098.313418398131</c:v>
                </c:pt>
                <c:pt idx="321">
                  <c:v>5755</c:v>
                </c:pt>
                <c:pt idx="322">
                  <c:v>5792</c:v>
                </c:pt>
                <c:pt idx="323">
                  <c:v>6177</c:v>
                </c:pt>
                <c:pt idx="324">
                  <c:v>6842</c:v>
                </c:pt>
                <c:pt idx="325">
                  <c:v>7099</c:v>
                </c:pt>
                <c:pt idx="326">
                  <c:v>7341</c:v>
                </c:pt>
                <c:pt idx="327">
                  <c:v>7269.1178689990411</c:v>
                </c:pt>
                <c:pt idx="328">
                  <c:v>7196</c:v>
                </c:pt>
                <c:pt idx="329">
                  <c:v>6791</c:v>
                </c:pt>
                <c:pt idx="330">
                  <c:v>6383</c:v>
                </c:pt>
                <c:pt idx="331">
                  <c:v>6318</c:v>
                </c:pt>
                <c:pt idx="332">
                  <c:v>5992</c:v>
                </c:pt>
                <c:pt idx="333">
                  <c:v>5759</c:v>
                </c:pt>
                <c:pt idx="334">
                  <c:v>5770.4891349076643</c:v>
                </c:pt>
                <c:pt idx="335">
                  <c:v>5782</c:v>
                </c:pt>
                <c:pt idx="336">
                  <c:v>5450</c:v>
                </c:pt>
                <c:pt idx="337">
                  <c:v>4731</c:v>
                </c:pt>
                <c:pt idx="338">
                  <c:v>3788</c:v>
                </c:pt>
                <c:pt idx="339">
                  <c:v>3014</c:v>
                </c:pt>
                <c:pt idx="340">
                  <c:v>2820</c:v>
                </c:pt>
                <c:pt idx="341">
                  <c:v>2738.3415247605881</c:v>
                </c:pt>
                <c:pt idx="342">
                  <c:v>2656</c:v>
                </c:pt>
                <c:pt idx="343">
                  <c:v>2505</c:v>
                </c:pt>
                <c:pt idx="344">
                  <c:v>2510</c:v>
                </c:pt>
                <c:pt idx="345">
                  <c:v>2440</c:v>
                </c:pt>
                <c:pt idx="346">
                  <c:v>2366</c:v>
                </c:pt>
                <c:pt idx="347">
                  <c:v>2366</c:v>
                </c:pt>
                <c:pt idx="348">
                  <c:v>2369.4984065413664</c:v>
                </c:pt>
                <c:pt idx="349">
                  <c:v>2373</c:v>
                </c:pt>
                <c:pt idx="350">
                  <c:v>2358</c:v>
                </c:pt>
                <c:pt idx="351">
                  <c:v>2340</c:v>
                </c:pt>
                <c:pt idx="352">
                  <c:v>2171</c:v>
                </c:pt>
                <c:pt idx="353">
                  <c:v>2439</c:v>
                </c:pt>
                <c:pt idx="354">
                  <c:v>2429</c:v>
                </c:pt>
                <c:pt idx="355">
                  <c:v>2432.4998573587873</c:v>
                </c:pt>
                <c:pt idx="356">
                  <c:v>2436</c:v>
                </c:pt>
                <c:pt idx="357">
                  <c:v>2424</c:v>
                </c:pt>
                <c:pt idx="358">
                  <c:v>2364</c:v>
                </c:pt>
                <c:pt idx="359">
                  <c:v>2455</c:v>
                </c:pt>
                <c:pt idx="360">
                  <c:v>2587</c:v>
                </c:pt>
                <c:pt idx="361">
                  <c:v>2755</c:v>
                </c:pt>
                <c:pt idx="362">
                  <c:v>2858.6662461003216</c:v>
                </c:pt>
                <c:pt idx="363">
                  <c:v>2963</c:v>
                </c:pt>
                <c:pt idx="364">
                  <c:v>3026</c:v>
                </c:pt>
                <c:pt idx="365">
                  <c:v>2976</c:v>
                </c:pt>
                <c:pt idx="366">
                  <c:v>3261.5317262306635</c:v>
                </c:pt>
                <c:pt idx="367">
                  <c:v>3155</c:v>
                </c:pt>
                <c:pt idx="368">
                  <c:v>3290</c:v>
                </c:pt>
                <c:pt idx="369">
                  <c:v>3381.1913525894633</c:v>
                </c:pt>
                <c:pt idx="370">
                  <c:v>3473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F8-4C29-8325-8BAEC953F2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9200"/>
        <c:axId val="210669592"/>
      </c:lineChart>
      <c:dateAx>
        <c:axId val="21066920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9592"/>
        <c:crosses val="autoZero"/>
        <c:auto val="1"/>
        <c:lblOffset val="100"/>
        <c:baseTimeUnit val="days"/>
      </c:dateAx>
      <c:valAx>
        <c:axId val="210669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9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Planilha1!$A$11:$A$182</c:f>
              <c:numCache>
                <c:formatCode>d\-mmm</c:formatCode>
                <c:ptCount val="172"/>
                <c:pt idx="0">
                  <c:v>43936</c:v>
                </c:pt>
                <c:pt idx="1">
                  <c:v>43937</c:v>
                </c:pt>
                <c:pt idx="2">
                  <c:v>43938</c:v>
                </c:pt>
                <c:pt idx="3">
                  <c:v>43939</c:v>
                </c:pt>
                <c:pt idx="4">
                  <c:v>43940</c:v>
                </c:pt>
                <c:pt idx="5">
                  <c:v>43941</c:v>
                </c:pt>
                <c:pt idx="6">
                  <c:v>43942</c:v>
                </c:pt>
                <c:pt idx="7">
                  <c:v>43943</c:v>
                </c:pt>
                <c:pt idx="8">
                  <c:v>43944</c:v>
                </c:pt>
                <c:pt idx="9">
                  <c:v>43945</c:v>
                </c:pt>
                <c:pt idx="10">
                  <c:v>43946</c:v>
                </c:pt>
                <c:pt idx="11">
                  <c:v>43947</c:v>
                </c:pt>
                <c:pt idx="12">
                  <c:v>43948</c:v>
                </c:pt>
                <c:pt idx="13">
                  <c:v>43949</c:v>
                </c:pt>
                <c:pt idx="14">
                  <c:v>43950</c:v>
                </c:pt>
                <c:pt idx="15">
                  <c:v>43951</c:v>
                </c:pt>
                <c:pt idx="16">
                  <c:v>43952</c:v>
                </c:pt>
                <c:pt idx="17">
                  <c:v>43953</c:v>
                </c:pt>
                <c:pt idx="18">
                  <c:v>43954</c:v>
                </c:pt>
                <c:pt idx="19">
                  <c:v>43955</c:v>
                </c:pt>
                <c:pt idx="20">
                  <c:v>43956</c:v>
                </c:pt>
                <c:pt idx="21">
                  <c:v>43957</c:v>
                </c:pt>
                <c:pt idx="22">
                  <c:v>43958</c:v>
                </c:pt>
                <c:pt idx="23">
                  <c:v>43959</c:v>
                </c:pt>
                <c:pt idx="24">
                  <c:v>43960</c:v>
                </c:pt>
                <c:pt idx="25">
                  <c:v>43961</c:v>
                </c:pt>
                <c:pt idx="26">
                  <c:v>43962</c:v>
                </c:pt>
                <c:pt idx="27">
                  <c:v>43963</c:v>
                </c:pt>
                <c:pt idx="28">
                  <c:v>43964</c:v>
                </c:pt>
                <c:pt idx="29">
                  <c:v>43965</c:v>
                </c:pt>
                <c:pt idx="30">
                  <c:v>43966</c:v>
                </c:pt>
                <c:pt idx="31">
                  <c:v>43967</c:v>
                </c:pt>
                <c:pt idx="32">
                  <c:v>43968</c:v>
                </c:pt>
                <c:pt idx="33">
                  <c:v>43969</c:v>
                </c:pt>
                <c:pt idx="34">
                  <c:v>43970</c:v>
                </c:pt>
                <c:pt idx="35">
                  <c:v>43971</c:v>
                </c:pt>
                <c:pt idx="36">
                  <c:v>43972</c:v>
                </c:pt>
                <c:pt idx="37">
                  <c:v>43973</c:v>
                </c:pt>
                <c:pt idx="38">
                  <c:v>43974</c:v>
                </c:pt>
                <c:pt idx="39">
                  <c:v>43975</c:v>
                </c:pt>
                <c:pt idx="40">
                  <c:v>43976</c:v>
                </c:pt>
                <c:pt idx="41">
                  <c:v>43977</c:v>
                </c:pt>
                <c:pt idx="42">
                  <c:v>43978</c:v>
                </c:pt>
                <c:pt idx="43">
                  <c:v>43979</c:v>
                </c:pt>
                <c:pt idx="44">
                  <c:v>43980</c:v>
                </c:pt>
                <c:pt idx="45">
                  <c:v>43981</c:v>
                </c:pt>
                <c:pt idx="46">
                  <c:v>43982</c:v>
                </c:pt>
                <c:pt idx="47">
                  <c:v>43983</c:v>
                </c:pt>
                <c:pt idx="48">
                  <c:v>43984</c:v>
                </c:pt>
                <c:pt idx="49">
                  <c:v>43985</c:v>
                </c:pt>
                <c:pt idx="50">
                  <c:v>43986</c:v>
                </c:pt>
                <c:pt idx="51">
                  <c:v>43987</c:v>
                </c:pt>
                <c:pt idx="52">
                  <c:v>43988</c:v>
                </c:pt>
                <c:pt idx="53">
                  <c:v>43989</c:v>
                </c:pt>
                <c:pt idx="54">
                  <c:v>43990</c:v>
                </c:pt>
                <c:pt idx="55">
                  <c:v>43991</c:v>
                </c:pt>
                <c:pt idx="56">
                  <c:v>43992</c:v>
                </c:pt>
                <c:pt idx="57">
                  <c:v>43993</c:v>
                </c:pt>
                <c:pt idx="58">
                  <c:v>43994</c:v>
                </c:pt>
                <c:pt idx="59">
                  <c:v>43995</c:v>
                </c:pt>
                <c:pt idx="60">
                  <c:v>43996</c:v>
                </c:pt>
                <c:pt idx="61">
                  <c:v>43997</c:v>
                </c:pt>
                <c:pt idx="62">
                  <c:v>43998</c:v>
                </c:pt>
                <c:pt idx="63">
                  <c:v>43999</c:v>
                </c:pt>
                <c:pt idx="64">
                  <c:v>44000</c:v>
                </c:pt>
                <c:pt idx="65">
                  <c:v>44001</c:v>
                </c:pt>
                <c:pt idx="66">
                  <c:v>44002</c:v>
                </c:pt>
                <c:pt idx="67">
                  <c:v>44003</c:v>
                </c:pt>
                <c:pt idx="68">
                  <c:v>44004</c:v>
                </c:pt>
                <c:pt idx="69">
                  <c:v>44005</c:v>
                </c:pt>
                <c:pt idx="70">
                  <c:v>44006</c:v>
                </c:pt>
                <c:pt idx="71">
                  <c:v>44007</c:v>
                </c:pt>
                <c:pt idx="72">
                  <c:v>44008</c:v>
                </c:pt>
                <c:pt idx="73">
                  <c:v>44009</c:v>
                </c:pt>
                <c:pt idx="74">
                  <c:v>44010</c:v>
                </c:pt>
                <c:pt idx="75">
                  <c:v>44011</c:v>
                </c:pt>
                <c:pt idx="76">
                  <c:v>44012</c:v>
                </c:pt>
                <c:pt idx="77">
                  <c:v>44013</c:v>
                </c:pt>
                <c:pt idx="78">
                  <c:v>44014</c:v>
                </c:pt>
                <c:pt idx="79">
                  <c:v>44015</c:v>
                </c:pt>
                <c:pt idx="80">
                  <c:v>44016</c:v>
                </c:pt>
                <c:pt idx="81">
                  <c:v>44017</c:v>
                </c:pt>
                <c:pt idx="82">
                  <c:v>44018</c:v>
                </c:pt>
                <c:pt idx="83">
                  <c:v>44019</c:v>
                </c:pt>
                <c:pt idx="84">
                  <c:v>44020</c:v>
                </c:pt>
                <c:pt idx="85">
                  <c:v>44021</c:v>
                </c:pt>
                <c:pt idx="86">
                  <c:v>44022</c:v>
                </c:pt>
                <c:pt idx="87">
                  <c:v>44023</c:v>
                </c:pt>
                <c:pt idx="88">
                  <c:v>44024</c:v>
                </c:pt>
                <c:pt idx="89">
                  <c:v>44025</c:v>
                </c:pt>
                <c:pt idx="90">
                  <c:v>44026</c:v>
                </c:pt>
                <c:pt idx="91">
                  <c:v>44027</c:v>
                </c:pt>
                <c:pt idx="92">
                  <c:v>44028</c:v>
                </c:pt>
                <c:pt idx="93">
                  <c:v>44029</c:v>
                </c:pt>
                <c:pt idx="94">
                  <c:v>44030</c:v>
                </c:pt>
                <c:pt idx="95">
                  <c:v>44031</c:v>
                </c:pt>
                <c:pt idx="96">
                  <c:v>44032</c:v>
                </c:pt>
                <c:pt idx="97">
                  <c:v>44033</c:v>
                </c:pt>
                <c:pt idx="98">
                  <c:v>44034</c:v>
                </c:pt>
                <c:pt idx="99">
                  <c:v>44035</c:v>
                </c:pt>
                <c:pt idx="100">
                  <c:v>44036</c:v>
                </c:pt>
                <c:pt idx="101">
                  <c:v>44037</c:v>
                </c:pt>
                <c:pt idx="102">
                  <c:v>44038</c:v>
                </c:pt>
                <c:pt idx="103">
                  <c:v>44039</c:v>
                </c:pt>
                <c:pt idx="104">
                  <c:v>44040</c:v>
                </c:pt>
                <c:pt idx="105">
                  <c:v>44041</c:v>
                </c:pt>
                <c:pt idx="106">
                  <c:v>44042</c:v>
                </c:pt>
                <c:pt idx="107">
                  <c:v>44043</c:v>
                </c:pt>
                <c:pt idx="108">
                  <c:v>44044</c:v>
                </c:pt>
                <c:pt idx="109">
                  <c:v>44045</c:v>
                </c:pt>
                <c:pt idx="110">
                  <c:v>44046</c:v>
                </c:pt>
                <c:pt idx="111">
                  <c:v>44047</c:v>
                </c:pt>
                <c:pt idx="112">
                  <c:v>44048</c:v>
                </c:pt>
                <c:pt idx="113">
                  <c:v>44049</c:v>
                </c:pt>
                <c:pt idx="114">
                  <c:v>44050</c:v>
                </c:pt>
                <c:pt idx="115">
                  <c:v>44051</c:v>
                </c:pt>
                <c:pt idx="116">
                  <c:v>44052</c:v>
                </c:pt>
                <c:pt idx="117">
                  <c:v>44053</c:v>
                </c:pt>
                <c:pt idx="118">
                  <c:v>44054</c:v>
                </c:pt>
                <c:pt idx="119">
                  <c:v>44055</c:v>
                </c:pt>
                <c:pt idx="120">
                  <c:v>44056</c:v>
                </c:pt>
                <c:pt idx="121">
                  <c:v>44057</c:v>
                </c:pt>
                <c:pt idx="122">
                  <c:v>44058</c:v>
                </c:pt>
                <c:pt idx="123">
                  <c:v>44059</c:v>
                </c:pt>
                <c:pt idx="124">
                  <c:v>44060</c:v>
                </c:pt>
                <c:pt idx="125">
                  <c:v>44061</c:v>
                </c:pt>
                <c:pt idx="126">
                  <c:v>44062</c:v>
                </c:pt>
                <c:pt idx="127">
                  <c:v>44063</c:v>
                </c:pt>
                <c:pt idx="128">
                  <c:v>44064</c:v>
                </c:pt>
                <c:pt idx="129">
                  <c:v>44065</c:v>
                </c:pt>
                <c:pt idx="130">
                  <c:v>44066</c:v>
                </c:pt>
                <c:pt idx="131">
                  <c:v>44067</c:v>
                </c:pt>
                <c:pt idx="132">
                  <c:v>44068</c:v>
                </c:pt>
                <c:pt idx="133">
                  <c:v>44069</c:v>
                </c:pt>
                <c:pt idx="134">
                  <c:v>44070</c:v>
                </c:pt>
                <c:pt idx="135">
                  <c:v>44071</c:v>
                </c:pt>
                <c:pt idx="136">
                  <c:v>44072</c:v>
                </c:pt>
                <c:pt idx="137">
                  <c:v>44073</c:v>
                </c:pt>
                <c:pt idx="138">
                  <c:v>44074</c:v>
                </c:pt>
                <c:pt idx="139">
                  <c:v>44075</c:v>
                </c:pt>
                <c:pt idx="140">
                  <c:v>44076</c:v>
                </c:pt>
                <c:pt idx="141">
                  <c:v>44077</c:v>
                </c:pt>
                <c:pt idx="142">
                  <c:v>44078</c:v>
                </c:pt>
                <c:pt idx="143">
                  <c:v>44079</c:v>
                </c:pt>
                <c:pt idx="144">
                  <c:v>44080</c:v>
                </c:pt>
                <c:pt idx="145">
                  <c:v>44081</c:v>
                </c:pt>
                <c:pt idx="146">
                  <c:v>44082</c:v>
                </c:pt>
                <c:pt idx="147">
                  <c:v>44083</c:v>
                </c:pt>
                <c:pt idx="148">
                  <c:v>44084</c:v>
                </c:pt>
                <c:pt idx="149">
                  <c:v>44085</c:v>
                </c:pt>
                <c:pt idx="150">
                  <c:v>44086</c:v>
                </c:pt>
                <c:pt idx="151">
                  <c:v>44087</c:v>
                </c:pt>
                <c:pt idx="152">
                  <c:v>44088</c:v>
                </c:pt>
                <c:pt idx="153">
                  <c:v>44089</c:v>
                </c:pt>
                <c:pt idx="154">
                  <c:v>44090</c:v>
                </c:pt>
                <c:pt idx="155">
                  <c:v>44091</c:v>
                </c:pt>
                <c:pt idx="156">
                  <c:v>44092</c:v>
                </c:pt>
                <c:pt idx="157">
                  <c:v>44093</c:v>
                </c:pt>
                <c:pt idx="158">
                  <c:v>44094</c:v>
                </c:pt>
                <c:pt idx="159">
                  <c:v>44095</c:v>
                </c:pt>
                <c:pt idx="160">
                  <c:v>44096</c:v>
                </c:pt>
                <c:pt idx="161">
                  <c:v>44097</c:v>
                </c:pt>
                <c:pt idx="162">
                  <c:v>44098</c:v>
                </c:pt>
                <c:pt idx="163">
                  <c:v>44099</c:v>
                </c:pt>
                <c:pt idx="164">
                  <c:v>44100</c:v>
                </c:pt>
                <c:pt idx="165">
                  <c:v>44101</c:v>
                </c:pt>
                <c:pt idx="166">
                  <c:v>44102</c:v>
                </c:pt>
                <c:pt idx="167">
                  <c:v>44103</c:v>
                </c:pt>
                <c:pt idx="168">
                  <c:v>44104</c:v>
                </c:pt>
                <c:pt idx="169">
                  <c:v>44105</c:v>
                </c:pt>
                <c:pt idx="170">
                  <c:v>44106</c:v>
                </c:pt>
                <c:pt idx="171">
                  <c:v>44107</c:v>
                </c:pt>
              </c:numCache>
            </c:numRef>
          </c:cat>
          <c:val>
            <c:numRef>
              <c:f>Planilha1!$J$11:$J$182</c:f>
              <c:numCache>
                <c:formatCode>General</c:formatCode>
                <c:ptCount val="172"/>
                <c:pt idx="0">
                  <c:v>1.3846153846153846</c:v>
                </c:pt>
                <c:pt idx="1">
                  <c:v>1.5980693184412411</c:v>
                </c:pt>
                <c:pt idx="2">
                  <c:v>1.5786365245458178</c:v>
                </c:pt>
                <c:pt idx="3">
                  <c:v>1.5794220484355483</c:v>
                </c:pt>
                <c:pt idx="4">
                  <c:v>1.502855125839758</c:v>
                </c:pt>
                <c:pt idx="5">
                  <c:v>1.44</c:v>
                </c:pt>
                <c:pt idx="6">
                  <c:v>1.3950349275124232</c:v>
                </c:pt>
                <c:pt idx="7">
                  <c:v>1.3796296296296295</c:v>
                </c:pt>
                <c:pt idx="8">
                  <c:v>1.2290076335877862</c:v>
                </c:pt>
                <c:pt idx="9">
                  <c:v>1.2794117647058822</c:v>
                </c:pt>
                <c:pt idx="10">
                  <c:v>1.2307692307692308</c:v>
                </c:pt>
                <c:pt idx="11">
                  <c:v>1.2686478848054341</c:v>
                </c:pt>
                <c:pt idx="12">
                  <c:v>1.2986111111111112</c:v>
                </c:pt>
                <c:pt idx="13">
                  <c:v>1.3790403995403848</c:v>
                </c:pt>
                <c:pt idx="14">
                  <c:v>1.4429530201342282</c:v>
                </c:pt>
                <c:pt idx="15">
                  <c:v>1.4347826086956521</c:v>
                </c:pt>
                <c:pt idx="16">
                  <c:v>1.3503790516133121</c:v>
                </c:pt>
                <c:pt idx="17">
                  <c:v>1.3579545454545454</c:v>
                </c:pt>
                <c:pt idx="18">
                  <c:v>1.4208368469493613</c:v>
                </c:pt>
                <c:pt idx="19">
                  <c:v>1.4866310160427807</c:v>
                </c:pt>
                <c:pt idx="20">
                  <c:v>1.4851485148514851</c:v>
                </c:pt>
                <c:pt idx="21">
                  <c:v>1.441860465116279</c:v>
                </c:pt>
                <c:pt idx="22">
                  <c:v>1.4329004329004329</c:v>
                </c:pt>
                <c:pt idx="23">
                  <c:v>1.4938334365453354</c:v>
                </c:pt>
                <c:pt idx="24">
                  <c:v>1.5188284518828452</c:v>
                </c:pt>
                <c:pt idx="25">
                  <c:v>1.416005682528588</c:v>
                </c:pt>
                <c:pt idx="26">
                  <c:v>1.3201438848920863</c:v>
                </c:pt>
                <c:pt idx="27">
                  <c:v>1.3033333333333332</c:v>
                </c:pt>
                <c:pt idx="28">
                  <c:v>1.2899959263945231</c:v>
                </c:pt>
                <c:pt idx="29">
                  <c:v>1.2356495468277946</c:v>
                </c:pt>
                <c:pt idx="30">
                  <c:v>1.1994301994301995</c:v>
                </c:pt>
                <c:pt idx="31">
                  <c:v>1.165289256198347</c:v>
                </c:pt>
                <c:pt idx="32">
                  <c:v>1.2190085888886379</c:v>
                </c:pt>
                <c:pt idx="33">
                  <c:v>1.2752043596730245</c:v>
                </c:pt>
                <c:pt idx="34">
                  <c:v>1.3017902813299234</c:v>
                </c:pt>
                <c:pt idx="35">
                  <c:v>1.3828500782384403</c:v>
                </c:pt>
                <c:pt idx="36">
                  <c:v>1.41320293398533</c:v>
                </c:pt>
                <c:pt idx="37">
                  <c:v>1.4536817102137767</c:v>
                </c:pt>
                <c:pt idx="38">
                  <c:v>1.4562647754137117</c:v>
                </c:pt>
                <c:pt idx="39">
                  <c:v>1.4357525961047723</c:v>
                </c:pt>
                <c:pt idx="40">
                  <c:v>1.415529340559633</c:v>
                </c:pt>
                <c:pt idx="41">
                  <c:v>1.349705304518664</c:v>
                </c:pt>
                <c:pt idx="42">
                  <c:v>1.3146473779385173</c:v>
                </c:pt>
                <c:pt idx="43">
                  <c:v>1.3737024221453287</c:v>
                </c:pt>
                <c:pt idx="44">
                  <c:v>1.3758169934640523</c:v>
                </c:pt>
                <c:pt idx="45">
                  <c:v>1.4058441558441559</c:v>
                </c:pt>
                <c:pt idx="46">
                  <c:v>1.3742989948866091</c:v>
                </c:pt>
                <c:pt idx="47">
                  <c:v>1.343461662869917</c:v>
                </c:pt>
                <c:pt idx="48">
                  <c:v>1.3930131004366813</c:v>
                </c:pt>
                <c:pt idx="49">
                  <c:v>1.3782668500687758</c:v>
                </c:pt>
                <c:pt idx="50">
                  <c:v>1.3425692695214106</c:v>
                </c:pt>
                <c:pt idx="51">
                  <c:v>1.3254156769596199</c:v>
                </c:pt>
                <c:pt idx="52">
                  <c:v>1.3140877598152425</c:v>
                </c:pt>
                <c:pt idx="53">
                  <c:v>1.3333078164860759</c:v>
                </c:pt>
                <c:pt idx="54">
                  <c:v>1.3528089887640449</c:v>
                </c:pt>
                <c:pt idx="55">
                  <c:v>1.3281086729362592</c:v>
                </c:pt>
                <c:pt idx="56">
                  <c:v>1.3942115768463075</c:v>
                </c:pt>
                <c:pt idx="57">
                  <c:v>1.3401891768848309</c:v>
                </c:pt>
                <c:pt idx="58">
                  <c:v>1.3091397849462365</c:v>
                </c:pt>
                <c:pt idx="59">
                  <c:v>1.3119507908611598</c:v>
                </c:pt>
                <c:pt idx="60">
                  <c:v>1.2933013153691018</c:v>
                </c:pt>
                <c:pt idx="61">
                  <c:v>1.2749169435215948</c:v>
                </c:pt>
                <c:pt idx="62">
                  <c:v>1.3595594020456334</c:v>
                </c:pt>
                <c:pt idx="63">
                  <c:v>1.313528990694345</c:v>
                </c:pt>
                <c:pt idx="64">
                  <c:v>1.2928364392589073</c:v>
                </c:pt>
                <c:pt idx="65">
                  <c:v>1.3997262149212868</c:v>
                </c:pt>
                <c:pt idx="66">
                  <c:v>1.4085733422638982</c:v>
                </c:pt>
                <c:pt idx="67">
                  <c:v>1.4182598793944559</c:v>
                </c:pt>
                <c:pt idx="68">
                  <c:v>1.428013029315961</c:v>
                </c:pt>
                <c:pt idx="69">
                  <c:v>1.3686342592592593</c:v>
                </c:pt>
                <c:pt idx="70">
                  <c:v>1.3416893732970028</c:v>
                </c:pt>
                <c:pt idx="71">
                  <c:v>1.3865728207904711</c:v>
                </c:pt>
                <c:pt idx="72">
                  <c:v>1.3447432762836187</c:v>
                </c:pt>
                <c:pt idx="73">
                  <c:v>1.3138373751783168</c:v>
                </c:pt>
                <c:pt idx="74">
                  <c:v>1.3371408533015277</c:v>
                </c:pt>
                <c:pt idx="75">
                  <c:v>1.3608576642335766</c:v>
                </c:pt>
                <c:pt idx="76">
                  <c:v>1.2993657505285412</c:v>
                </c:pt>
                <c:pt idx="77">
                  <c:v>1.2977254264825344</c:v>
                </c:pt>
                <c:pt idx="78">
                  <c:v>1.2702069504099962</c:v>
                </c:pt>
                <c:pt idx="79">
                  <c:v>1.2218181818181819</c:v>
                </c:pt>
                <c:pt idx="80">
                  <c:v>1.2946073108939558</c:v>
                </c:pt>
                <c:pt idx="81">
                  <c:v>1.2654808688530301</c:v>
                </c:pt>
                <c:pt idx="82">
                  <c:v>1.2370097217566209</c:v>
                </c:pt>
                <c:pt idx="83">
                  <c:v>1.2287666775138302</c:v>
                </c:pt>
                <c:pt idx="84">
                  <c:v>1.210862393036102</c:v>
                </c:pt>
                <c:pt idx="85">
                  <c:v>1.2184711710244409</c:v>
                </c:pt>
                <c:pt idx="86">
                  <c:v>1.2086309523809524</c:v>
                </c:pt>
                <c:pt idx="87">
                  <c:v>1.136147609728823</c:v>
                </c:pt>
                <c:pt idx="88">
                  <c:v>1.1521080414488003</c:v>
                </c:pt>
                <c:pt idx="89">
                  <c:v>1.1682926829268292</c:v>
                </c:pt>
                <c:pt idx="90">
                  <c:v>1.1710805084745763</c:v>
                </c:pt>
                <c:pt idx="91">
                  <c:v>1.1487046964901573</c:v>
                </c:pt>
                <c:pt idx="92">
                  <c:v>1.1244581914736502</c:v>
                </c:pt>
                <c:pt idx="93">
                  <c:v>1.1674464417631125</c:v>
                </c:pt>
                <c:pt idx="94">
                  <c:v>1.1850393700787401</c:v>
                </c:pt>
                <c:pt idx="95">
                  <c:v>1.1544062879053865</c:v>
                </c:pt>
                <c:pt idx="96">
                  <c:v>1.1245650661099513</c:v>
                </c:pt>
                <c:pt idx="97">
                  <c:v>1.1130710085933966</c:v>
                </c:pt>
                <c:pt idx="98">
                  <c:v>1.2027452745274527</c:v>
                </c:pt>
                <c:pt idx="99">
                  <c:v>1.2694637648642584</c:v>
                </c:pt>
                <c:pt idx="100">
                  <c:v>1.2602826407930816</c:v>
                </c:pt>
                <c:pt idx="101">
                  <c:v>1.2423172757475083</c:v>
                </c:pt>
                <c:pt idx="102">
                  <c:v>1.2679144983692126</c:v>
                </c:pt>
                <c:pt idx="103">
                  <c:v>1.2940391368280273</c:v>
                </c:pt>
                <c:pt idx="104">
                  <c:v>1.3051605038602194</c:v>
                </c:pt>
                <c:pt idx="105">
                  <c:v>1.2435921421889617</c:v>
                </c:pt>
                <c:pt idx="106">
                  <c:v>1.1952986921173561</c:v>
                </c:pt>
                <c:pt idx="107">
                  <c:v>1.1953138075313807</c:v>
                </c:pt>
                <c:pt idx="108">
                  <c:v>1.1990640147083402</c:v>
                </c:pt>
                <c:pt idx="109">
                  <c:v>1.1911210610948464</c:v>
                </c:pt>
                <c:pt idx="110">
                  <c:v>1.1832307239483066</c:v>
                </c:pt>
                <c:pt idx="111">
                  <c:v>1.1961394769613947</c:v>
                </c:pt>
                <c:pt idx="112">
                  <c:v>1.2035504738979992</c:v>
                </c:pt>
                <c:pt idx="113">
                  <c:v>1.2160283897678545</c:v>
                </c:pt>
                <c:pt idx="114">
                  <c:v>1.2023242789134696</c:v>
                </c:pt>
                <c:pt idx="115">
                  <c:v>1.2265124059102315</c:v>
                </c:pt>
                <c:pt idx="116">
                  <c:v>1.2149802447240239</c:v>
                </c:pt>
                <c:pt idx="117">
                  <c:v>1.2035565135390005</c:v>
                </c:pt>
                <c:pt idx="118">
                  <c:v>1.1954711087975014</c:v>
                </c:pt>
                <c:pt idx="119">
                  <c:v>1.2086250000000001</c:v>
                </c:pt>
                <c:pt idx="120">
                  <c:v>1.2009970817120623</c:v>
                </c:pt>
                <c:pt idx="121">
                  <c:v>1.1770117619657623</c:v>
                </c:pt>
                <c:pt idx="122">
                  <c:v>1.1518354358449825</c:v>
                </c:pt>
                <c:pt idx="123">
                  <c:v>1.1607278071861653</c:v>
                </c:pt>
                <c:pt idx="124">
                  <c:v>1.1696888291918515</c:v>
                </c:pt>
                <c:pt idx="125">
                  <c:v>1.1641628565207924</c:v>
                </c:pt>
                <c:pt idx="126">
                  <c:v>1.1416899369117799</c:v>
                </c:pt>
                <c:pt idx="127">
                  <c:v>1.1429583881745469</c:v>
                </c:pt>
                <c:pt idx="128">
                  <c:v>1.1383199762540814</c:v>
                </c:pt>
                <c:pt idx="129">
                  <c:v>1.1422792303897384</c:v>
                </c:pt>
                <c:pt idx="130">
                  <c:v>1.1445822696019619</c:v>
                </c:pt>
                <c:pt idx="131">
                  <c:v>1.14688995215311</c:v>
                </c:pt>
                <c:pt idx="132">
                  <c:v>1.1432579016270805</c:v>
                </c:pt>
                <c:pt idx="133">
                  <c:v>1.1298124830147658</c:v>
                </c:pt>
                <c:pt idx="134">
                  <c:v>1.1312782354504385</c:v>
                </c:pt>
                <c:pt idx="135">
                  <c:v>1.1277705345501956</c:v>
                </c:pt>
                <c:pt idx="136">
                  <c:v>1.1280124384555585</c:v>
                </c:pt>
                <c:pt idx="137">
                  <c:v>1.1167661767493968</c:v>
                </c:pt>
                <c:pt idx="138">
                  <c:v>1.1056320400500625</c:v>
                </c:pt>
                <c:pt idx="139">
                  <c:v>1.1045313266808441</c:v>
                </c:pt>
                <c:pt idx="140">
                  <c:v>1.0999839640795381</c:v>
                </c:pt>
                <c:pt idx="141">
                  <c:v>1.0906741836974394</c:v>
                </c:pt>
                <c:pt idx="142">
                  <c:v>1.0897109826589595</c:v>
                </c:pt>
                <c:pt idx="143">
                  <c:v>1.0892870817061031</c:v>
                </c:pt>
                <c:pt idx="144">
                  <c:v>1.0891655781213994</c:v>
                </c:pt>
                <c:pt idx="145">
                  <c:v>1.0890440880897077</c:v>
                </c:pt>
                <c:pt idx="146">
                  <c:v>1.0763477488151658</c:v>
                </c:pt>
                <c:pt idx="147">
                  <c:v>1.0701217289889933</c:v>
                </c:pt>
                <c:pt idx="148">
                  <c:v>1.0640390552085577</c:v>
                </c:pt>
                <c:pt idx="149">
                  <c:v>1.066624230850838</c:v>
                </c:pt>
                <c:pt idx="150">
                  <c:v>1.0640421792618628</c:v>
                </c:pt>
                <c:pt idx="151">
                  <c:v>1.0645925567059513</c:v>
                </c:pt>
                <c:pt idx="152">
                  <c:v>1.0651432188336143</c:v>
                </c:pt>
                <c:pt idx="153">
                  <c:v>1.0789817681458549</c:v>
                </c:pt>
                <c:pt idx="154">
                  <c:v>1.0873918670390301</c:v>
                </c:pt>
                <c:pt idx="155">
                  <c:v>1.1045138654611699</c:v>
                </c:pt>
                <c:pt idx="156">
                  <c:v>1.0972084079305087</c:v>
                </c:pt>
                <c:pt idx="157">
                  <c:v>1.0946749471458774</c:v>
                </c:pt>
                <c:pt idx="158">
                  <c:v>1.0915069836403208</c:v>
                </c:pt>
                <c:pt idx="159">
                  <c:v>1.0883481881465096</c:v>
                </c:pt>
                <c:pt idx="160">
                  <c:v>1.0758783396033922</c:v>
                </c:pt>
                <c:pt idx="161">
                  <c:v>1.0638937609621648</c:v>
                </c:pt>
                <c:pt idx="162">
                  <c:v>1.0461820403176543</c:v>
                </c:pt>
                <c:pt idx="163">
                  <c:v>1.0475614915090348</c:v>
                </c:pt>
                <c:pt idx="164">
                  <c:v>1.0470155108938379</c:v>
                </c:pt>
                <c:pt idx="165">
                  <c:v>1.0456839665534718</c:v>
                </c:pt>
                <c:pt idx="166">
                  <c:v>1.0443541156076275</c:v>
                </c:pt>
                <c:pt idx="167">
                  <c:v>1.0411900669709002</c:v>
                </c:pt>
                <c:pt idx="168">
                  <c:v>1.0387423457371643</c:v>
                </c:pt>
                <c:pt idx="169">
                  <c:v>1.0345089337848885</c:v>
                </c:pt>
                <c:pt idx="170">
                  <c:v>1.02803738317757</c:v>
                </c:pt>
                <c:pt idx="171">
                  <c:v>1.0328323339645666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67-4720-87C4-42AACEA67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370480"/>
        <c:axId val="192712032"/>
      </c:lineChart>
      <c:dateAx>
        <c:axId val="12137048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12032"/>
        <c:crosses val="autoZero"/>
        <c:auto val="1"/>
        <c:lblOffset val="100"/>
        <c:baseTimeUnit val="days"/>
      </c:dateAx>
      <c:valAx>
        <c:axId val="19271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1370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Planilha2!$B$1</c:f>
              <c:strCache>
                <c:ptCount val="1"/>
                <c:pt idx="0">
                  <c:v>Óbitos (otimista)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Planilha2!$B$2:$B$150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23.366642891095843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48.435524153249339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56.480084985771754</c:v>
                </c:pt>
                <c:pt idx="68">
                  <c:v>58</c:v>
                </c:pt>
                <c:pt idx="69">
                  <c:v>59</c:v>
                </c:pt>
                <c:pt idx="70">
                  <c:v>59.991666087882571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67</c:v>
                </c:pt>
                <c:pt idx="75">
                  <c:v>72</c:v>
                </c:pt>
                <c:pt idx="76">
                  <c:v>74</c:v>
                </c:pt>
                <c:pt idx="77">
                  <c:v>77.420927403383644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97</c:v>
                </c:pt>
                <c:pt idx="82">
                  <c:v>104</c:v>
                </c:pt>
                <c:pt idx="83">
                  <c:v>104</c:v>
                </c:pt>
                <c:pt idx="84">
                  <c:v>108</c:v>
                </c:pt>
                <c:pt idx="85">
                  <c:v>112</c:v>
                </c:pt>
                <c:pt idx="86">
                  <c:v>116</c:v>
                </c:pt>
                <c:pt idx="87">
                  <c:v>120</c:v>
                </c:pt>
                <c:pt idx="88">
                  <c:v>123</c:v>
                </c:pt>
                <c:pt idx="89">
                  <c:v>127</c:v>
                </c:pt>
                <c:pt idx="90">
                  <c:v>135</c:v>
                </c:pt>
                <c:pt idx="91">
                  <c:v>137</c:v>
                </c:pt>
                <c:pt idx="92">
                  <c:v>139</c:v>
                </c:pt>
                <c:pt idx="93">
                  <c:v>142</c:v>
                </c:pt>
                <c:pt idx="94">
                  <c:v>146</c:v>
                </c:pt>
                <c:pt idx="95">
                  <c:v>149</c:v>
                </c:pt>
                <c:pt idx="96">
                  <c:v>153</c:v>
                </c:pt>
                <c:pt idx="97">
                  <c:v>153</c:v>
                </c:pt>
                <c:pt idx="98">
                  <c:v>158</c:v>
                </c:pt>
                <c:pt idx="99">
                  <c:v>163</c:v>
                </c:pt>
                <c:pt idx="100">
                  <c:v>167</c:v>
                </c:pt>
                <c:pt idx="101">
                  <c:v>168</c:v>
                </c:pt>
                <c:pt idx="102">
                  <c:v>168</c:v>
                </c:pt>
                <c:pt idx="103">
                  <c:v>179</c:v>
                </c:pt>
                <c:pt idx="104">
                  <c:v>182</c:v>
                </c:pt>
                <c:pt idx="105">
                  <c:v>182</c:v>
                </c:pt>
                <c:pt idx="106">
                  <c:v>183</c:v>
                </c:pt>
                <c:pt idx="107">
                  <c:v>186</c:v>
                </c:pt>
                <c:pt idx="108">
                  <c:v>202</c:v>
                </c:pt>
                <c:pt idx="109">
                  <c:v>213</c:v>
                </c:pt>
                <c:pt idx="110">
                  <c:v>225</c:v>
                </c:pt>
                <c:pt idx="111">
                  <c:v>226</c:v>
                </c:pt>
                <c:pt idx="112">
                  <c:v>231</c:v>
                </c:pt>
                <c:pt idx="113">
                  <c:v>237</c:v>
                </c:pt>
                <c:pt idx="114">
                  <c:v>242</c:v>
                </c:pt>
                <c:pt idx="115">
                  <c:v>251</c:v>
                </c:pt>
                <c:pt idx="116">
                  <c:v>255</c:v>
                </c:pt>
                <c:pt idx="117">
                  <c:v>269</c:v>
                </c:pt>
                <c:pt idx="118">
                  <c:v>270</c:v>
                </c:pt>
                <c:pt idx="119">
                  <c:v>275</c:v>
                </c:pt>
                <c:pt idx="120">
                  <c:v>280</c:v>
                </c:pt>
                <c:pt idx="121">
                  <c:v>290</c:v>
                </c:pt>
                <c:pt idx="122">
                  <c:v>302</c:v>
                </c:pt>
                <c:pt idx="123">
                  <c:v>310</c:v>
                </c:pt>
                <c:pt idx="124">
                  <c:v>324</c:v>
                </c:pt>
                <c:pt idx="125">
                  <c:v>332</c:v>
                </c:pt>
                <c:pt idx="126">
                  <c:v>334</c:v>
                </c:pt>
                <c:pt idx="127">
                  <c:v>337</c:v>
                </c:pt>
                <c:pt idx="128">
                  <c:v>346</c:v>
                </c:pt>
                <c:pt idx="129">
                  <c:v>365</c:v>
                </c:pt>
                <c:pt idx="130">
                  <c:v>372</c:v>
                </c:pt>
                <c:pt idx="131">
                  <c:v>381</c:v>
                </c:pt>
                <c:pt idx="132">
                  <c:v>382</c:v>
                </c:pt>
                <c:pt idx="133">
                  <c:v>388</c:v>
                </c:pt>
                <c:pt idx="134">
                  <c:v>394</c:v>
                </c:pt>
                <c:pt idx="135">
                  <c:v>403</c:v>
                </c:pt>
                <c:pt idx="136">
                  <c:v>416</c:v>
                </c:pt>
                <c:pt idx="137">
                  <c:v>426</c:v>
                </c:pt>
                <c:pt idx="138">
                  <c:v>434</c:v>
                </c:pt>
                <c:pt idx="139">
                  <c:v>436</c:v>
                </c:pt>
                <c:pt idx="140">
                  <c:v>444</c:v>
                </c:pt>
                <c:pt idx="141">
                  <c:v>452</c:v>
                </c:pt>
                <c:pt idx="142">
                  <c:v>461</c:v>
                </c:pt>
                <c:pt idx="143">
                  <c:v>470</c:v>
                </c:pt>
                <c:pt idx="144">
                  <c:v>481</c:v>
                </c:pt>
                <c:pt idx="145">
                  <c:v>489</c:v>
                </c:pt>
                <c:pt idx="146">
                  <c:v>492</c:v>
                </c:pt>
                <c:pt idx="147">
                  <c:v>496</c:v>
                </c:pt>
                <c:pt idx="148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7F-42C7-BB3A-979E68740632}"/>
            </c:ext>
          </c:extLst>
        </c:ser>
        <c:ser>
          <c:idx val="1"/>
          <c:order val="1"/>
          <c:tx>
            <c:strRef>
              <c:f>Planilha2!$C$1</c:f>
              <c:strCache>
                <c:ptCount val="1"/>
                <c:pt idx="0">
                  <c:v>Óbitos (pessimista)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Planilha2!$C$2:$C$150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23.366642891095843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48.435524153249339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56.480084985771754</c:v>
                </c:pt>
                <c:pt idx="68">
                  <c:v>58</c:v>
                </c:pt>
                <c:pt idx="69">
                  <c:v>59</c:v>
                </c:pt>
                <c:pt idx="70">
                  <c:v>59.991666087882571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69</c:v>
                </c:pt>
                <c:pt idx="75">
                  <c:v>71</c:v>
                </c:pt>
                <c:pt idx="76">
                  <c:v>74</c:v>
                </c:pt>
                <c:pt idx="77">
                  <c:v>77.420927403383644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87</c:v>
                </c:pt>
                <c:pt idx="82">
                  <c:v>90</c:v>
                </c:pt>
                <c:pt idx="83">
                  <c:v>93</c:v>
                </c:pt>
                <c:pt idx="84">
                  <c:v>96</c:v>
                </c:pt>
                <c:pt idx="85">
                  <c:v>99</c:v>
                </c:pt>
                <c:pt idx="86">
                  <c:v>102</c:v>
                </c:pt>
                <c:pt idx="87">
                  <c:v>105</c:v>
                </c:pt>
                <c:pt idx="88">
                  <c:v>108</c:v>
                </c:pt>
                <c:pt idx="89">
                  <c:v>112</c:v>
                </c:pt>
                <c:pt idx="90">
                  <c:v>116</c:v>
                </c:pt>
                <c:pt idx="91">
                  <c:v>120</c:v>
                </c:pt>
                <c:pt idx="92">
                  <c:v>124</c:v>
                </c:pt>
                <c:pt idx="93">
                  <c:v>128</c:v>
                </c:pt>
                <c:pt idx="94">
                  <c:v>132</c:v>
                </c:pt>
                <c:pt idx="95">
                  <c:v>136</c:v>
                </c:pt>
                <c:pt idx="96">
                  <c:v>141</c:v>
                </c:pt>
                <c:pt idx="97">
                  <c:v>146</c:v>
                </c:pt>
                <c:pt idx="98">
                  <c:v>151</c:v>
                </c:pt>
                <c:pt idx="99">
                  <c:v>156</c:v>
                </c:pt>
                <c:pt idx="100">
                  <c:v>161</c:v>
                </c:pt>
                <c:pt idx="101">
                  <c:v>166</c:v>
                </c:pt>
                <c:pt idx="102">
                  <c:v>171</c:v>
                </c:pt>
                <c:pt idx="103">
                  <c:v>177</c:v>
                </c:pt>
                <c:pt idx="104">
                  <c:v>183</c:v>
                </c:pt>
                <c:pt idx="105">
                  <c:v>189</c:v>
                </c:pt>
                <c:pt idx="106">
                  <c:v>195</c:v>
                </c:pt>
                <c:pt idx="107">
                  <c:v>201</c:v>
                </c:pt>
                <c:pt idx="108">
                  <c:v>208</c:v>
                </c:pt>
                <c:pt idx="109">
                  <c:v>215</c:v>
                </c:pt>
                <c:pt idx="110">
                  <c:v>222</c:v>
                </c:pt>
                <c:pt idx="111">
                  <c:v>229</c:v>
                </c:pt>
                <c:pt idx="112">
                  <c:v>237</c:v>
                </c:pt>
                <c:pt idx="113">
                  <c:v>245</c:v>
                </c:pt>
                <c:pt idx="114">
                  <c:v>253</c:v>
                </c:pt>
                <c:pt idx="115">
                  <c:v>261</c:v>
                </c:pt>
                <c:pt idx="116">
                  <c:v>270</c:v>
                </c:pt>
                <c:pt idx="117">
                  <c:v>279</c:v>
                </c:pt>
                <c:pt idx="118">
                  <c:v>288</c:v>
                </c:pt>
                <c:pt idx="119">
                  <c:v>297</c:v>
                </c:pt>
                <c:pt idx="120">
                  <c:v>307</c:v>
                </c:pt>
                <c:pt idx="121">
                  <c:v>317</c:v>
                </c:pt>
                <c:pt idx="122">
                  <c:v>327</c:v>
                </c:pt>
                <c:pt idx="123">
                  <c:v>338</c:v>
                </c:pt>
                <c:pt idx="124">
                  <c:v>349</c:v>
                </c:pt>
                <c:pt idx="125">
                  <c:v>360</c:v>
                </c:pt>
                <c:pt idx="126">
                  <c:v>372</c:v>
                </c:pt>
                <c:pt idx="127">
                  <c:v>384</c:v>
                </c:pt>
                <c:pt idx="128">
                  <c:v>397</c:v>
                </c:pt>
                <c:pt idx="129">
                  <c:v>410</c:v>
                </c:pt>
                <c:pt idx="130">
                  <c:v>423</c:v>
                </c:pt>
                <c:pt idx="131">
                  <c:v>437</c:v>
                </c:pt>
                <c:pt idx="132">
                  <c:v>451</c:v>
                </c:pt>
                <c:pt idx="133">
                  <c:v>466</c:v>
                </c:pt>
                <c:pt idx="134">
                  <c:v>481</c:v>
                </c:pt>
                <c:pt idx="135">
                  <c:v>497</c:v>
                </c:pt>
                <c:pt idx="136">
                  <c:v>513</c:v>
                </c:pt>
                <c:pt idx="137">
                  <c:v>530</c:v>
                </c:pt>
                <c:pt idx="138">
                  <c:v>547</c:v>
                </c:pt>
                <c:pt idx="139">
                  <c:v>565</c:v>
                </c:pt>
                <c:pt idx="140">
                  <c:v>584</c:v>
                </c:pt>
                <c:pt idx="141">
                  <c:v>603</c:v>
                </c:pt>
                <c:pt idx="142">
                  <c:v>623</c:v>
                </c:pt>
                <c:pt idx="143">
                  <c:v>643</c:v>
                </c:pt>
                <c:pt idx="144">
                  <c:v>664</c:v>
                </c:pt>
                <c:pt idx="145">
                  <c:v>686</c:v>
                </c:pt>
                <c:pt idx="146">
                  <c:v>709</c:v>
                </c:pt>
                <c:pt idx="147">
                  <c:v>732</c:v>
                </c:pt>
                <c:pt idx="148">
                  <c:v>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7F-42C7-BB3A-979E68740632}"/>
            </c:ext>
          </c:extLst>
        </c:ser>
        <c:ser>
          <c:idx val="2"/>
          <c:order val="2"/>
          <c:tx>
            <c:strRef>
              <c:f>Planilha2!$D$1</c:f>
              <c:strCache>
                <c:ptCount val="1"/>
                <c:pt idx="0">
                  <c:v>Óbitos (média)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Planilha2!$D$2:$D$150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</c:v>
                </c:pt>
                <c:pt idx="68">
                  <c:v>58</c:v>
                </c:pt>
                <c:pt idx="69">
                  <c:v>59</c:v>
                </c:pt>
                <c:pt idx="70">
                  <c:v>60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68</c:v>
                </c:pt>
                <c:pt idx="75">
                  <c:v>71</c:v>
                </c:pt>
                <c:pt idx="76">
                  <c:v>74</c:v>
                </c:pt>
                <c:pt idx="77">
                  <c:v>77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92</c:v>
                </c:pt>
                <c:pt idx="82">
                  <c:v>97</c:v>
                </c:pt>
                <c:pt idx="83">
                  <c:v>98</c:v>
                </c:pt>
                <c:pt idx="84">
                  <c:v>102</c:v>
                </c:pt>
                <c:pt idx="85">
                  <c:v>105</c:v>
                </c:pt>
                <c:pt idx="86">
                  <c:v>109</c:v>
                </c:pt>
                <c:pt idx="87">
                  <c:v>112</c:v>
                </c:pt>
                <c:pt idx="88">
                  <c:v>115</c:v>
                </c:pt>
                <c:pt idx="89">
                  <c:v>119</c:v>
                </c:pt>
                <c:pt idx="90">
                  <c:v>125</c:v>
                </c:pt>
                <c:pt idx="91">
                  <c:v>128</c:v>
                </c:pt>
                <c:pt idx="92">
                  <c:v>131</c:v>
                </c:pt>
                <c:pt idx="93">
                  <c:v>135</c:v>
                </c:pt>
                <c:pt idx="94">
                  <c:v>139</c:v>
                </c:pt>
                <c:pt idx="95">
                  <c:v>142</c:v>
                </c:pt>
                <c:pt idx="96">
                  <c:v>147</c:v>
                </c:pt>
                <c:pt idx="97">
                  <c:v>149</c:v>
                </c:pt>
                <c:pt idx="98">
                  <c:v>154</c:v>
                </c:pt>
                <c:pt idx="99">
                  <c:v>159</c:v>
                </c:pt>
                <c:pt idx="100">
                  <c:v>164</c:v>
                </c:pt>
                <c:pt idx="101">
                  <c:v>167</c:v>
                </c:pt>
                <c:pt idx="102">
                  <c:v>169</c:v>
                </c:pt>
                <c:pt idx="103">
                  <c:v>178</c:v>
                </c:pt>
                <c:pt idx="104">
                  <c:v>182</c:v>
                </c:pt>
                <c:pt idx="105">
                  <c:v>185</c:v>
                </c:pt>
                <c:pt idx="106">
                  <c:v>189</c:v>
                </c:pt>
                <c:pt idx="107">
                  <c:v>193</c:v>
                </c:pt>
                <c:pt idx="108">
                  <c:v>205</c:v>
                </c:pt>
                <c:pt idx="109">
                  <c:v>214</c:v>
                </c:pt>
                <c:pt idx="110">
                  <c:v>223</c:v>
                </c:pt>
                <c:pt idx="111">
                  <c:v>227</c:v>
                </c:pt>
                <c:pt idx="112">
                  <c:v>234</c:v>
                </c:pt>
                <c:pt idx="113">
                  <c:v>241</c:v>
                </c:pt>
                <c:pt idx="114">
                  <c:v>247</c:v>
                </c:pt>
                <c:pt idx="115">
                  <c:v>256</c:v>
                </c:pt>
                <c:pt idx="116">
                  <c:v>262</c:v>
                </c:pt>
                <c:pt idx="117">
                  <c:v>274</c:v>
                </c:pt>
                <c:pt idx="118">
                  <c:v>279</c:v>
                </c:pt>
                <c:pt idx="119">
                  <c:v>286</c:v>
                </c:pt>
                <c:pt idx="120">
                  <c:v>293</c:v>
                </c:pt>
                <c:pt idx="121">
                  <c:v>303</c:v>
                </c:pt>
                <c:pt idx="122">
                  <c:v>314</c:v>
                </c:pt>
                <c:pt idx="123">
                  <c:v>324</c:v>
                </c:pt>
                <c:pt idx="124">
                  <c:v>336</c:v>
                </c:pt>
                <c:pt idx="125">
                  <c:v>346</c:v>
                </c:pt>
                <c:pt idx="126">
                  <c:v>352</c:v>
                </c:pt>
                <c:pt idx="127">
                  <c:v>360</c:v>
                </c:pt>
                <c:pt idx="128">
                  <c:v>371</c:v>
                </c:pt>
                <c:pt idx="129">
                  <c:v>387</c:v>
                </c:pt>
                <c:pt idx="130">
                  <c:v>397</c:v>
                </c:pt>
                <c:pt idx="131">
                  <c:v>408</c:v>
                </c:pt>
                <c:pt idx="132">
                  <c:v>415</c:v>
                </c:pt>
                <c:pt idx="133">
                  <c:v>425</c:v>
                </c:pt>
                <c:pt idx="134">
                  <c:v>435</c:v>
                </c:pt>
                <c:pt idx="135">
                  <c:v>448</c:v>
                </c:pt>
                <c:pt idx="136">
                  <c:v>462</c:v>
                </c:pt>
                <c:pt idx="137">
                  <c:v>475</c:v>
                </c:pt>
                <c:pt idx="138">
                  <c:v>487</c:v>
                </c:pt>
                <c:pt idx="139">
                  <c:v>496</c:v>
                </c:pt>
                <c:pt idx="140">
                  <c:v>509</c:v>
                </c:pt>
                <c:pt idx="141">
                  <c:v>522</c:v>
                </c:pt>
                <c:pt idx="142">
                  <c:v>536</c:v>
                </c:pt>
                <c:pt idx="143">
                  <c:v>550</c:v>
                </c:pt>
                <c:pt idx="144">
                  <c:v>565</c:v>
                </c:pt>
                <c:pt idx="145">
                  <c:v>579</c:v>
                </c:pt>
                <c:pt idx="146">
                  <c:v>591</c:v>
                </c:pt>
                <c:pt idx="147">
                  <c:v>603</c:v>
                </c:pt>
                <c:pt idx="148">
                  <c:v>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7F-42C7-BB3A-979E68740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441920"/>
        <c:axId val="192301440"/>
      </c:lineChart>
      <c:dateAx>
        <c:axId val="19244192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301440"/>
        <c:crosses val="autoZero"/>
        <c:auto val="1"/>
        <c:lblOffset val="100"/>
        <c:baseTimeUnit val="days"/>
      </c:dateAx>
      <c:valAx>
        <c:axId val="19230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441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Oficiais'!$B$1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E6-4C5A-9FB9-4A92505D6EA4}"/>
            </c:ext>
          </c:extLst>
        </c:ser>
        <c:ser>
          <c:idx val="1"/>
          <c:order val="1"/>
          <c:tx>
            <c:strRef>
              <c:f>'Dados Oficiais'!$D$1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Oficiais'!$D$2:$D$600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4E6-4C5A-9FB9-4A92505D6EA4}"/>
            </c:ext>
          </c:extLst>
        </c:ser>
        <c:ser>
          <c:idx val="2"/>
          <c:order val="2"/>
          <c:tx>
            <c:strRef>
              <c:f>'Dados Oficiais'!$E$1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Oficiais'!$E$2:$E$600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8-E4E6-4C5A-9FB9-4A92505D6EA4}"/>
            </c:ext>
          </c:extLst>
        </c:ser>
        <c:ser>
          <c:idx val="3"/>
          <c:order val="3"/>
          <c:tx>
            <c:strRef>
              <c:f>'Dados Oficiais'!$F$1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Oficiais'!$F$2:$F$600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3137</c:v>
                </c:pt>
                <c:pt idx="103">
                  <c:v>3137</c:v>
                </c:pt>
                <c:pt idx="104">
                  <c:v>3179.2159410772965</c:v>
                </c:pt>
                <c:pt idx="105">
                  <c:v>3222</c:v>
                </c:pt>
                <c:pt idx="106">
                  <c:v>3301</c:v>
                </c:pt>
                <c:pt idx="107">
                  <c:v>3301</c:v>
                </c:pt>
                <c:pt idx="108">
                  <c:v>3366</c:v>
                </c:pt>
                <c:pt idx="109">
                  <c:v>3394</c:v>
                </c:pt>
                <c:pt idx="110">
                  <c:v>3394</c:v>
                </c:pt>
                <c:pt idx="111">
                  <c:v>3411.245556973226</c:v>
                </c:pt>
                <c:pt idx="112">
                  <c:v>3428.5787418885016</c:v>
                </c:pt>
                <c:pt idx="113">
                  <c:v>3446</c:v>
                </c:pt>
                <c:pt idx="114">
                  <c:v>3491</c:v>
                </c:pt>
                <c:pt idx="115">
                  <c:v>3568</c:v>
                </c:pt>
                <c:pt idx="116">
                  <c:v>3698</c:v>
                </c:pt>
                <c:pt idx="117">
                  <c:v>3698</c:v>
                </c:pt>
                <c:pt idx="118">
                  <c:v>3738.2806208202187</c:v>
                </c:pt>
                <c:pt idx="119">
                  <c:v>3779</c:v>
                </c:pt>
                <c:pt idx="120">
                  <c:v>3809</c:v>
                </c:pt>
                <c:pt idx="121">
                  <c:v>3949</c:v>
                </c:pt>
                <c:pt idx="122">
                  <c:v>4089</c:v>
                </c:pt>
                <c:pt idx="123">
                  <c:v>4177</c:v>
                </c:pt>
                <c:pt idx="124">
                  <c:v>4177</c:v>
                </c:pt>
                <c:pt idx="125">
                  <c:v>4190.4782543284964</c:v>
                </c:pt>
                <c:pt idx="126">
                  <c:v>4204</c:v>
                </c:pt>
                <c:pt idx="127">
                  <c:v>4228</c:v>
                </c:pt>
                <c:pt idx="128">
                  <c:v>4331</c:v>
                </c:pt>
                <c:pt idx="129">
                  <c:v>4387</c:v>
                </c:pt>
                <c:pt idx="130">
                  <c:v>4452</c:v>
                </c:pt>
                <c:pt idx="131">
                  <c:v>4452</c:v>
                </c:pt>
                <c:pt idx="132">
                  <c:v>4477.9245192387962</c:v>
                </c:pt>
                <c:pt idx="133">
                  <c:v>4504</c:v>
                </c:pt>
                <c:pt idx="134">
                  <c:v>4629</c:v>
                </c:pt>
                <c:pt idx="135">
                  <c:v>4678</c:v>
                </c:pt>
                <c:pt idx="136">
                  <c:v>4774</c:v>
                </c:pt>
                <c:pt idx="137">
                  <c:v>4852</c:v>
                </c:pt>
                <c:pt idx="138">
                  <c:v>4852</c:v>
                </c:pt>
                <c:pt idx="139">
                  <c:v>4964.2026550091605</c:v>
                </c:pt>
                <c:pt idx="140">
                  <c:v>5079</c:v>
                </c:pt>
                <c:pt idx="141">
                  <c:v>5105</c:v>
                </c:pt>
                <c:pt idx="142">
                  <c:v>5141</c:v>
                </c:pt>
                <c:pt idx="143">
                  <c:v>5200</c:v>
                </c:pt>
                <c:pt idx="144">
                  <c:v>5244</c:v>
                </c:pt>
                <c:pt idx="145">
                  <c:v>5244</c:v>
                </c:pt>
                <c:pt idx="146">
                  <c:v>5309.5898146655363</c:v>
                </c:pt>
                <c:pt idx="147">
                  <c:v>5376</c:v>
                </c:pt>
                <c:pt idx="148">
                  <c:v>5518</c:v>
                </c:pt>
                <c:pt idx="149">
                  <c:v>5545</c:v>
                </c:pt>
                <c:pt idx="150">
                  <c:v>5570</c:v>
                </c:pt>
                <c:pt idx="151">
                  <c:v>5650</c:v>
                </c:pt>
                <c:pt idx="152">
                  <c:v>5650</c:v>
                </c:pt>
                <c:pt idx="153">
                  <c:v>5660.3144920084551</c:v>
                </c:pt>
                <c:pt idx="154">
                  <c:v>5670.6478138833518</c:v>
                </c:pt>
                <c:pt idx="155">
                  <c:v>5681</c:v>
                </c:pt>
                <c:pt idx="156">
                  <c:v>5750</c:v>
                </c:pt>
                <c:pt idx="157">
                  <c:v>6002</c:v>
                </c:pt>
                <c:pt idx="158">
                  <c:v>6436</c:v>
                </c:pt>
                <c:pt idx="159">
                  <c:v>6730</c:v>
                </c:pt>
                <c:pt idx="160">
                  <c:v>6865.1431157696925</c:v>
                </c:pt>
                <c:pt idx="161">
                  <c:v>7003</c:v>
                </c:pt>
                <c:pt idx="162">
                  <c:v>7826</c:v>
                </c:pt>
                <c:pt idx="163">
                  <c:v>8424</c:v>
                </c:pt>
                <c:pt idx="164">
                  <c:v>9007</c:v>
                </c:pt>
                <c:pt idx="165">
                  <c:v>9630</c:v>
                </c:pt>
                <c:pt idx="166">
                  <c:v>9630</c:v>
                </c:pt>
                <c:pt idx="167">
                  <c:v>10211.918037273899</c:v>
                </c:pt>
                <c:pt idx="168">
                  <c:v>10829</c:v>
                </c:pt>
                <c:pt idx="169">
                  <c:v>11256</c:v>
                </c:pt>
                <c:pt idx="170">
                  <c:v>11920</c:v>
                </c:pt>
                <c:pt idx="171">
                  <c:v>12645</c:v>
                </c:pt>
                <c:pt idx="172">
                  <c:v>13231</c:v>
                </c:pt>
                <c:pt idx="173">
                  <c:v>13231</c:v>
                </c:pt>
                <c:pt idx="174">
                  <c:v>13611.041914563337</c:v>
                </c:pt>
                <c:pt idx="175">
                  <c:v>14002</c:v>
                </c:pt>
                <c:pt idx="176">
                  <c:v>14523</c:v>
                </c:pt>
                <c:pt idx="177">
                  <c:v>14923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4E6-4C5A-9FB9-4A92505D6EA4}"/>
            </c:ext>
          </c:extLst>
        </c:ser>
        <c:ser>
          <c:idx val="4"/>
          <c:order val="4"/>
          <c:tx>
            <c:strRef>
              <c:f>'Dados Oficiais'!$G$1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1461</c:v>
                </c:pt>
                <c:pt idx="103">
                  <c:v>1535</c:v>
                </c:pt>
                <c:pt idx="104">
                  <c:v>1503.3587736080017</c:v>
                </c:pt>
                <c:pt idx="105">
                  <c:v>1471</c:v>
                </c:pt>
                <c:pt idx="106">
                  <c:v>1463</c:v>
                </c:pt>
                <c:pt idx="107">
                  <c:v>1877</c:v>
                </c:pt>
                <c:pt idx="108">
                  <c:v>2119</c:v>
                </c:pt>
                <c:pt idx="109">
                  <c:v>2400</c:v>
                </c:pt>
                <c:pt idx="110">
                  <c:v>2404</c:v>
                </c:pt>
                <c:pt idx="111">
                  <c:v>2527.9792045597583</c:v>
                </c:pt>
                <c:pt idx="112">
                  <c:v>2655.2852719626549</c:v>
                </c:pt>
                <c:pt idx="113">
                  <c:v>2786</c:v>
                </c:pt>
                <c:pt idx="114">
                  <c:v>2962</c:v>
                </c:pt>
                <c:pt idx="115">
                  <c:v>2995</c:v>
                </c:pt>
                <c:pt idx="116">
                  <c:v>3240</c:v>
                </c:pt>
                <c:pt idx="117">
                  <c:v>3271</c:v>
                </c:pt>
                <c:pt idx="118">
                  <c:v>3350.1957037851976</c:v>
                </c:pt>
                <c:pt idx="119">
                  <c:v>3431</c:v>
                </c:pt>
                <c:pt idx="120">
                  <c:v>3655</c:v>
                </c:pt>
                <c:pt idx="121">
                  <c:v>3825</c:v>
                </c:pt>
                <c:pt idx="122">
                  <c:v>3906</c:v>
                </c:pt>
                <c:pt idx="123">
                  <c:v>4178</c:v>
                </c:pt>
                <c:pt idx="124">
                  <c:v>4389</c:v>
                </c:pt>
                <c:pt idx="125">
                  <c:v>4432.0128826586624</c:v>
                </c:pt>
                <c:pt idx="126">
                  <c:v>4475</c:v>
                </c:pt>
                <c:pt idx="127">
                  <c:v>4696</c:v>
                </c:pt>
                <c:pt idx="128">
                  <c:v>5067</c:v>
                </c:pt>
                <c:pt idx="129">
                  <c:v>5216</c:v>
                </c:pt>
                <c:pt idx="130">
                  <c:v>5379</c:v>
                </c:pt>
                <c:pt idx="131">
                  <c:v>5403</c:v>
                </c:pt>
                <c:pt idx="132">
                  <c:v>5527.9233279891878</c:v>
                </c:pt>
                <c:pt idx="133">
                  <c:v>5655</c:v>
                </c:pt>
                <c:pt idx="134">
                  <c:v>5772</c:v>
                </c:pt>
                <c:pt idx="135">
                  <c:v>6063</c:v>
                </c:pt>
                <c:pt idx="136">
                  <c:v>6210</c:v>
                </c:pt>
                <c:pt idx="137">
                  <c:v>6344</c:v>
                </c:pt>
                <c:pt idx="138">
                  <c:v>6415</c:v>
                </c:pt>
                <c:pt idx="139">
                  <c:v>6500.0706638454294</c:v>
                </c:pt>
                <c:pt idx="140">
                  <c:v>6586</c:v>
                </c:pt>
                <c:pt idx="141">
                  <c:v>6797</c:v>
                </c:pt>
                <c:pt idx="142">
                  <c:v>7001</c:v>
                </c:pt>
                <c:pt idx="143">
                  <c:v>7238</c:v>
                </c:pt>
                <c:pt idx="144">
                  <c:v>7391</c:v>
                </c:pt>
                <c:pt idx="145">
                  <c:v>7474</c:v>
                </c:pt>
                <c:pt idx="146">
                  <c:v>7498.1117726847151</c:v>
                </c:pt>
                <c:pt idx="147">
                  <c:v>7522</c:v>
                </c:pt>
                <c:pt idx="148">
                  <c:v>7626</c:v>
                </c:pt>
                <c:pt idx="149">
                  <c:v>7812</c:v>
                </c:pt>
                <c:pt idx="150">
                  <c:v>7996</c:v>
                </c:pt>
                <c:pt idx="151">
                  <c:v>8126</c:v>
                </c:pt>
                <c:pt idx="152">
                  <c:v>8206</c:v>
                </c:pt>
                <c:pt idx="153">
                  <c:v>8296.2879079002414</c:v>
                </c:pt>
                <c:pt idx="154">
                  <c:v>8387.2861598982199</c:v>
                </c:pt>
                <c:pt idx="155">
                  <c:v>8479</c:v>
                </c:pt>
                <c:pt idx="156">
                  <c:v>8555</c:v>
                </c:pt>
                <c:pt idx="157">
                  <c:v>8440</c:v>
                </c:pt>
                <c:pt idx="158">
                  <c:v>8265</c:v>
                </c:pt>
                <c:pt idx="159">
                  <c:v>8024</c:v>
                </c:pt>
                <c:pt idx="160">
                  <c:v>8002.9160059374835</c:v>
                </c:pt>
                <c:pt idx="161">
                  <c:v>7980</c:v>
                </c:pt>
                <c:pt idx="162">
                  <c:v>7466</c:v>
                </c:pt>
                <c:pt idx="163">
                  <c:v>7145</c:v>
                </c:pt>
                <c:pt idx="164">
                  <c:v>6965</c:v>
                </c:pt>
                <c:pt idx="165">
                  <c:v>6518</c:v>
                </c:pt>
                <c:pt idx="166">
                  <c:v>6536</c:v>
                </c:pt>
                <c:pt idx="167">
                  <c:v>6028.4267852625999</c:v>
                </c:pt>
                <c:pt idx="168">
                  <c:v>5486</c:v>
                </c:pt>
                <c:pt idx="169">
                  <c:v>5198</c:v>
                </c:pt>
                <c:pt idx="170">
                  <c:v>4643</c:v>
                </c:pt>
                <c:pt idx="171">
                  <c:v>4054</c:v>
                </c:pt>
                <c:pt idx="172">
                  <c:v>3676</c:v>
                </c:pt>
                <c:pt idx="173">
                  <c:v>3689</c:v>
                </c:pt>
                <c:pt idx="174">
                  <c:v>3368.8520783930526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E4E6-4C5A-9FB9-4A92505D6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10208"/>
        <c:axId val="192739848"/>
        <c:extLst/>
      </c:lineChart>
      <c:dateAx>
        <c:axId val="19161020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39848"/>
        <c:crosses val="autoZero"/>
        <c:auto val="1"/>
        <c:lblOffset val="100"/>
        <c:baseTimeUnit val="days"/>
      </c:dateAx>
      <c:valAx>
        <c:axId val="192739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61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Oficiais'!$C$1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DE-4536-97B2-C1F3BA16760E}"/>
            </c:ext>
          </c:extLst>
        </c:ser>
        <c:ser>
          <c:idx val="1"/>
          <c:order val="1"/>
          <c:tx>
            <c:strRef>
              <c:f>'Dados Oficiais'!$G$1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1461</c:v>
                </c:pt>
                <c:pt idx="103">
                  <c:v>1535</c:v>
                </c:pt>
                <c:pt idx="104">
                  <c:v>1503.3587736080017</c:v>
                </c:pt>
                <c:pt idx="105">
                  <c:v>1471</c:v>
                </c:pt>
                <c:pt idx="106">
                  <c:v>1463</c:v>
                </c:pt>
                <c:pt idx="107">
                  <c:v>1877</c:v>
                </c:pt>
                <c:pt idx="108">
                  <c:v>2119</c:v>
                </c:pt>
                <c:pt idx="109">
                  <c:v>2400</c:v>
                </c:pt>
                <c:pt idx="110">
                  <c:v>2404</c:v>
                </c:pt>
                <c:pt idx="111">
                  <c:v>2527.9792045597583</c:v>
                </c:pt>
                <c:pt idx="112">
                  <c:v>2655.2852719626549</c:v>
                </c:pt>
                <c:pt idx="113">
                  <c:v>2786</c:v>
                </c:pt>
                <c:pt idx="114">
                  <c:v>2962</c:v>
                </c:pt>
                <c:pt idx="115">
                  <c:v>2995</c:v>
                </c:pt>
                <c:pt idx="116">
                  <c:v>3240</c:v>
                </c:pt>
                <c:pt idx="117">
                  <c:v>3271</c:v>
                </c:pt>
                <c:pt idx="118">
                  <c:v>3350.1957037851976</c:v>
                </c:pt>
                <c:pt idx="119">
                  <c:v>3431</c:v>
                </c:pt>
                <c:pt idx="120">
                  <c:v>3655</c:v>
                </c:pt>
                <c:pt idx="121">
                  <c:v>3825</c:v>
                </c:pt>
                <c:pt idx="122">
                  <c:v>3906</c:v>
                </c:pt>
                <c:pt idx="123">
                  <c:v>4178</c:v>
                </c:pt>
                <c:pt idx="124">
                  <c:v>4389</c:v>
                </c:pt>
                <c:pt idx="125">
                  <c:v>4432.0128826586624</c:v>
                </c:pt>
                <c:pt idx="126">
                  <c:v>4475</c:v>
                </c:pt>
                <c:pt idx="127">
                  <c:v>4696</c:v>
                </c:pt>
                <c:pt idx="128">
                  <c:v>5067</c:v>
                </c:pt>
                <c:pt idx="129">
                  <c:v>5216</c:v>
                </c:pt>
                <c:pt idx="130">
                  <c:v>5379</c:v>
                </c:pt>
                <c:pt idx="131">
                  <c:v>5403</c:v>
                </c:pt>
                <c:pt idx="132">
                  <c:v>5527.9233279891878</c:v>
                </c:pt>
                <c:pt idx="133">
                  <c:v>5655</c:v>
                </c:pt>
                <c:pt idx="134">
                  <c:v>5772</c:v>
                </c:pt>
                <c:pt idx="135">
                  <c:v>6063</c:v>
                </c:pt>
                <c:pt idx="136">
                  <c:v>6210</c:v>
                </c:pt>
                <c:pt idx="137">
                  <c:v>6344</c:v>
                </c:pt>
                <c:pt idx="138">
                  <c:v>6415</c:v>
                </c:pt>
                <c:pt idx="139">
                  <c:v>6500.0706638454294</c:v>
                </c:pt>
                <c:pt idx="140">
                  <c:v>6586</c:v>
                </c:pt>
                <c:pt idx="141">
                  <c:v>6797</c:v>
                </c:pt>
                <c:pt idx="142">
                  <c:v>7001</c:v>
                </c:pt>
                <c:pt idx="143">
                  <c:v>7238</c:v>
                </c:pt>
                <c:pt idx="144">
                  <c:v>7391</c:v>
                </c:pt>
                <c:pt idx="145">
                  <c:v>7474</c:v>
                </c:pt>
                <c:pt idx="146">
                  <c:v>7498.1117726847151</c:v>
                </c:pt>
                <c:pt idx="147">
                  <c:v>7522</c:v>
                </c:pt>
                <c:pt idx="148">
                  <c:v>7626</c:v>
                </c:pt>
                <c:pt idx="149">
                  <c:v>7812</c:v>
                </c:pt>
                <c:pt idx="150">
                  <c:v>7996</c:v>
                </c:pt>
                <c:pt idx="151">
                  <c:v>8126</c:v>
                </c:pt>
                <c:pt idx="152">
                  <c:v>8206</c:v>
                </c:pt>
                <c:pt idx="153">
                  <c:v>8296.2879079002414</c:v>
                </c:pt>
                <c:pt idx="154">
                  <c:v>8387.2861598982199</c:v>
                </c:pt>
                <c:pt idx="155">
                  <c:v>8479</c:v>
                </c:pt>
                <c:pt idx="156">
                  <c:v>8555</c:v>
                </c:pt>
                <c:pt idx="157">
                  <c:v>8440</c:v>
                </c:pt>
                <c:pt idx="158">
                  <c:v>8265</c:v>
                </c:pt>
                <c:pt idx="159">
                  <c:v>8024</c:v>
                </c:pt>
                <c:pt idx="160">
                  <c:v>8002.9160059374835</c:v>
                </c:pt>
                <c:pt idx="161">
                  <c:v>7980</c:v>
                </c:pt>
                <c:pt idx="162">
                  <c:v>7466</c:v>
                </c:pt>
                <c:pt idx="163">
                  <c:v>7145</c:v>
                </c:pt>
                <c:pt idx="164">
                  <c:v>6965</c:v>
                </c:pt>
                <c:pt idx="165">
                  <c:v>6518</c:v>
                </c:pt>
                <c:pt idx="166">
                  <c:v>6536</c:v>
                </c:pt>
                <c:pt idx="167">
                  <c:v>6028.4267852625999</c:v>
                </c:pt>
                <c:pt idx="168">
                  <c:v>5486</c:v>
                </c:pt>
                <c:pt idx="169">
                  <c:v>5198</c:v>
                </c:pt>
                <c:pt idx="170">
                  <c:v>4643</c:v>
                </c:pt>
                <c:pt idx="171">
                  <c:v>4054</c:v>
                </c:pt>
                <c:pt idx="172">
                  <c:v>3676</c:v>
                </c:pt>
                <c:pt idx="173">
                  <c:v>3689</c:v>
                </c:pt>
                <c:pt idx="174">
                  <c:v>3368.8520783930526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DE-4536-97B2-C1F3BA167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0632"/>
        <c:axId val="192741024"/>
      </c:lineChart>
      <c:dateAx>
        <c:axId val="19274063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1024"/>
        <c:crosses val="autoZero"/>
        <c:auto val="1"/>
        <c:lblOffset val="100"/>
        <c:baseTimeUnit val="days"/>
      </c:dateAx>
      <c:valAx>
        <c:axId val="19274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0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exp'!$B$1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exp'!$B$2:$B$216</c:f>
              <c:numCache>
                <c:formatCode>General</c:formatCode>
                <c:ptCount val="215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02-46E3-9B76-6B8A1EF241A4}"/>
            </c:ext>
          </c:extLst>
        </c:ser>
        <c:ser>
          <c:idx val="1"/>
          <c:order val="1"/>
          <c:tx>
            <c:strRef>
              <c:f>'Dados sim recup exp'!$D$1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exp'!$D$2:$D$216</c:f>
              <c:numCache>
                <c:formatCode>General</c:formatCode>
                <c:ptCount val="215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02-46E3-9B76-6B8A1EF241A4}"/>
            </c:ext>
          </c:extLst>
        </c:ser>
        <c:ser>
          <c:idx val="2"/>
          <c:order val="2"/>
          <c:tx>
            <c:strRef>
              <c:f>'Dados sim recup exp'!$E$1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exp'!$E$2:$E$216</c:f>
              <c:numCache>
                <c:formatCode>General</c:formatCode>
                <c:ptCount val="21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E902-46E3-9B76-6B8A1EF241A4}"/>
            </c:ext>
          </c:extLst>
        </c:ser>
        <c:ser>
          <c:idx val="3"/>
          <c:order val="3"/>
          <c:tx>
            <c:strRef>
              <c:f>'Dados sim recup exp'!$F$1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exp'!$F$2:$F$216</c:f>
              <c:numCache>
                <c:formatCode>General</c:formatCode>
                <c:ptCount val="215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3095.3402708913059</c:v>
                </c:pt>
                <c:pt idx="103">
                  <c:v>3160.003757454308</c:v>
                </c:pt>
                <c:pt idx="104">
                  <c:v>3226.0181024459635</c:v>
                </c:pt>
                <c:pt idx="105">
                  <c:v>3293.4115260967496</c:v>
                </c:pt>
                <c:pt idx="106">
                  <c:v>3362.2128381744265</c:v>
                </c:pt>
                <c:pt idx="107">
                  <c:v>3432.4514502998204</c:v>
                </c:pt>
                <c:pt idx="108">
                  <c:v>3504.1573885198882</c:v>
                </c:pt>
                <c:pt idx="109">
                  <c:v>3577.3613061434435</c:v>
                </c:pt>
                <c:pt idx="110">
                  <c:v>3652.0944968450267</c:v>
                </c:pt>
                <c:pt idx="111">
                  <c:v>3728.3889080425238</c:v>
                </c:pt>
                <c:pt idx="112">
                  <c:v>3806.2771545542496</c:v>
                </c:pt>
                <c:pt idx="113">
                  <c:v>3885.7925325413389</c:v>
                </c:pt>
                <c:pt idx="114">
                  <c:v>3966.9690337413986</c:v>
                </c:pt>
                <c:pt idx="115">
                  <c:v>4049.8413599995124</c:v>
                </c:pt>
                <c:pt idx="116">
                  <c:v>4134.4449381028053</c:v>
                </c:pt>
                <c:pt idx="117">
                  <c:v>4220.815934924909</c:v>
                </c:pt>
                <c:pt idx="118">
                  <c:v>4308.9912728868103</c:v>
                </c:pt>
                <c:pt idx="119">
                  <c:v>4399.0086457406769</c:v>
                </c:pt>
                <c:pt idx="120">
                  <c:v>4490.9065346834241</c:v>
                </c:pt>
                <c:pt idx="121">
                  <c:v>4584.7242248069015</c:v>
                </c:pt>
                <c:pt idx="122">
                  <c:v>4680.5018218917303</c:v>
                </c:pt>
                <c:pt idx="123">
                  <c:v>4778.2802695519786</c:v>
                </c:pt>
                <c:pt idx="124">
                  <c:v>4878.1013667379957</c:v>
                </c:pt>
                <c:pt idx="125">
                  <c:v>4980.0077856048929</c:v>
                </c:pt>
                <c:pt idx="126">
                  <c:v>5084.0430897543074</c:v>
                </c:pt>
                <c:pt idx="127">
                  <c:v>5190.2517528572453</c:v>
                </c:pt>
                <c:pt idx="128">
                  <c:v>5298.6791776659693</c:v>
                </c:pt>
                <c:pt idx="129">
                  <c:v>5409.3717154230553</c:v>
                </c:pt>
                <c:pt idx="130">
                  <c:v>5522.376685675913</c:v>
                </c:pt>
                <c:pt idx="131">
                  <c:v>5637.7423965052476</c:v>
                </c:pt>
                <c:pt idx="132">
                  <c:v>5755.5181651761059</c:v>
                </c:pt>
                <c:pt idx="133">
                  <c:v>5875.7543392203297</c:v>
                </c:pt>
                <c:pt idx="134">
                  <c:v>5998.5023179594391</c:v>
                </c:pt>
                <c:pt idx="135">
                  <c:v>6123.8145744771427</c:v>
                </c:pt>
                <c:pt idx="136">
                  <c:v>6251.744678050859</c:v>
                </c:pt>
                <c:pt idx="137">
                  <c:v>6382.3473170518555</c:v>
                </c:pt>
                <c:pt idx="138">
                  <c:v>6515.6783223237762</c:v>
                </c:pt>
                <c:pt idx="139">
                  <c:v>6651.7946910495666</c:v>
                </c:pt>
                <c:pt idx="140">
                  <c:v>6790.7546111169904</c:v>
                </c:pt>
                <c:pt idx="141">
                  <c:v>6932.6174859931562</c:v>
                </c:pt>
                <c:pt idx="142">
                  <c:v>7077.4439601186868</c:v>
                </c:pt>
                <c:pt idx="143">
                  <c:v>7225.2959448323918</c:v>
                </c:pt>
                <c:pt idx="144">
                  <c:v>7376.236644837516</c:v>
                </c:pt>
                <c:pt idx="145">
                  <c:v>7530.3305852208878</c:v>
                </c:pt>
                <c:pt idx="146">
                  <c:v>7687.6436390365134</c:v>
                </c:pt>
                <c:pt idx="147">
                  <c:v>7848.2430554654038</c:v>
                </c:pt>
                <c:pt idx="148">
                  <c:v>8012.1974885636846</c:v>
                </c:pt>
                <c:pt idx="149">
                  <c:v>8179.577026611265</c:v>
                </c:pt>
                <c:pt idx="150">
                  <c:v>8350.4532220736201</c:v>
                </c:pt>
                <c:pt idx="151">
                  <c:v>8524.8991221894903</c:v>
                </c:pt>
                <c:pt idx="152">
                  <c:v>8702.9893001975834</c:v>
                </c:pt>
                <c:pt idx="153">
                  <c:v>8884.7998872156077</c:v>
                </c:pt>
                <c:pt idx="154">
                  <c:v>9070.4086047852907</c:v>
                </c:pt>
                <c:pt idx="155">
                  <c:v>9259.8947980972735</c:v>
                </c:pt>
                <c:pt idx="156">
                  <c:v>9453.3394699100954</c:v>
                </c:pt>
                <c:pt idx="157">
                  <c:v>9650.8253151777662</c:v>
                </c:pt>
                <c:pt idx="158">
                  <c:v>9852.4367564007316</c:v>
                </c:pt>
                <c:pt idx="159">
                  <c:v>10058.259979715336</c:v>
                </c:pt>
                <c:pt idx="160">
                  <c:v>10268.382971737219</c:v>
                </c:pt>
                <c:pt idx="161">
                  <c:v>10482.895557174392</c:v>
                </c:pt>
                <c:pt idx="162">
                  <c:v>10701.889437226071</c:v>
                </c:pt>
                <c:pt idx="163">
                  <c:v>10925.458228783691</c:v>
                </c:pt>
                <c:pt idx="164">
                  <c:v>11153.697504450844</c:v>
                </c:pt>
                <c:pt idx="165">
                  <c:v>11386.704833399259</c:v>
                </c:pt>
                <c:pt idx="166">
                  <c:v>11624.579823078298</c:v>
                </c:pt>
                <c:pt idx="167">
                  <c:v>11867.424161795774</c:v>
                </c:pt>
                <c:pt idx="168">
                  <c:v>12115.341662188312</c:v>
                </c:pt>
                <c:pt idx="169">
                  <c:v>12368.438305599831</c:v>
                </c:pt>
                <c:pt idx="170">
                  <c:v>12626.822287387133</c:v>
                </c:pt>
                <c:pt idx="171">
                  <c:v>12890.604063171921</c:v>
                </c:pt>
                <c:pt idx="172">
                  <c:v>13159.896396059083</c:v>
                </c:pt>
                <c:pt idx="173">
                  <c:v>13434.814404841372</c:v>
                </c:pt>
                <c:pt idx="174">
                  <c:v>13715.475613211118</c:v>
                </c:pt>
                <c:pt idx="175">
                  <c:v>14002</c:v>
                </c:pt>
                <c:pt idx="176">
                  <c:v>14523</c:v>
                </c:pt>
                <c:pt idx="177">
                  <c:v>14923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02-46E3-9B76-6B8A1EF241A4}"/>
            </c:ext>
          </c:extLst>
        </c:ser>
        <c:ser>
          <c:idx val="4"/>
          <c:order val="4"/>
          <c:tx>
            <c:strRef>
              <c:f>'Dados sim recup exp'!$G$1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exp'!$G$2:$G$216</c:f>
              <c:numCache>
                <c:formatCode>General</c:formatCode>
                <c:ptCount val="215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1502.6597291086941</c:v>
                </c:pt>
                <c:pt idx="103">
                  <c:v>1511.996242545692</c:v>
                </c:pt>
                <c:pt idx="104">
                  <c:v>1456.5566122393348</c:v>
                </c:pt>
                <c:pt idx="105">
                  <c:v>1399.5884739032504</c:v>
                </c:pt>
                <c:pt idx="106">
                  <c:v>1401.7871618255735</c:v>
                </c:pt>
                <c:pt idx="107">
                  <c:v>1745.5485497001796</c:v>
                </c:pt>
                <c:pt idx="108">
                  <c:v>1980.8426114801118</c:v>
                </c:pt>
                <c:pt idx="109">
                  <c:v>2216.6386938565565</c:v>
                </c:pt>
                <c:pt idx="110">
                  <c:v>2145.9055031549733</c:v>
                </c:pt>
                <c:pt idx="111">
                  <c:v>2210.8358534904605</c:v>
                </c:pt>
                <c:pt idx="112">
                  <c:v>2277.5868592969068</c:v>
                </c:pt>
                <c:pt idx="113">
                  <c:v>2346.2074674586611</c:v>
                </c:pt>
                <c:pt idx="114">
                  <c:v>2486.0309662586014</c:v>
                </c:pt>
                <c:pt idx="115">
                  <c:v>2513.1586400004876</c:v>
                </c:pt>
                <c:pt idx="116">
                  <c:v>2803.5550618971947</c:v>
                </c:pt>
                <c:pt idx="117">
                  <c:v>2748.184065075091</c:v>
                </c:pt>
                <c:pt idx="118">
                  <c:v>2779.485051718606</c:v>
                </c:pt>
                <c:pt idx="119">
                  <c:v>2810.9913542593231</c:v>
                </c:pt>
                <c:pt idx="120">
                  <c:v>2973.0934653165759</c:v>
                </c:pt>
                <c:pt idx="121">
                  <c:v>3189.2757751930985</c:v>
                </c:pt>
                <c:pt idx="122">
                  <c:v>3314.4981781082697</c:v>
                </c:pt>
                <c:pt idx="123">
                  <c:v>3576.7197304480214</c:v>
                </c:pt>
                <c:pt idx="124">
                  <c:v>3687.8986332620043</c:v>
                </c:pt>
                <c:pt idx="125">
                  <c:v>3642.4833513822659</c:v>
                </c:pt>
                <c:pt idx="126">
                  <c:v>3594.9569102456926</c:v>
                </c:pt>
                <c:pt idx="127">
                  <c:v>3733.7482471427547</c:v>
                </c:pt>
                <c:pt idx="128">
                  <c:v>4099.3208223340307</c:v>
                </c:pt>
                <c:pt idx="129">
                  <c:v>4193.6282845769447</c:v>
                </c:pt>
                <c:pt idx="130">
                  <c:v>4308.623314324087</c:v>
                </c:pt>
                <c:pt idx="131">
                  <c:v>4217.2576034947524</c:v>
                </c:pt>
                <c:pt idx="132">
                  <c:v>4250.3296820518781</c:v>
                </c:pt>
                <c:pt idx="133">
                  <c:v>4283.2456607796703</c:v>
                </c:pt>
                <c:pt idx="134">
                  <c:v>4402.4976820405609</c:v>
                </c:pt>
                <c:pt idx="135">
                  <c:v>4617.1854255228573</c:v>
                </c:pt>
                <c:pt idx="136">
                  <c:v>4732.255321949141</c:v>
                </c:pt>
                <c:pt idx="137">
                  <c:v>4813.6526829481445</c:v>
                </c:pt>
                <c:pt idx="138">
                  <c:v>4751.3216776762238</c:v>
                </c:pt>
                <c:pt idx="139">
                  <c:v>4812.4786278050233</c:v>
                </c:pt>
                <c:pt idx="140">
                  <c:v>4874.2453888830096</c:v>
                </c:pt>
                <c:pt idx="141">
                  <c:v>4969.3825140068438</c:v>
                </c:pt>
                <c:pt idx="142">
                  <c:v>5064.5560398813132</c:v>
                </c:pt>
                <c:pt idx="143">
                  <c:v>5212.7040551676082</c:v>
                </c:pt>
                <c:pt idx="144">
                  <c:v>5258.763355162484</c:v>
                </c:pt>
                <c:pt idx="145">
                  <c:v>5187.6694147791122</c:v>
                </c:pt>
                <c:pt idx="146">
                  <c:v>5120.0579483137381</c:v>
                </c:pt>
                <c:pt idx="147">
                  <c:v>5049.7569445345962</c:v>
                </c:pt>
                <c:pt idx="148">
                  <c:v>5131.8025114363154</c:v>
                </c:pt>
                <c:pt idx="149">
                  <c:v>5177.422973388735</c:v>
                </c:pt>
                <c:pt idx="150">
                  <c:v>5215.5467779263799</c:v>
                </c:pt>
                <c:pt idx="151">
                  <c:v>5251.1008778105097</c:v>
                </c:pt>
                <c:pt idx="152">
                  <c:v>5153.0106998024166</c:v>
                </c:pt>
                <c:pt idx="153">
                  <c:v>5071.8025126930897</c:v>
                </c:pt>
                <c:pt idx="154">
                  <c:v>4987.525368996281</c:v>
                </c:pt>
                <c:pt idx="155">
                  <c:v>4900.1052019027265</c:v>
                </c:pt>
                <c:pt idx="156">
                  <c:v>4851.6605300899046</c:v>
                </c:pt>
                <c:pt idx="157">
                  <c:v>4791.1746848222338</c:v>
                </c:pt>
                <c:pt idx="158">
                  <c:v>4848.5632435992684</c:v>
                </c:pt>
                <c:pt idx="159">
                  <c:v>4695.7400202846638</c:v>
                </c:pt>
                <c:pt idx="160">
                  <c:v>4599.6761499699569</c:v>
                </c:pt>
                <c:pt idx="161">
                  <c:v>4500.1044428256082</c:v>
                </c:pt>
                <c:pt idx="162">
                  <c:v>4590.1105627739289</c:v>
                </c:pt>
                <c:pt idx="163">
                  <c:v>4643.5417712163089</c:v>
                </c:pt>
                <c:pt idx="164">
                  <c:v>4818.3024955491564</c:v>
                </c:pt>
                <c:pt idx="165">
                  <c:v>4761.2951666007411</c:v>
                </c:pt>
                <c:pt idx="166">
                  <c:v>4541.4201769217016</c:v>
                </c:pt>
                <c:pt idx="167">
                  <c:v>4372.920660740725</c:v>
                </c:pt>
                <c:pt idx="168">
                  <c:v>4199.6583378116884</c:v>
                </c:pt>
                <c:pt idx="169">
                  <c:v>4085.5616944001686</c:v>
                </c:pt>
                <c:pt idx="170">
                  <c:v>3936.1777126128673</c:v>
                </c:pt>
                <c:pt idx="171">
                  <c:v>3808.3959368280794</c:v>
                </c:pt>
                <c:pt idx="172">
                  <c:v>3747.1036039409173</c:v>
                </c:pt>
                <c:pt idx="173">
                  <c:v>3485.1855951586276</c:v>
                </c:pt>
                <c:pt idx="174">
                  <c:v>3264.4183797452715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902-46E3-9B76-6B8A1EF24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2592"/>
        <c:axId val="192742200"/>
        <c:extLst/>
      </c:lineChart>
      <c:dateAx>
        <c:axId val="19274259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2200"/>
        <c:crosses val="autoZero"/>
        <c:auto val="1"/>
        <c:lblOffset val="100"/>
        <c:baseTimeUnit val="days"/>
      </c:dateAx>
      <c:valAx>
        <c:axId val="192742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2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sim recup exp'!$C$1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exp'!$C$2:$C$600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4A-4B56-AFB7-A2A2B535957F}"/>
            </c:ext>
          </c:extLst>
        </c:ser>
        <c:ser>
          <c:idx val="1"/>
          <c:order val="1"/>
          <c:tx>
            <c:strRef>
              <c:f>'Dados sim recup exp'!$G$1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exp'!$G$2:$G$600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1502.6597291086941</c:v>
                </c:pt>
                <c:pt idx="103">
                  <c:v>1511.996242545692</c:v>
                </c:pt>
                <c:pt idx="104">
                  <c:v>1456.5566122393348</c:v>
                </c:pt>
                <c:pt idx="105">
                  <c:v>1399.5884739032504</c:v>
                </c:pt>
                <c:pt idx="106">
                  <c:v>1401.7871618255735</c:v>
                </c:pt>
                <c:pt idx="107">
                  <c:v>1745.5485497001796</c:v>
                </c:pt>
                <c:pt idx="108">
                  <c:v>1980.8426114801118</c:v>
                </c:pt>
                <c:pt idx="109">
                  <c:v>2216.6386938565565</c:v>
                </c:pt>
                <c:pt idx="110">
                  <c:v>2145.9055031549733</c:v>
                </c:pt>
                <c:pt idx="111">
                  <c:v>2210.8358534904605</c:v>
                </c:pt>
                <c:pt idx="112">
                  <c:v>2277.5868592969068</c:v>
                </c:pt>
                <c:pt idx="113">
                  <c:v>2346.2074674586611</c:v>
                </c:pt>
                <c:pt idx="114">
                  <c:v>2486.0309662586014</c:v>
                </c:pt>
                <c:pt idx="115">
                  <c:v>2513.1586400004876</c:v>
                </c:pt>
                <c:pt idx="116">
                  <c:v>2803.5550618971947</c:v>
                </c:pt>
                <c:pt idx="117">
                  <c:v>2748.184065075091</c:v>
                </c:pt>
                <c:pt idx="118">
                  <c:v>2779.485051718606</c:v>
                </c:pt>
                <c:pt idx="119">
                  <c:v>2810.9913542593231</c:v>
                </c:pt>
                <c:pt idx="120">
                  <c:v>2973.0934653165759</c:v>
                </c:pt>
                <c:pt idx="121">
                  <c:v>3189.2757751930985</c:v>
                </c:pt>
                <c:pt idx="122">
                  <c:v>3314.4981781082697</c:v>
                </c:pt>
                <c:pt idx="123">
                  <c:v>3576.7197304480214</c:v>
                </c:pt>
                <c:pt idx="124">
                  <c:v>3687.8986332620043</c:v>
                </c:pt>
                <c:pt idx="125">
                  <c:v>3642.4833513822659</c:v>
                </c:pt>
                <c:pt idx="126">
                  <c:v>3594.9569102456926</c:v>
                </c:pt>
                <c:pt idx="127">
                  <c:v>3733.7482471427547</c:v>
                </c:pt>
                <c:pt idx="128">
                  <c:v>4099.3208223340307</c:v>
                </c:pt>
                <c:pt idx="129">
                  <c:v>4193.6282845769447</c:v>
                </c:pt>
                <c:pt idx="130">
                  <c:v>4308.623314324087</c:v>
                </c:pt>
                <c:pt idx="131">
                  <c:v>4217.2576034947524</c:v>
                </c:pt>
                <c:pt idx="132">
                  <c:v>4250.3296820518781</c:v>
                </c:pt>
                <c:pt idx="133">
                  <c:v>4283.2456607796703</c:v>
                </c:pt>
                <c:pt idx="134">
                  <c:v>4402.4976820405609</c:v>
                </c:pt>
                <c:pt idx="135">
                  <c:v>4617.1854255228573</c:v>
                </c:pt>
                <c:pt idx="136">
                  <c:v>4732.255321949141</c:v>
                </c:pt>
                <c:pt idx="137">
                  <c:v>4813.6526829481445</c:v>
                </c:pt>
                <c:pt idx="138">
                  <c:v>4751.3216776762238</c:v>
                </c:pt>
                <c:pt idx="139">
                  <c:v>4812.4786278050233</c:v>
                </c:pt>
                <c:pt idx="140">
                  <c:v>4874.2453888830096</c:v>
                </c:pt>
                <c:pt idx="141">
                  <c:v>4969.3825140068438</c:v>
                </c:pt>
                <c:pt idx="142">
                  <c:v>5064.5560398813132</c:v>
                </c:pt>
                <c:pt idx="143">
                  <c:v>5212.7040551676082</c:v>
                </c:pt>
                <c:pt idx="144">
                  <c:v>5258.763355162484</c:v>
                </c:pt>
                <c:pt idx="145">
                  <c:v>5187.6694147791122</c:v>
                </c:pt>
                <c:pt idx="146">
                  <c:v>5120.0579483137381</c:v>
                </c:pt>
                <c:pt idx="147">
                  <c:v>5049.7569445345962</c:v>
                </c:pt>
                <c:pt idx="148">
                  <c:v>5131.8025114363154</c:v>
                </c:pt>
                <c:pt idx="149">
                  <c:v>5177.422973388735</c:v>
                </c:pt>
                <c:pt idx="150">
                  <c:v>5215.5467779263799</c:v>
                </c:pt>
                <c:pt idx="151">
                  <c:v>5251.1008778105097</c:v>
                </c:pt>
                <c:pt idx="152">
                  <c:v>5153.0106998024166</c:v>
                </c:pt>
                <c:pt idx="153">
                  <c:v>5071.8025126930897</c:v>
                </c:pt>
                <c:pt idx="154">
                  <c:v>4987.525368996281</c:v>
                </c:pt>
                <c:pt idx="155">
                  <c:v>4900.1052019027265</c:v>
                </c:pt>
                <c:pt idx="156">
                  <c:v>4851.6605300899046</c:v>
                </c:pt>
                <c:pt idx="157">
                  <c:v>4791.1746848222338</c:v>
                </c:pt>
                <c:pt idx="158">
                  <c:v>4848.5632435992684</c:v>
                </c:pt>
                <c:pt idx="159">
                  <c:v>4695.7400202846638</c:v>
                </c:pt>
                <c:pt idx="160">
                  <c:v>4599.6761499699569</c:v>
                </c:pt>
                <c:pt idx="161">
                  <c:v>4500.1044428256082</c:v>
                </c:pt>
                <c:pt idx="162">
                  <c:v>4590.1105627739289</c:v>
                </c:pt>
                <c:pt idx="163">
                  <c:v>4643.5417712163089</c:v>
                </c:pt>
                <c:pt idx="164">
                  <c:v>4818.3024955491564</c:v>
                </c:pt>
                <c:pt idx="165">
                  <c:v>4761.2951666007411</c:v>
                </c:pt>
                <c:pt idx="166">
                  <c:v>4541.4201769217016</c:v>
                </c:pt>
                <c:pt idx="167">
                  <c:v>4372.920660740725</c:v>
                </c:pt>
                <c:pt idx="168">
                  <c:v>4199.6583378116884</c:v>
                </c:pt>
                <c:pt idx="169">
                  <c:v>4085.5616944001686</c:v>
                </c:pt>
                <c:pt idx="170">
                  <c:v>3936.1777126128673</c:v>
                </c:pt>
                <c:pt idx="171">
                  <c:v>3808.3959368280794</c:v>
                </c:pt>
                <c:pt idx="172">
                  <c:v>3747.1036039409173</c:v>
                </c:pt>
                <c:pt idx="173">
                  <c:v>3485.1855951586276</c:v>
                </c:pt>
                <c:pt idx="174">
                  <c:v>3264.4183797452715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4A-4B56-AFB7-A2A2B5359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3376"/>
        <c:axId val="192743768"/>
      </c:lineChart>
      <c:dateAx>
        <c:axId val="19274337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3768"/>
        <c:crosses val="autoZero"/>
        <c:auto val="1"/>
        <c:lblOffset val="100"/>
        <c:baseTimeUnit val="days"/>
      </c:dateAx>
      <c:valAx>
        <c:axId val="192743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3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média'!$B$1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C7-4F87-A5FD-74530C26E37B}"/>
            </c:ext>
          </c:extLst>
        </c:ser>
        <c:ser>
          <c:idx val="1"/>
          <c:order val="1"/>
          <c:tx>
            <c:strRef>
              <c:f>'Dados sim recup média'!$D$1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média'!$D$2:$D$600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C7-4F87-A5FD-74530C26E37B}"/>
            </c:ext>
          </c:extLst>
        </c:ser>
        <c:ser>
          <c:idx val="2"/>
          <c:order val="2"/>
          <c:tx>
            <c:strRef>
              <c:f>'Dados sim recup média'!$E$1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média'!$E$2:$E$600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C5C7-4F87-A5FD-74530C26E37B}"/>
            </c:ext>
          </c:extLst>
        </c:ser>
        <c:ser>
          <c:idx val="3"/>
          <c:order val="3"/>
          <c:tx>
            <c:strRef>
              <c:f>'Dados sim recup média'!$F$1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média'!$F$2:$F$600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3120.2518096652311</c:v>
                </c:pt>
                <c:pt idx="103">
                  <c:v>3174.7722864379725</c:v>
                </c:pt>
                <c:pt idx="104">
                  <c:v>3244.6515635855631</c:v>
                </c:pt>
                <c:pt idx="105">
                  <c:v>3316.0246639564698</c:v>
                </c:pt>
                <c:pt idx="106">
                  <c:v>3400.7912532876339</c:v>
                </c:pt>
                <c:pt idx="107">
                  <c:v>3460.562452459877</c:v>
                </c:pt>
                <c:pt idx="108">
                  <c:v>3543.3540214920868</c:v>
                </c:pt>
                <c:pt idx="109">
                  <c:v>3615.1809946419485</c:v>
                </c:pt>
                <c:pt idx="110">
                  <c:v>3679.0576293887229</c:v>
                </c:pt>
                <c:pt idx="111">
                  <c:v>3750.079208210987</c:v>
                </c:pt>
                <c:pt idx="112">
                  <c:v>3822.5389744839763</c:v>
                </c:pt>
                <c:pt idx="113">
                  <c:v>3896.448703886012</c:v>
                </c:pt>
                <c:pt idx="114">
                  <c:v>3980.9826068453258</c:v>
                </c:pt>
                <c:pt idx="115">
                  <c:v>4077.6240716963953</c:v>
                </c:pt>
                <c:pt idx="116">
                  <c:v>4193.3816721256308</c:v>
                </c:pt>
                <c:pt idx="117">
                  <c:v>4267.2628789947594</c:v>
                </c:pt>
                <c:pt idx="118">
                  <c:v>4356.0342292756923</c:v>
                </c:pt>
                <c:pt idx="119">
                  <c:v>4446.420256603592</c:v>
                </c:pt>
                <c:pt idx="120">
                  <c:v>4534.7055295751388</c:v>
                </c:pt>
                <c:pt idx="121">
                  <c:v>4661.1325552736535</c:v>
                </c:pt>
                <c:pt idx="122">
                  <c:v>4789.0361246362581</c:v>
                </c:pt>
                <c:pt idx="123">
                  <c:v>4901.0830876255477</c:v>
                </c:pt>
                <c:pt idx="124">
                  <c:v>4985.2723404776052</c:v>
                </c:pt>
                <c:pt idx="125">
                  <c:v>5075.4275698703459</c:v>
                </c:pt>
                <c:pt idx="126">
                  <c:v>5167.0668275659418</c:v>
                </c:pt>
                <c:pt idx="127">
                  <c:v>5263.6633827884989</c:v>
                </c:pt>
                <c:pt idx="128">
                  <c:v>5388.0515521034613</c:v>
                </c:pt>
                <c:pt idx="129">
                  <c:v>5498.2238075299065</c:v>
                </c:pt>
                <c:pt idx="130">
                  <c:v>5612.8380494474268</c:v>
                </c:pt>
                <c:pt idx="131">
                  <c:v>5707.2176378840149</c:v>
                </c:pt>
                <c:pt idx="132">
                  <c:v>5811.6596039301994</c:v>
                </c:pt>
                <c:pt idx="133">
                  <c:v>5917.5604964496197</c:v>
                </c:pt>
                <c:pt idx="134">
                  <c:v>6057.831498767795</c:v>
                </c:pt>
                <c:pt idx="135">
                  <c:v>6174.1500908440094</c:v>
                </c:pt>
                <c:pt idx="136">
                  <c:v>6307.50098128218</c:v>
                </c:pt>
                <c:pt idx="137">
                  <c:v>6436.2013410237387</c:v>
                </c:pt>
                <c:pt idx="138">
                  <c:v>6540.2342167386078</c:v>
                </c:pt>
                <c:pt idx="139">
                  <c:v>6682.9828355745412</c:v>
                </c:pt>
                <c:pt idx="140">
                  <c:v>6827.8929392592081</c:v>
                </c:pt>
                <c:pt idx="141">
                  <c:v>6944.4817322487606</c:v>
                </c:pt>
                <c:pt idx="142">
                  <c:v>7065.6624683953933</c:v>
                </c:pt>
                <c:pt idx="143">
                  <c:v>7195.7489841061652</c:v>
                </c:pt>
                <c:pt idx="144">
                  <c:v>7322.0549257509092</c:v>
                </c:pt>
                <c:pt idx="145">
                  <c:v>7434.8938657901099</c:v>
                </c:pt>
                <c:pt idx="146">
                  <c:v>7570.7760269235323</c:v>
                </c:pt>
                <c:pt idx="147">
                  <c:v>7708.0920460933166</c:v>
                </c:pt>
                <c:pt idx="148">
                  <c:v>7871.7458136973974</c:v>
                </c:pt>
                <c:pt idx="149">
                  <c:v>7998.188549595784</c:v>
                </c:pt>
                <c:pt idx="150">
                  <c:v>8125.0686196780371</c:v>
                </c:pt>
                <c:pt idx="151">
                  <c:v>8271.3683896665789</c:v>
                </c:pt>
                <c:pt idx="152">
                  <c:v>8392.0710163788171</c:v>
                </c:pt>
                <c:pt idx="153">
                  <c:v>8517.265401575436</c:v>
                </c:pt>
                <c:pt idx="154">
                  <c:v>8643.504764365669</c:v>
                </c:pt>
                <c:pt idx="155">
                  <c:v>8770.7753765528287</c:v>
                </c:pt>
                <c:pt idx="156">
                  <c:v>8918.607750751913</c:v>
                </c:pt>
                <c:pt idx="157">
                  <c:v>9128.441525519811</c:v>
                </c:pt>
                <c:pt idx="158">
                  <c:v>9399.9337648978344</c:v>
                </c:pt>
                <c:pt idx="159">
                  <c:v>9625.7431227327197</c:v>
                </c:pt>
                <c:pt idx="160">
                  <c:v>9799.5776450013018</c:v>
                </c:pt>
                <c:pt idx="161">
                  <c:v>9975.2896683424333</c:v>
                </c:pt>
                <c:pt idx="162">
                  <c:v>10380.352958197313</c:v>
                </c:pt>
                <c:pt idx="163">
                  <c:v>10711.385735646347</c:v>
                </c:pt>
                <c:pt idx="164">
                  <c:v>11038.38927671236</c:v>
                </c:pt>
                <c:pt idx="165">
                  <c:v>11379.700273588207</c:v>
                </c:pt>
                <c:pt idx="166">
                  <c:v>11514.324227819621</c:v>
                </c:pt>
                <c:pt idx="167">
                  <c:v>11843.908182567413</c:v>
                </c:pt>
                <c:pt idx="168">
                  <c:v>12186.210706985677</c:v>
                </c:pt>
                <c:pt idx="169">
                  <c:v>12466.16206035992</c:v>
                </c:pt>
                <c:pt idx="170">
                  <c:v>12826.137434584505</c:v>
                </c:pt>
                <c:pt idx="171">
                  <c:v>13207.487043328241</c:v>
                </c:pt>
                <c:pt idx="172">
                  <c:v>13543.563463832659</c:v>
                </c:pt>
                <c:pt idx="173">
                  <c:v>13685.388318548561</c:v>
                </c:pt>
                <c:pt idx="174">
                  <c:v>13954.999589307923</c:v>
                </c:pt>
                <c:pt idx="175">
                  <c:v>14229.381763680576</c:v>
                </c:pt>
                <c:pt idx="176">
                  <c:v>14624.435532292531</c:v>
                </c:pt>
                <c:pt idx="177">
                  <c:v>14937.97788241572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C7-4F87-A5FD-74530C26E37B}"/>
            </c:ext>
          </c:extLst>
        </c:ser>
        <c:ser>
          <c:idx val="4"/>
          <c:order val="4"/>
          <c:tx>
            <c:strRef>
              <c:f>'Dados sim recup média'!$G$1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1477.7481903347689</c:v>
                </c:pt>
                <c:pt idx="103">
                  <c:v>1497.2277135620275</c:v>
                </c:pt>
                <c:pt idx="104">
                  <c:v>1437.9231510997352</c:v>
                </c:pt>
                <c:pt idx="105">
                  <c:v>1376.9753360435302</c:v>
                </c:pt>
                <c:pt idx="106">
                  <c:v>1363.2087467123661</c:v>
                </c:pt>
                <c:pt idx="107">
                  <c:v>1717.437547540123</c:v>
                </c:pt>
                <c:pt idx="108">
                  <c:v>1941.6459785079132</c:v>
                </c:pt>
                <c:pt idx="109">
                  <c:v>2178.8190053580515</c:v>
                </c:pt>
                <c:pt idx="110">
                  <c:v>2118.9423706112771</c:v>
                </c:pt>
                <c:pt idx="111">
                  <c:v>2189.1455533219973</c:v>
                </c:pt>
                <c:pt idx="112">
                  <c:v>2261.3250393671801</c:v>
                </c:pt>
                <c:pt idx="113">
                  <c:v>2335.551296113988</c:v>
                </c:pt>
                <c:pt idx="114">
                  <c:v>2472.0173931546742</c:v>
                </c:pt>
                <c:pt idx="115">
                  <c:v>2485.3759283036047</c:v>
                </c:pt>
                <c:pt idx="116">
                  <c:v>2744.6183278743692</c:v>
                </c:pt>
                <c:pt idx="117">
                  <c:v>2701.7371210052406</c:v>
                </c:pt>
                <c:pt idx="118">
                  <c:v>2732.442095329724</c:v>
                </c:pt>
                <c:pt idx="119">
                  <c:v>2763.579743396408</c:v>
                </c:pt>
                <c:pt idx="120">
                  <c:v>2929.2944704248612</c:v>
                </c:pt>
                <c:pt idx="121">
                  <c:v>3112.8674447263465</c:v>
                </c:pt>
                <c:pt idx="122">
                  <c:v>3205.9638753637419</c:v>
                </c:pt>
                <c:pt idx="123">
                  <c:v>3453.9169123744523</c:v>
                </c:pt>
                <c:pt idx="124">
                  <c:v>3580.7276595223948</c:v>
                </c:pt>
                <c:pt idx="125">
                  <c:v>3547.0635671168129</c:v>
                </c:pt>
                <c:pt idx="126">
                  <c:v>3511.9331724340582</c:v>
                </c:pt>
                <c:pt idx="127">
                  <c:v>3660.3366172115011</c:v>
                </c:pt>
                <c:pt idx="128">
                  <c:v>4009.9484478965387</c:v>
                </c:pt>
                <c:pt idx="129">
                  <c:v>4104.7761924700935</c:v>
                </c:pt>
                <c:pt idx="130">
                  <c:v>4218.1619505525732</c:v>
                </c:pt>
                <c:pt idx="131">
                  <c:v>4147.7823621159851</c:v>
                </c:pt>
                <c:pt idx="132">
                  <c:v>4194.1882432977845</c:v>
                </c:pt>
                <c:pt idx="133">
                  <c:v>4241.4395035503803</c:v>
                </c:pt>
                <c:pt idx="134">
                  <c:v>4343.168501232205</c:v>
                </c:pt>
                <c:pt idx="135">
                  <c:v>4566.8499091559906</c:v>
                </c:pt>
                <c:pt idx="136">
                  <c:v>4676.49901871782</c:v>
                </c:pt>
                <c:pt idx="137">
                  <c:v>4759.7986589762613</c:v>
                </c:pt>
                <c:pt idx="138">
                  <c:v>4726.7657832613922</c:v>
                </c:pt>
                <c:pt idx="139">
                  <c:v>4781.2904832800486</c:v>
                </c:pt>
                <c:pt idx="140">
                  <c:v>4837.1070607407919</c:v>
                </c:pt>
                <c:pt idx="141">
                  <c:v>4957.5182677512394</c:v>
                </c:pt>
                <c:pt idx="142">
                  <c:v>5076.3375316046067</c:v>
                </c:pt>
                <c:pt idx="143">
                  <c:v>5242.2510158938348</c:v>
                </c:pt>
                <c:pt idx="144">
                  <c:v>5312.9450742490908</c:v>
                </c:pt>
                <c:pt idx="145">
                  <c:v>5283.1061342098901</c:v>
                </c:pt>
                <c:pt idx="146">
                  <c:v>5236.9255604267191</c:v>
                </c:pt>
                <c:pt idx="147">
                  <c:v>5189.9079539066834</c:v>
                </c:pt>
                <c:pt idx="148">
                  <c:v>5272.2541863026026</c:v>
                </c:pt>
                <c:pt idx="149">
                  <c:v>5358.811450404216</c:v>
                </c:pt>
                <c:pt idx="150">
                  <c:v>5440.9313803219629</c:v>
                </c:pt>
                <c:pt idx="151">
                  <c:v>5504.6316103334211</c:v>
                </c:pt>
                <c:pt idx="152">
                  <c:v>5463.9289836211829</c:v>
                </c:pt>
                <c:pt idx="153">
                  <c:v>5439.3369983332614</c:v>
                </c:pt>
                <c:pt idx="154">
                  <c:v>5414.4292094159027</c:v>
                </c:pt>
                <c:pt idx="155">
                  <c:v>5389.2246234471713</c:v>
                </c:pt>
                <c:pt idx="156">
                  <c:v>5386.392249248087</c:v>
                </c:pt>
                <c:pt idx="157">
                  <c:v>5313.558474480189</c:v>
                </c:pt>
                <c:pt idx="158">
                  <c:v>5301.0662351021656</c:v>
                </c:pt>
                <c:pt idx="159">
                  <c:v>5128.2568772672803</c:v>
                </c:pt>
                <c:pt idx="160">
                  <c:v>5068.4814767058742</c:v>
                </c:pt>
                <c:pt idx="161">
                  <c:v>5007.7103316575667</c:v>
                </c:pt>
                <c:pt idx="162">
                  <c:v>4911.6470418026875</c:v>
                </c:pt>
                <c:pt idx="163">
                  <c:v>4857.6142643536532</c:v>
                </c:pt>
                <c:pt idx="164">
                  <c:v>4933.6107232876402</c:v>
                </c:pt>
                <c:pt idx="165">
                  <c:v>4768.299726411793</c:v>
                </c:pt>
                <c:pt idx="166">
                  <c:v>4651.6757721803788</c:v>
                </c:pt>
                <c:pt idx="167">
                  <c:v>4396.4366399690862</c:v>
                </c:pt>
                <c:pt idx="168">
                  <c:v>4128.7892930143225</c:v>
                </c:pt>
                <c:pt idx="169">
                  <c:v>3987.8379396400796</c:v>
                </c:pt>
                <c:pt idx="170">
                  <c:v>3736.8625654154948</c:v>
                </c:pt>
                <c:pt idx="171">
                  <c:v>3491.5129566717587</c:v>
                </c:pt>
                <c:pt idx="172">
                  <c:v>3363.4365361673408</c:v>
                </c:pt>
                <c:pt idx="173">
                  <c:v>3234.6116814514389</c:v>
                </c:pt>
                <c:pt idx="174">
                  <c:v>3024.8944036484663</c:v>
                </c:pt>
                <c:pt idx="175">
                  <c:v>2810.6182363194239</c:v>
                </c:pt>
                <c:pt idx="176">
                  <c:v>2510.5644677074688</c:v>
                </c:pt>
                <c:pt idx="177">
                  <c:v>2269.0221175842798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5C7-4F87-A5FD-74530C26E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4552"/>
        <c:axId val="192744944"/>
        <c:extLst/>
      </c:lineChart>
      <c:dateAx>
        <c:axId val="19274455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4944"/>
        <c:crosses val="autoZero"/>
        <c:auto val="1"/>
        <c:lblOffset val="100"/>
        <c:baseTimeUnit val="days"/>
      </c:dateAx>
      <c:valAx>
        <c:axId val="19274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4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sim recup média'!$C$1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F1-40D1-AA20-0869CFFB4FCF}"/>
            </c:ext>
          </c:extLst>
        </c:ser>
        <c:ser>
          <c:idx val="1"/>
          <c:order val="1"/>
          <c:tx>
            <c:strRef>
              <c:f>'Dados sim recup média'!$G$1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1477.7481903347689</c:v>
                </c:pt>
                <c:pt idx="103">
                  <c:v>1497.2277135620275</c:v>
                </c:pt>
                <c:pt idx="104">
                  <c:v>1437.9231510997352</c:v>
                </c:pt>
                <c:pt idx="105">
                  <c:v>1376.9753360435302</c:v>
                </c:pt>
                <c:pt idx="106">
                  <c:v>1363.2087467123661</c:v>
                </c:pt>
                <c:pt idx="107">
                  <c:v>1717.437547540123</c:v>
                </c:pt>
                <c:pt idx="108">
                  <c:v>1941.6459785079132</c:v>
                </c:pt>
                <c:pt idx="109">
                  <c:v>2178.8190053580515</c:v>
                </c:pt>
                <c:pt idx="110">
                  <c:v>2118.9423706112771</c:v>
                </c:pt>
                <c:pt idx="111">
                  <c:v>2189.1455533219973</c:v>
                </c:pt>
                <c:pt idx="112">
                  <c:v>2261.3250393671801</c:v>
                </c:pt>
                <c:pt idx="113">
                  <c:v>2335.551296113988</c:v>
                </c:pt>
                <c:pt idx="114">
                  <c:v>2472.0173931546742</c:v>
                </c:pt>
                <c:pt idx="115">
                  <c:v>2485.3759283036047</c:v>
                </c:pt>
                <c:pt idx="116">
                  <c:v>2744.6183278743692</c:v>
                </c:pt>
                <c:pt idx="117">
                  <c:v>2701.7371210052406</c:v>
                </c:pt>
                <c:pt idx="118">
                  <c:v>2732.442095329724</c:v>
                </c:pt>
                <c:pt idx="119">
                  <c:v>2763.579743396408</c:v>
                </c:pt>
                <c:pt idx="120">
                  <c:v>2929.2944704248612</c:v>
                </c:pt>
                <c:pt idx="121">
                  <c:v>3112.8674447263465</c:v>
                </c:pt>
                <c:pt idx="122">
                  <c:v>3205.9638753637419</c:v>
                </c:pt>
                <c:pt idx="123">
                  <c:v>3453.9169123744523</c:v>
                </c:pt>
                <c:pt idx="124">
                  <c:v>3580.7276595223948</c:v>
                </c:pt>
                <c:pt idx="125">
                  <c:v>3547.0635671168129</c:v>
                </c:pt>
                <c:pt idx="126">
                  <c:v>3511.9331724340582</c:v>
                </c:pt>
                <c:pt idx="127">
                  <c:v>3660.3366172115011</c:v>
                </c:pt>
                <c:pt idx="128">
                  <c:v>4009.9484478965387</c:v>
                </c:pt>
                <c:pt idx="129">
                  <c:v>4104.7761924700935</c:v>
                </c:pt>
                <c:pt idx="130">
                  <c:v>4218.1619505525732</c:v>
                </c:pt>
                <c:pt idx="131">
                  <c:v>4147.7823621159851</c:v>
                </c:pt>
                <c:pt idx="132">
                  <c:v>4194.1882432977845</c:v>
                </c:pt>
                <c:pt idx="133">
                  <c:v>4241.4395035503803</c:v>
                </c:pt>
                <c:pt idx="134">
                  <c:v>4343.168501232205</c:v>
                </c:pt>
                <c:pt idx="135">
                  <c:v>4566.8499091559906</c:v>
                </c:pt>
                <c:pt idx="136">
                  <c:v>4676.49901871782</c:v>
                </c:pt>
                <c:pt idx="137">
                  <c:v>4759.7986589762613</c:v>
                </c:pt>
                <c:pt idx="138">
                  <c:v>4726.7657832613922</c:v>
                </c:pt>
                <c:pt idx="139">
                  <c:v>4781.2904832800486</c:v>
                </c:pt>
                <c:pt idx="140">
                  <c:v>4837.1070607407919</c:v>
                </c:pt>
                <c:pt idx="141">
                  <c:v>4957.5182677512394</c:v>
                </c:pt>
                <c:pt idx="142">
                  <c:v>5076.3375316046067</c:v>
                </c:pt>
                <c:pt idx="143">
                  <c:v>5242.2510158938348</c:v>
                </c:pt>
                <c:pt idx="144">
                  <c:v>5312.9450742490908</c:v>
                </c:pt>
                <c:pt idx="145">
                  <c:v>5283.1061342098901</c:v>
                </c:pt>
                <c:pt idx="146">
                  <c:v>5236.9255604267191</c:v>
                </c:pt>
                <c:pt idx="147">
                  <c:v>5189.9079539066834</c:v>
                </c:pt>
                <c:pt idx="148">
                  <c:v>5272.2541863026026</c:v>
                </c:pt>
                <c:pt idx="149">
                  <c:v>5358.811450404216</c:v>
                </c:pt>
                <c:pt idx="150">
                  <c:v>5440.9313803219629</c:v>
                </c:pt>
                <c:pt idx="151">
                  <c:v>5504.6316103334211</c:v>
                </c:pt>
                <c:pt idx="152">
                  <c:v>5463.9289836211829</c:v>
                </c:pt>
                <c:pt idx="153">
                  <c:v>5439.3369983332614</c:v>
                </c:pt>
                <c:pt idx="154">
                  <c:v>5414.4292094159027</c:v>
                </c:pt>
                <c:pt idx="155">
                  <c:v>5389.2246234471713</c:v>
                </c:pt>
                <c:pt idx="156">
                  <c:v>5386.392249248087</c:v>
                </c:pt>
                <c:pt idx="157">
                  <c:v>5313.558474480189</c:v>
                </c:pt>
                <c:pt idx="158">
                  <c:v>5301.0662351021656</c:v>
                </c:pt>
                <c:pt idx="159">
                  <c:v>5128.2568772672803</c:v>
                </c:pt>
                <c:pt idx="160">
                  <c:v>5068.4814767058742</c:v>
                </c:pt>
                <c:pt idx="161">
                  <c:v>5007.7103316575667</c:v>
                </c:pt>
                <c:pt idx="162">
                  <c:v>4911.6470418026875</c:v>
                </c:pt>
                <c:pt idx="163">
                  <c:v>4857.6142643536532</c:v>
                </c:pt>
                <c:pt idx="164">
                  <c:v>4933.6107232876402</c:v>
                </c:pt>
                <c:pt idx="165">
                  <c:v>4768.299726411793</c:v>
                </c:pt>
                <c:pt idx="166">
                  <c:v>4651.6757721803788</c:v>
                </c:pt>
                <c:pt idx="167">
                  <c:v>4396.4366399690862</c:v>
                </c:pt>
                <c:pt idx="168">
                  <c:v>4128.7892930143225</c:v>
                </c:pt>
                <c:pt idx="169">
                  <c:v>3987.8379396400796</c:v>
                </c:pt>
                <c:pt idx="170">
                  <c:v>3736.8625654154948</c:v>
                </c:pt>
                <c:pt idx="171">
                  <c:v>3491.5129566717587</c:v>
                </c:pt>
                <c:pt idx="172">
                  <c:v>3363.4365361673408</c:v>
                </c:pt>
                <c:pt idx="173">
                  <c:v>3234.6116814514389</c:v>
                </c:pt>
                <c:pt idx="174">
                  <c:v>3024.8944036484663</c:v>
                </c:pt>
                <c:pt idx="175">
                  <c:v>2810.6182363194239</c:v>
                </c:pt>
                <c:pt idx="176">
                  <c:v>2510.5644677074688</c:v>
                </c:pt>
                <c:pt idx="177">
                  <c:v>2269.0221175842798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F1-40D1-AA20-0869CFFB4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5728"/>
        <c:axId val="192746120"/>
      </c:lineChart>
      <c:dateAx>
        <c:axId val="19274572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6120"/>
        <c:crosses val="autoZero"/>
        <c:auto val="1"/>
        <c:lblOffset val="100"/>
        <c:baseTimeUnit val="days"/>
      </c:dateAx>
      <c:valAx>
        <c:axId val="192746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470868</xdr:colOff>
      <xdr:row>14</xdr:row>
      <xdr:rowOff>106224</xdr:rowOff>
    </xdr:from>
    <xdr:to>
      <xdr:col>25</xdr:col>
      <xdr:colOff>82826</xdr:colOff>
      <xdr:row>43</xdr:row>
      <xdr:rowOff>6212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397565</xdr:colOff>
      <xdr:row>52</xdr:row>
      <xdr:rowOff>36443</xdr:rowOff>
    </xdr:from>
    <xdr:to>
      <xdr:col>21</xdr:col>
      <xdr:colOff>215348</xdr:colOff>
      <xdr:row>66</xdr:row>
      <xdr:rowOff>112643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333374</xdr:colOff>
      <xdr:row>4</xdr:row>
      <xdr:rowOff>14286</xdr:rowOff>
    </xdr:from>
    <xdr:to>
      <xdr:col>18</xdr:col>
      <xdr:colOff>152400</xdr:colOff>
      <xdr:row>25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180976</xdr:colOff>
      <xdr:row>26</xdr:row>
      <xdr:rowOff>42861</xdr:rowOff>
    </xdr:from>
    <xdr:to>
      <xdr:col>21</xdr:col>
      <xdr:colOff>400050</xdr:colOff>
      <xdr:row>43</xdr:row>
      <xdr:rowOff>123824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171450</xdr:colOff>
      <xdr:row>26</xdr:row>
      <xdr:rowOff>42861</xdr:rowOff>
    </xdr:from>
    <xdr:to>
      <xdr:col>21</xdr:col>
      <xdr:colOff>400050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180975</xdr:colOff>
      <xdr:row>26</xdr:row>
      <xdr:rowOff>42861</xdr:rowOff>
    </xdr:from>
    <xdr:to>
      <xdr:col>21</xdr:col>
      <xdr:colOff>371474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99391</xdr:colOff>
      <xdr:row>1</xdr:row>
      <xdr:rowOff>42861</xdr:rowOff>
    </xdr:from>
    <xdr:to>
      <xdr:col>29</xdr:col>
      <xdr:colOff>122990</xdr:colOff>
      <xdr:row>24</xdr:row>
      <xdr:rowOff>57978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111642</xdr:colOff>
      <xdr:row>61</xdr:row>
      <xdr:rowOff>1447</xdr:rowOff>
    </xdr:from>
    <xdr:to>
      <xdr:col>29</xdr:col>
      <xdr:colOff>151647</xdr:colOff>
      <xdr:row>78</xdr:row>
      <xdr:rowOff>76695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103940</xdr:colOff>
      <xdr:row>79</xdr:row>
      <xdr:rowOff>25882</xdr:rowOff>
    </xdr:from>
    <xdr:to>
      <xdr:col>29</xdr:col>
      <xdr:colOff>132515</xdr:colOff>
      <xdr:row>98</xdr:row>
      <xdr:rowOff>97321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115955</xdr:colOff>
      <xdr:row>24</xdr:row>
      <xdr:rowOff>148258</xdr:rowOff>
    </xdr:from>
    <xdr:to>
      <xdr:col>29</xdr:col>
      <xdr:colOff>115955</xdr:colOff>
      <xdr:row>39</xdr:row>
      <xdr:rowOff>33958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74543</xdr:colOff>
      <xdr:row>40</xdr:row>
      <xdr:rowOff>132521</xdr:rowOff>
    </xdr:from>
    <xdr:to>
      <xdr:col>29</xdr:col>
      <xdr:colOff>154057</xdr:colOff>
      <xdr:row>58</xdr:row>
      <xdr:rowOff>66261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119268</xdr:colOff>
      <xdr:row>121</xdr:row>
      <xdr:rowOff>0</xdr:rowOff>
    </xdr:from>
    <xdr:to>
      <xdr:col>29</xdr:col>
      <xdr:colOff>152400</xdr:colOff>
      <xdr:row>140</xdr:row>
      <xdr:rowOff>66470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665C08C1-0566-4F14-A969-1DD7523938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109580</xdr:colOff>
      <xdr:row>99</xdr:row>
      <xdr:rowOff>101296</xdr:rowOff>
    </xdr:from>
    <xdr:to>
      <xdr:col>29</xdr:col>
      <xdr:colOff>142712</xdr:colOff>
      <xdr:row>118</xdr:row>
      <xdr:rowOff>160147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191C164D-50A3-4014-8C9D-6F138F5D84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481012</xdr:colOff>
      <xdr:row>4</xdr:row>
      <xdr:rowOff>52387</xdr:rowOff>
    </xdr:from>
    <xdr:to>
      <xdr:col>20</xdr:col>
      <xdr:colOff>114300</xdr:colOff>
      <xdr:row>24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82"/>
  <sheetViews>
    <sheetView topLeftCell="A169" zoomScale="115" zoomScaleNormal="115" workbookViewId="0">
      <selection activeCell="D183" sqref="D183"/>
    </sheetView>
  </sheetViews>
  <sheetFormatPr defaultRowHeight="14.4" x14ac:dyDescent="0.3"/>
  <cols>
    <col min="2" max="3" width="17.5546875" bestFit="1" customWidth="1"/>
    <col min="4" max="4" width="13.5546875" bestFit="1" customWidth="1"/>
  </cols>
  <sheetData>
    <row r="1" spans="1:10" x14ac:dyDescent="0.3">
      <c r="A1" t="s">
        <v>0</v>
      </c>
      <c r="B1" t="s">
        <v>4</v>
      </c>
      <c r="C1" t="s">
        <v>5</v>
      </c>
      <c r="D1" t="s">
        <v>6</v>
      </c>
      <c r="J1" t="s">
        <v>13</v>
      </c>
    </row>
    <row r="2" spans="1:10" x14ac:dyDescent="0.3">
      <c r="A2" s="1">
        <v>43927</v>
      </c>
      <c r="B2">
        <v>66</v>
      </c>
      <c r="C2">
        <f>B2</f>
        <v>66</v>
      </c>
      <c r="D2">
        <f>C2</f>
        <v>66</v>
      </c>
      <c r="I2">
        <v>66</v>
      </c>
    </row>
    <row r="3" spans="1:10" x14ac:dyDescent="0.3">
      <c r="A3" s="1">
        <v>43928</v>
      </c>
      <c r="B3">
        <v>78</v>
      </c>
      <c r="C3">
        <f t="shared" ref="C3:D34" si="0">B3</f>
        <v>78</v>
      </c>
      <c r="D3">
        <f t="shared" si="0"/>
        <v>78</v>
      </c>
      <c r="E3">
        <f t="shared" ref="E3:E18" si="1">B3/B2</f>
        <v>1.1818181818181819</v>
      </c>
      <c r="G3">
        <f t="shared" ref="G3:G9" si="2">B3/B2</f>
        <v>1.1818181818181819</v>
      </c>
      <c r="I3">
        <f>I2*$H$42</f>
        <v>69.137527836915041</v>
      </c>
    </row>
    <row r="4" spans="1:10" x14ac:dyDescent="0.3">
      <c r="A4" s="1">
        <v>43929</v>
      </c>
      <c r="B4">
        <v>78</v>
      </c>
      <c r="C4">
        <f t="shared" si="0"/>
        <v>78</v>
      </c>
      <c r="D4">
        <f t="shared" si="0"/>
        <v>78</v>
      </c>
      <c r="E4">
        <f t="shared" si="1"/>
        <v>1</v>
      </c>
      <c r="G4">
        <f t="shared" si="2"/>
        <v>1</v>
      </c>
      <c r="I4">
        <f t="shared" ref="I4:I67" si="3">I3*$H$42</f>
        <v>72.424208415154581</v>
      </c>
    </row>
    <row r="5" spans="1:10" x14ac:dyDescent="0.3">
      <c r="A5" s="1">
        <v>43930</v>
      </c>
      <c r="B5">
        <f>(B4^4*B9)^(1/5)</f>
        <v>81.973915954895858</v>
      </c>
      <c r="C5">
        <f t="shared" si="0"/>
        <v>81.973915954895858</v>
      </c>
      <c r="D5">
        <f t="shared" si="0"/>
        <v>81.973915954895858</v>
      </c>
      <c r="E5">
        <f t="shared" si="1"/>
        <v>1.0509476404473828</v>
      </c>
      <c r="G5">
        <f t="shared" si="2"/>
        <v>1.0509476404473828</v>
      </c>
      <c r="I5">
        <f t="shared" si="3"/>
        <v>75.867132202564946</v>
      </c>
    </row>
    <row r="6" spans="1:10" x14ac:dyDescent="0.3">
      <c r="A6" s="1">
        <v>43931</v>
      </c>
      <c r="B6">
        <f>(B4^3*B9^2)^(1/5)</f>
        <v>86.150293551030018</v>
      </c>
      <c r="C6">
        <f t="shared" si="0"/>
        <v>86.150293551030018</v>
      </c>
      <c r="D6">
        <f t="shared" si="0"/>
        <v>86.150293551030018</v>
      </c>
      <c r="E6">
        <f t="shared" si="1"/>
        <v>1.0509476404473845</v>
      </c>
      <c r="G6">
        <f t="shared" si="2"/>
        <v>1.0509476404473845</v>
      </c>
      <c r="I6">
        <f t="shared" si="3"/>
        <v>79.473726735784055</v>
      </c>
    </row>
    <row r="7" spans="1:10" x14ac:dyDescent="0.3">
      <c r="A7" s="1">
        <v>43932</v>
      </c>
      <c r="B7">
        <f>(B4^2*B9^3)^(1/5)</f>
        <v>90.539447731304364</v>
      </c>
      <c r="C7">
        <f t="shared" si="0"/>
        <v>90.539447731304364</v>
      </c>
      <c r="D7">
        <f t="shared" si="0"/>
        <v>90.539447731304364</v>
      </c>
      <c r="E7">
        <f t="shared" si="1"/>
        <v>1.0509476404473828</v>
      </c>
      <c r="G7">
        <f t="shared" si="2"/>
        <v>1.0509476404473828</v>
      </c>
      <c r="I7">
        <f t="shared" si="3"/>
        <v>83.251772643918926</v>
      </c>
    </row>
    <row r="8" spans="1:10" x14ac:dyDescent="0.3">
      <c r="A8" s="1">
        <v>43933</v>
      </c>
      <c r="B8">
        <f>(B4*B9^4)^(1/5)</f>
        <v>95.152218960623472</v>
      </c>
      <c r="C8">
        <f t="shared" si="0"/>
        <v>95.152218960623472</v>
      </c>
      <c r="D8">
        <f t="shared" si="0"/>
        <v>95.152218960623472</v>
      </c>
      <c r="E8">
        <f t="shared" si="1"/>
        <v>1.0509476404473828</v>
      </c>
      <c r="G8">
        <f t="shared" si="2"/>
        <v>1.0509476404473828</v>
      </c>
      <c r="I8">
        <f t="shared" si="3"/>
        <v>87.209420433961625</v>
      </c>
    </row>
    <row r="9" spans="1:10" x14ac:dyDescent="0.3">
      <c r="A9" s="1">
        <v>43934</v>
      </c>
      <c r="B9">
        <v>100</v>
      </c>
      <c r="C9">
        <f t="shared" si="0"/>
        <v>100</v>
      </c>
      <c r="D9">
        <f t="shared" si="0"/>
        <v>100</v>
      </c>
      <c r="E9">
        <f t="shared" si="1"/>
        <v>1.0509476404473832</v>
      </c>
      <c r="G9">
        <f t="shared" si="2"/>
        <v>1.0509476404473832</v>
      </c>
      <c r="I9">
        <f t="shared" si="3"/>
        <v>91.3552080741553</v>
      </c>
    </row>
    <row r="10" spans="1:10" x14ac:dyDescent="0.3">
      <c r="A10" s="1">
        <v>43935</v>
      </c>
      <c r="B10">
        <v>105</v>
      </c>
      <c r="C10">
        <f t="shared" si="0"/>
        <v>105</v>
      </c>
      <c r="D10">
        <f t="shared" si="0"/>
        <v>105</v>
      </c>
      <c r="E10">
        <f t="shared" si="1"/>
        <v>1.05</v>
      </c>
      <c r="G10">
        <f>(B10/B4)^(1/6)</f>
        <v>1.0507896410006379</v>
      </c>
      <c r="I10">
        <f t="shared" si="3"/>
        <v>95.698079413243605</v>
      </c>
    </row>
    <row r="11" spans="1:10" x14ac:dyDescent="0.3">
      <c r="A11" s="1">
        <v>43936</v>
      </c>
      <c r="B11">
        <v>108</v>
      </c>
      <c r="C11">
        <f t="shared" si="0"/>
        <v>108</v>
      </c>
      <c r="D11">
        <f t="shared" si="0"/>
        <v>108</v>
      </c>
      <c r="E11">
        <f t="shared" si="1"/>
        <v>1.0285714285714285</v>
      </c>
      <c r="G11">
        <f>(B11/B4)^(1/7)</f>
        <v>1.0475864658249583</v>
      </c>
      <c r="I11">
        <f t="shared" si="3"/>
        <v>100.24740347533994</v>
      </c>
      <c r="J11">
        <f>B11/B4</f>
        <v>1.3846153846153846</v>
      </c>
    </row>
    <row r="12" spans="1:10" x14ac:dyDescent="0.3">
      <c r="A12" s="1">
        <v>43937</v>
      </c>
      <c r="B12">
        <v>131</v>
      </c>
      <c r="C12">
        <f t="shared" si="0"/>
        <v>131</v>
      </c>
      <c r="D12">
        <f t="shared" si="0"/>
        <v>131</v>
      </c>
      <c r="E12">
        <f t="shared" si="1"/>
        <v>1.212962962962963</v>
      </c>
      <c r="G12">
        <f>(B12/B4)^(1/8)</f>
        <v>1.0669574166069613</v>
      </c>
      <c r="I12">
        <f t="shared" si="3"/>
        <v>105.01299467204196</v>
      </c>
      <c r="J12">
        <f t="shared" ref="J12:J17" si="4">B12/B5</f>
        <v>1.5980693184412411</v>
      </c>
    </row>
    <row r="13" spans="1:10" x14ac:dyDescent="0.3">
      <c r="A13" s="1">
        <v>43938</v>
      </c>
      <c r="B13">
        <v>136</v>
      </c>
      <c r="C13">
        <f t="shared" si="0"/>
        <v>136</v>
      </c>
      <c r="D13">
        <f t="shared" si="0"/>
        <v>136</v>
      </c>
      <c r="E13">
        <f t="shared" si="1"/>
        <v>1.0381679389312977</v>
      </c>
      <c r="G13">
        <f>(B13/B4)^(1/9)</f>
        <v>1.063719559562458</v>
      </c>
      <c r="I13">
        <f t="shared" si="3"/>
        <v>110.00513397539564</v>
      </c>
      <c r="J13">
        <f t="shared" si="4"/>
        <v>1.5786365245458178</v>
      </c>
    </row>
    <row r="14" spans="1:10" x14ac:dyDescent="0.3">
      <c r="A14" s="1">
        <v>43939</v>
      </c>
      <c r="B14">
        <v>143</v>
      </c>
      <c r="C14">
        <f t="shared" si="0"/>
        <v>143</v>
      </c>
      <c r="D14">
        <f t="shared" si="0"/>
        <v>143</v>
      </c>
      <c r="E14">
        <f t="shared" si="1"/>
        <v>1.0514705882352942</v>
      </c>
      <c r="G14">
        <f>(B14/B5)^(1/9)</f>
        <v>1.0637783580100566</v>
      </c>
      <c r="I14">
        <f t="shared" si="3"/>
        <v>115.23459109738613</v>
      </c>
      <c r="J14">
        <f t="shared" si="4"/>
        <v>1.5794220484355483</v>
      </c>
    </row>
    <row r="15" spans="1:10" x14ac:dyDescent="0.3">
      <c r="A15" s="1">
        <v>43940</v>
      </c>
      <c r="B15">
        <v>143</v>
      </c>
      <c r="C15">
        <f t="shared" si="0"/>
        <v>143</v>
      </c>
      <c r="D15">
        <f t="shared" si="0"/>
        <v>143</v>
      </c>
      <c r="E15">
        <f t="shared" si="1"/>
        <v>1</v>
      </c>
      <c r="G15">
        <f>(B15/B5)^(1/10)</f>
        <v>1.0572216193511148</v>
      </c>
      <c r="I15">
        <f t="shared" si="3"/>
        <v>120.71264772380388</v>
      </c>
      <c r="J15">
        <f t="shared" si="4"/>
        <v>1.502855125839758</v>
      </c>
    </row>
    <row r="16" spans="1:10" x14ac:dyDescent="0.3">
      <c r="A16" s="1">
        <v>43941</v>
      </c>
      <c r="B16">
        <v>144</v>
      </c>
      <c r="C16">
        <f t="shared" si="0"/>
        <v>144</v>
      </c>
      <c r="D16">
        <f t="shared" si="0"/>
        <v>144</v>
      </c>
      <c r="E16">
        <f t="shared" si="1"/>
        <v>1.0069930069930071</v>
      </c>
      <c r="G16">
        <f>(B16/B6)^(1/10)</f>
        <v>1.0527144227641692</v>
      </c>
      <c r="I16">
        <f t="shared" si="3"/>
        <v>126.45112185260925</v>
      </c>
      <c r="J16">
        <f t="shared" si="4"/>
        <v>1.44</v>
      </c>
    </row>
    <row r="17" spans="1:11" x14ac:dyDescent="0.3">
      <c r="A17" s="1">
        <v>43942</v>
      </c>
      <c r="B17">
        <f>SQRT(B16*B18)</f>
        <v>146.47866738880444</v>
      </c>
      <c r="C17">
        <f t="shared" si="0"/>
        <v>146.47866738880444</v>
      </c>
      <c r="D17">
        <f t="shared" si="0"/>
        <v>146.47866738880444</v>
      </c>
      <c r="E17">
        <f t="shared" si="1"/>
        <v>1.0172129679778086</v>
      </c>
      <c r="G17">
        <f t="shared" ref="G17:G44" si="5">(B17/B7)^(1/10)</f>
        <v>1.049285457713014</v>
      </c>
      <c r="I17">
        <f t="shared" si="3"/>
        <v>132.46239328930164</v>
      </c>
      <c r="J17">
        <f t="shared" si="4"/>
        <v>1.3950349275124232</v>
      </c>
    </row>
    <row r="18" spans="1:11" x14ac:dyDescent="0.3">
      <c r="A18" s="1">
        <v>43943</v>
      </c>
      <c r="B18">
        <v>149</v>
      </c>
      <c r="C18">
        <f t="shared" si="0"/>
        <v>149</v>
      </c>
      <c r="D18">
        <f t="shared" si="0"/>
        <v>149</v>
      </c>
      <c r="E18">
        <f t="shared" si="1"/>
        <v>1.0172129679778086</v>
      </c>
      <c r="G18">
        <f t="shared" si="5"/>
        <v>1.0458676616940938</v>
      </c>
      <c r="I18">
        <f t="shared" si="3"/>
        <v>138.75943035429518</v>
      </c>
      <c r="J18">
        <f>B18/B11</f>
        <v>1.3796296296296295</v>
      </c>
    </row>
    <row r="19" spans="1:11" x14ac:dyDescent="0.3">
      <c r="A19" s="1">
        <v>43944</v>
      </c>
      <c r="B19">
        <v>161</v>
      </c>
      <c r="C19">
        <f t="shared" si="0"/>
        <v>161</v>
      </c>
      <c r="D19">
        <f t="shared" si="0"/>
        <v>161</v>
      </c>
      <c r="E19">
        <f t="shared" ref="E19:E43" si="6">B19/B18</f>
        <v>1.080536912751678</v>
      </c>
      <c r="G19">
        <f t="shared" si="5"/>
        <v>1.0487756308196965</v>
      </c>
      <c r="I19">
        <f t="shared" si="3"/>
        <v>145.35581785991752</v>
      </c>
      <c r="J19">
        <f t="shared" ref="J19:J24" si="7">B19/B12</f>
        <v>1.2290076335877862</v>
      </c>
    </row>
    <row r="20" spans="1:11" x14ac:dyDescent="0.3">
      <c r="A20" s="1">
        <v>43945</v>
      </c>
      <c r="B20">
        <v>174</v>
      </c>
      <c r="C20">
        <f t="shared" si="0"/>
        <v>174</v>
      </c>
      <c r="D20">
        <f t="shared" si="0"/>
        <v>174</v>
      </c>
      <c r="E20">
        <f t="shared" si="6"/>
        <v>1.0807453416149069</v>
      </c>
      <c r="G20">
        <f t="shared" si="5"/>
        <v>1.0518068501144486</v>
      </c>
      <c r="I20">
        <f t="shared" si="3"/>
        <v>152.26578641738789</v>
      </c>
      <c r="J20">
        <f t="shared" si="7"/>
        <v>1.2794117647058822</v>
      </c>
    </row>
    <row r="21" spans="1:11" x14ac:dyDescent="0.3">
      <c r="A21" s="1">
        <v>43946</v>
      </c>
      <c r="B21">
        <v>176</v>
      </c>
      <c r="C21">
        <f t="shared" si="0"/>
        <v>176</v>
      </c>
      <c r="D21">
        <f t="shared" si="0"/>
        <v>176</v>
      </c>
      <c r="E21">
        <f t="shared" si="6"/>
        <v>1.0114942528735633</v>
      </c>
      <c r="G21">
        <f t="shared" si="5"/>
        <v>1.0500473693215284</v>
      </c>
      <c r="I21">
        <f t="shared" si="3"/>
        <v>159.50424313699872</v>
      </c>
      <c r="J21">
        <f t="shared" si="7"/>
        <v>1.2307692307692308</v>
      </c>
    </row>
    <row r="22" spans="1:11" x14ac:dyDescent="0.3">
      <c r="A22" s="1">
        <v>43947</v>
      </c>
      <c r="B22">
        <f>SQRT(B21*B23)</f>
        <v>181.41664752717708</v>
      </c>
      <c r="C22">
        <f t="shared" si="0"/>
        <v>181.41664752717708</v>
      </c>
      <c r="D22">
        <f t="shared" si="0"/>
        <v>181.41664752717708</v>
      </c>
      <c r="E22">
        <f t="shared" si="6"/>
        <v>1.0307764064044151</v>
      </c>
      <c r="G22">
        <f t="shared" si="5"/>
        <v>1.0330957719448925</v>
      </c>
      <c r="I22">
        <f t="shared" si="3"/>
        <v>167.08680378773204</v>
      </c>
      <c r="J22">
        <f t="shared" si="7"/>
        <v>1.2686478848054341</v>
      </c>
    </row>
    <row r="23" spans="1:11" x14ac:dyDescent="0.3">
      <c r="A23" s="1">
        <v>43948</v>
      </c>
      <c r="B23">
        <v>187</v>
      </c>
      <c r="C23">
        <f t="shared" si="0"/>
        <v>187</v>
      </c>
      <c r="D23">
        <f t="shared" si="0"/>
        <v>187</v>
      </c>
      <c r="E23">
        <f t="shared" si="6"/>
        <v>1.0307764064044151</v>
      </c>
      <c r="G23">
        <f t="shared" si="5"/>
        <v>1.0323578626791556</v>
      </c>
      <c r="I23">
        <f t="shared" si="3"/>
        <v>175.02982648568917</v>
      </c>
      <c r="J23">
        <f t="shared" si="7"/>
        <v>1.2986111111111112</v>
      </c>
    </row>
    <row r="24" spans="1:11" x14ac:dyDescent="0.3">
      <c r="A24" s="1">
        <v>43949</v>
      </c>
      <c r="B24">
        <v>202</v>
      </c>
      <c r="C24">
        <f t="shared" si="0"/>
        <v>202</v>
      </c>
      <c r="D24">
        <f t="shared" si="0"/>
        <v>202</v>
      </c>
      <c r="E24">
        <f t="shared" si="6"/>
        <v>1.0802139037433156</v>
      </c>
      <c r="G24">
        <f t="shared" si="5"/>
        <v>1.03514582106808</v>
      </c>
      <c r="I24">
        <f t="shared" si="3"/>
        <v>183.35044698401128</v>
      </c>
      <c r="J24">
        <f t="shared" si="7"/>
        <v>1.3790403995403848</v>
      </c>
    </row>
    <row r="25" spans="1:11" x14ac:dyDescent="0.3">
      <c r="A25" s="1">
        <v>43950</v>
      </c>
      <c r="B25">
        <v>215</v>
      </c>
      <c r="C25">
        <f t="shared" si="0"/>
        <v>215</v>
      </c>
      <c r="D25">
        <f t="shared" si="0"/>
        <v>215</v>
      </c>
      <c r="E25">
        <f t="shared" si="6"/>
        <v>1.0643564356435644</v>
      </c>
      <c r="G25">
        <f t="shared" si="5"/>
        <v>1.0416222356002298</v>
      </c>
      <c r="I25">
        <f t="shared" si="3"/>
        <v>192.06661564042267</v>
      </c>
      <c r="J25">
        <f>B25/B18</f>
        <v>1.4429530201342282</v>
      </c>
    </row>
    <row r="26" spans="1:11" x14ac:dyDescent="0.3">
      <c r="A26" s="1">
        <v>43951</v>
      </c>
      <c r="B26">
        <v>231</v>
      </c>
      <c r="C26">
        <f t="shared" si="0"/>
        <v>231</v>
      </c>
      <c r="D26">
        <f t="shared" si="0"/>
        <v>231</v>
      </c>
      <c r="E26">
        <f t="shared" si="6"/>
        <v>1.0744186046511628</v>
      </c>
      <c r="G26">
        <f t="shared" si="5"/>
        <v>1.0483950186728686</v>
      </c>
      <c r="I26">
        <f t="shared" si="3"/>
        <v>201.19713614214825</v>
      </c>
      <c r="J26">
        <f t="shared" ref="J26:J31" si="8">B26/B19</f>
        <v>1.4347826086956521</v>
      </c>
    </row>
    <row r="27" spans="1:11" x14ac:dyDescent="0.3">
      <c r="A27" s="1">
        <v>43952</v>
      </c>
      <c r="B27">
        <f>SQRT(B26*B28)</f>
        <v>234.9659549807163</v>
      </c>
      <c r="C27">
        <f t="shared" si="0"/>
        <v>234.9659549807163</v>
      </c>
      <c r="D27">
        <f t="shared" si="0"/>
        <v>234.9659549807163</v>
      </c>
      <c r="E27">
        <f t="shared" si="6"/>
        <v>1.0171686362801571</v>
      </c>
      <c r="G27">
        <f t="shared" si="5"/>
        <v>1.0483904495173455</v>
      </c>
      <c r="I27">
        <f t="shared" si="3"/>
        <v>210.76170607174788</v>
      </c>
      <c r="J27">
        <f t="shared" si="8"/>
        <v>1.3503790516133121</v>
      </c>
      <c r="K27">
        <f t="shared" ref="K27:K67" si="9">(B27*B26*B25/(B20*B19*B18))^(1/21)</f>
        <v>1.0501748621674332</v>
      </c>
    </row>
    <row r="28" spans="1:11" x14ac:dyDescent="0.3">
      <c r="A28" s="1">
        <v>43953</v>
      </c>
      <c r="B28">
        <v>239</v>
      </c>
      <c r="C28">
        <f t="shared" si="0"/>
        <v>239</v>
      </c>
      <c r="D28">
        <f t="shared" si="0"/>
        <v>239</v>
      </c>
      <c r="E28">
        <f t="shared" si="6"/>
        <v>1.0171686362801571</v>
      </c>
      <c r="G28">
        <f t="shared" si="5"/>
        <v>1.0483858803817359</v>
      </c>
      <c r="I28">
        <f t="shared" si="3"/>
        <v>220.78095940138144</v>
      </c>
      <c r="J28">
        <f t="shared" si="8"/>
        <v>1.3579545454545454</v>
      </c>
      <c r="K28">
        <f t="shared" si="9"/>
        <v>1.0471431329271441</v>
      </c>
    </row>
    <row r="29" spans="1:11" x14ac:dyDescent="0.3">
      <c r="A29" s="1">
        <v>43954</v>
      </c>
      <c r="B29">
        <f>SQRT(B28*B30)</f>
        <v>257.76345745663792</v>
      </c>
      <c r="C29">
        <f t="shared" si="0"/>
        <v>257.76345745663792</v>
      </c>
      <c r="D29">
        <f t="shared" si="0"/>
        <v>257.76345745663792</v>
      </c>
      <c r="E29">
        <f t="shared" si="6"/>
        <v>1.0785081901951377</v>
      </c>
      <c r="G29">
        <f t="shared" si="5"/>
        <v>1.0481888780246602</v>
      </c>
      <c r="I29">
        <f t="shared" si="3"/>
        <v>231.27651100717907</v>
      </c>
      <c r="J29">
        <f t="shared" si="8"/>
        <v>1.4208368469493613</v>
      </c>
      <c r="K29">
        <f t="shared" si="9"/>
        <v>1.0466562089976097</v>
      </c>
    </row>
    <row r="30" spans="1:11" x14ac:dyDescent="0.3">
      <c r="A30" s="1">
        <v>43955</v>
      </c>
      <c r="B30">
        <v>278</v>
      </c>
      <c r="C30">
        <f t="shared" si="0"/>
        <v>278</v>
      </c>
      <c r="D30">
        <f t="shared" si="0"/>
        <v>278</v>
      </c>
      <c r="E30">
        <f t="shared" si="6"/>
        <v>1.0785081901951379</v>
      </c>
      <c r="G30">
        <f t="shared" si="5"/>
        <v>1.0479716997172195</v>
      </c>
      <c r="I30">
        <f t="shared" si="3"/>
        <v>242.27100329974897</v>
      </c>
      <c r="J30">
        <f t="shared" si="8"/>
        <v>1.4866310160427807</v>
      </c>
      <c r="K30">
        <f t="shared" si="9"/>
        <v>1.0514582433217061</v>
      </c>
    </row>
    <row r="31" spans="1:11" x14ac:dyDescent="0.3">
      <c r="A31" s="1">
        <v>43956</v>
      </c>
      <c r="B31">
        <v>300</v>
      </c>
      <c r="C31">
        <f t="shared" si="0"/>
        <v>300</v>
      </c>
      <c r="D31">
        <f t="shared" si="0"/>
        <v>300</v>
      </c>
      <c r="E31">
        <f t="shared" si="6"/>
        <v>1.079136690647482</v>
      </c>
      <c r="G31">
        <f t="shared" si="5"/>
        <v>1.0547775039557754</v>
      </c>
      <c r="I31">
        <f t="shared" si="3"/>
        <v>253.78815507142016</v>
      </c>
      <c r="J31">
        <f t="shared" si="8"/>
        <v>1.4851485148514851</v>
      </c>
      <c r="K31">
        <f t="shared" si="9"/>
        <v>1.0559507920489111</v>
      </c>
    </row>
    <row r="32" spans="1:11" x14ac:dyDescent="0.3">
      <c r="A32" s="1">
        <v>43957</v>
      </c>
      <c r="B32">
        <v>310</v>
      </c>
      <c r="C32">
        <f t="shared" si="0"/>
        <v>310</v>
      </c>
      <c r="D32">
        <f t="shared" si="0"/>
        <v>310</v>
      </c>
      <c r="E32">
        <f t="shared" si="6"/>
        <v>1.0333333333333334</v>
      </c>
      <c r="G32">
        <f t="shared" si="5"/>
        <v>1.0550388587132633</v>
      </c>
      <c r="I32">
        <f t="shared" si="3"/>
        <v>265.85281266560037</v>
      </c>
      <c r="J32">
        <f>B32/B25</f>
        <v>1.441860465116279</v>
      </c>
      <c r="K32">
        <f t="shared" si="9"/>
        <v>1.0566896247504431</v>
      </c>
    </row>
    <row r="33" spans="1:11" x14ac:dyDescent="0.3">
      <c r="A33" s="1">
        <v>43958</v>
      </c>
      <c r="B33">
        <v>331</v>
      </c>
      <c r="C33">
        <f t="shared" si="0"/>
        <v>331</v>
      </c>
      <c r="D33">
        <f t="shared" si="0"/>
        <v>331</v>
      </c>
      <c r="E33">
        <f t="shared" si="6"/>
        <v>1.0677419354838709</v>
      </c>
      <c r="G33">
        <f t="shared" si="5"/>
        <v>1.0587627144654657</v>
      </c>
      <c r="I33">
        <f t="shared" si="3"/>
        <v>278.49100357863796</v>
      </c>
      <c r="J33">
        <f t="shared" ref="J33:J38" si="10">B33/B26</f>
        <v>1.4329004329004329</v>
      </c>
      <c r="K33">
        <f t="shared" si="9"/>
        <v>1.0548389291684066</v>
      </c>
    </row>
    <row r="34" spans="1:11" x14ac:dyDescent="0.3">
      <c r="A34" s="1">
        <v>43959</v>
      </c>
      <c r="B34">
        <v>351</v>
      </c>
      <c r="C34">
        <f t="shared" si="0"/>
        <v>351</v>
      </c>
      <c r="D34">
        <f t="shared" si="0"/>
        <v>351</v>
      </c>
      <c r="E34">
        <f t="shared" si="6"/>
        <v>1.0604229607250755</v>
      </c>
      <c r="G34">
        <f t="shared" si="5"/>
        <v>1.0568067406939967</v>
      </c>
      <c r="I34">
        <f t="shared" si="3"/>
        <v>291.72999260982562</v>
      </c>
      <c r="J34">
        <f t="shared" si="10"/>
        <v>1.4938334365453354</v>
      </c>
      <c r="K34">
        <f t="shared" si="9"/>
        <v>1.0551318541488968</v>
      </c>
    </row>
    <row r="35" spans="1:11" x14ac:dyDescent="0.3">
      <c r="A35" s="1">
        <v>43960</v>
      </c>
      <c r="B35">
        <v>363</v>
      </c>
      <c r="C35">
        <v>363</v>
      </c>
      <c r="D35">
        <f>ROUND(GEOMEAN(C35,B35),0)</f>
        <v>363</v>
      </c>
      <c r="E35">
        <f t="shared" si="6"/>
        <v>1.0341880341880343</v>
      </c>
      <c r="F35">
        <f>GEOMEAN($E$3:E34)</f>
        <v>1.0536105227224506</v>
      </c>
      <c r="G35">
        <f t="shared" si="5"/>
        <v>1.0537723927202542</v>
      </c>
      <c r="I35">
        <f t="shared" si="3"/>
        <v>305.59834068067937</v>
      </c>
      <c r="J35">
        <f t="shared" si="10"/>
        <v>1.5188284518828452</v>
      </c>
      <c r="K35">
        <f t="shared" si="9"/>
        <v>1.0577480515481716</v>
      </c>
    </row>
    <row r="36" spans="1:11" x14ac:dyDescent="0.3">
      <c r="A36" s="1">
        <v>43961</v>
      </c>
      <c r="B36">
        <f>SQRT(B35*B37)</f>
        <v>364.99452050681526</v>
      </c>
      <c r="C36">
        <f>SQRT(C35*C37)</f>
        <v>364.99452050681526</v>
      </c>
      <c r="D36">
        <f t="shared" ref="D36:D87" si="11">ROUND(GEOMEAN(C36,B36),0)</f>
        <v>365</v>
      </c>
      <c r="E36">
        <f t="shared" si="6"/>
        <v>1.0054945468507308</v>
      </c>
      <c r="F36">
        <f>GEOMEAN($E$3:E35)</f>
        <v>1.0530166374748846</v>
      </c>
      <c r="G36">
        <f t="shared" si="5"/>
        <v>1.0468089725694407</v>
      </c>
      <c r="I36">
        <f t="shared" si="3"/>
        <v>320.12596645038661</v>
      </c>
      <c r="J36">
        <f t="shared" si="10"/>
        <v>1.416005682528588</v>
      </c>
      <c r="K36">
        <f t="shared" si="9"/>
        <v>1.0571508113507355</v>
      </c>
    </row>
    <row r="37" spans="1:11" x14ac:dyDescent="0.3">
      <c r="A37" s="1">
        <v>43962</v>
      </c>
      <c r="B37">
        <v>367</v>
      </c>
      <c r="C37">
        <v>367</v>
      </c>
      <c r="D37">
        <f t="shared" si="11"/>
        <v>367</v>
      </c>
      <c r="E37">
        <f t="shared" si="6"/>
        <v>1.0054945468507308</v>
      </c>
      <c r="F37">
        <f>GEOMEAN($E$3:E36)</f>
        <v>1.0515873786312333</v>
      </c>
      <c r="G37">
        <f t="shared" si="5"/>
        <v>1.0456012948247027</v>
      </c>
      <c r="I37">
        <f t="shared" si="3"/>
        <v>335.34421086034752</v>
      </c>
      <c r="J37">
        <f t="shared" si="10"/>
        <v>1.3201438848920863</v>
      </c>
      <c r="K37">
        <f t="shared" si="9"/>
        <v>1.0509467554493626</v>
      </c>
    </row>
    <row r="38" spans="1:11" x14ac:dyDescent="0.3">
      <c r="A38" s="1">
        <v>43963</v>
      </c>
      <c r="B38">
        <v>391</v>
      </c>
      <c r="C38">
        <v>391</v>
      </c>
      <c r="D38">
        <f t="shared" si="11"/>
        <v>391</v>
      </c>
      <c r="E38">
        <f t="shared" si="6"/>
        <v>1.0653950953678475</v>
      </c>
      <c r="F38">
        <f>GEOMEAN($E$3:E37)</f>
        <v>1.0502415685869566</v>
      </c>
      <c r="G38">
        <f t="shared" si="5"/>
        <v>1.0504560474768463</v>
      </c>
      <c r="I38">
        <f t="shared" si="3"/>
        <v>351.2859047470543</v>
      </c>
      <c r="J38">
        <f t="shared" si="10"/>
        <v>1.3033333333333332</v>
      </c>
      <c r="K38">
        <f t="shared" si="9"/>
        <v>1.0433169776951592</v>
      </c>
    </row>
    <row r="39" spans="1:11" x14ac:dyDescent="0.3">
      <c r="A39" s="1">
        <v>43964</v>
      </c>
      <c r="B39">
        <f>SQRT(B38*B40)</f>
        <v>399.89873718230217</v>
      </c>
      <c r="C39">
        <f>SQRT(C38*C40)</f>
        <v>399.89873718230217</v>
      </c>
      <c r="D39">
        <f t="shared" si="11"/>
        <v>400</v>
      </c>
      <c r="E39">
        <f t="shared" si="6"/>
        <v>1.0227589186248138</v>
      </c>
      <c r="F39">
        <f>GEOMEAN($E$3:E38)</f>
        <v>1.0506595752208383</v>
      </c>
      <c r="G39">
        <f t="shared" si="5"/>
        <v>1.044895523096224</v>
      </c>
      <c r="I39">
        <f t="shared" si="3"/>
        <v>367.98543966917202</v>
      </c>
      <c r="J39">
        <f>B39/B32</f>
        <v>1.2899959263945231</v>
      </c>
      <c r="K39">
        <f t="shared" si="9"/>
        <v>1.038696850465747</v>
      </c>
    </row>
    <row r="40" spans="1:11" x14ac:dyDescent="0.3">
      <c r="A40" s="1">
        <v>43965</v>
      </c>
      <c r="B40">
        <v>409</v>
      </c>
      <c r="C40">
        <v>409</v>
      </c>
      <c r="D40">
        <f t="shared" si="11"/>
        <v>409</v>
      </c>
      <c r="E40">
        <f t="shared" si="6"/>
        <v>1.0227589186248138</v>
      </c>
      <c r="F40">
        <f>GEOMEAN($E$3:E39)</f>
        <v>1.0498955881323608</v>
      </c>
      <c r="G40">
        <f t="shared" si="5"/>
        <v>1.03936443300889</v>
      </c>
      <c r="I40">
        <f t="shared" si="3"/>
        <v>385.47884210161823</v>
      </c>
      <c r="J40">
        <f t="shared" ref="J40:J45" si="12">B40/B33</f>
        <v>1.2356495468277946</v>
      </c>
      <c r="K40">
        <f t="shared" si="9"/>
        <v>1.0354304013350724</v>
      </c>
    </row>
    <row r="41" spans="1:11" x14ac:dyDescent="0.3">
      <c r="A41" s="1">
        <v>43966</v>
      </c>
      <c r="B41">
        <v>421</v>
      </c>
      <c r="C41">
        <v>421</v>
      </c>
      <c r="D41">
        <f t="shared" si="11"/>
        <v>421</v>
      </c>
      <c r="E41">
        <f t="shared" si="6"/>
        <v>1.0293398533007334</v>
      </c>
      <c r="F41">
        <f>GEOMEAN($E$3:E40)</f>
        <v>1.0491723233419321</v>
      </c>
      <c r="G41">
        <f t="shared" si="5"/>
        <v>1.0344656734792979</v>
      </c>
      <c r="I41">
        <f t="shared" si="3"/>
        <v>403.80385115670316</v>
      </c>
      <c r="J41">
        <f t="shared" si="12"/>
        <v>1.1994301994301995</v>
      </c>
      <c r="K41">
        <f t="shared" si="9"/>
        <v>1.0313422086470063</v>
      </c>
    </row>
    <row r="42" spans="1:11" x14ac:dyDescent="0.3">
      <c r="A42" s="1">
        <v>43967</v>
      </c>
      <c r="B42">
        <v>423</v>
      </c>
      <c r="C42">
        <v>423</v>
      </c>
      <c r="D42">
        <f t="shared" si="11"/>
        <v>423</v>
      </c>
      <c r="E42">
        <f>(B42/B32)^0.1</f>
        <v>1.0315680138105146</v>
      </c>
      <c r="F42">
        <f>GEOMEAN($E$3:E41)</f>
        <v>1.0486590563026128</v>
      </c>
      <c r="G42">
        <f t="shared" si="5"/>
        <v>1.0315680138105146</v>
      </c>
      <c r="H42">
        <f>(B42/B2)^(1/(A42-$A$2))</f>
        <v>1.0475383005593188</v>
      </c>
      <c r="I42">
        <f t="shared" si="3"/>
        <v>423.00000000000097</v>
      </c>
      <c r="J42">
        <f t="shared" si="12"/>
        <v>1.165289256198347</v>
      </c>
      <c r="K42">
        <f t="shared" si="9"/>
        <v>1.0263611204579834</v>
      </c>
    </row>
    <row r="43" spans="1:11" x14ac:dyDescent="0.3">
      <c r="A43" s="1">
        <v>43968</v>
      </c>
      <c r="B43">
        <f>SQRT(B42*B44)</f>
        <v>444.93145539509788</v>
      </c>
      <c r="C43">
        <f>SQRT(C42*C44)</f>
        <v>444.93145539509788</v>
      </c>
      <c r="D43">
        <f t="shared" si="11"/>
        <v>445</v>
      </c>
      <c r="E43">
        <f t="shared" si="6"/>
        <v>1.0518474122815553</v>
      </c>
      <c r="F43">
        <f>GEOMEAN($E$3:E42)</f>
        <v>1.0482283485428963</v>
      </c>
      <c r="G43">
        <f t="shared" si="5"/>
        <v>1.0300220257235118</v>
      </c>
      <c r="I43">
        <f t="shared" si="3"/>
        <v>443.10870113659286</v>
      </c>
      <c r="J43">
        <f t="shared" si="12"/>
        <v>1.2190085888886379</v>
      </c>
      <c r="K43">
        <f t="shared" si="9"/>
        <v>1.0256986528349974</v>
      </c>
    </row>
    <row r="44" spans="1:11" x14ac:dyDescent="0.3">
      <c r="A44" s="1">
        <v>43969</v>
      </c>
      <c r="B44">
        <v>468</v>
      </c>
      <c r="C44">
        <v>468</v>
      </c>
      <c r="D44">
        <f t="shared" si="11"/>
        <v>468</v>
      </c>
      <c r="E44">
        <f t="shared" ref="E44:E87" si="13">(B44/B34)^0.1</f>
        <v>1.0291860089647606</v>
      </c>
      <c r="F44">
        <f>GEOMEAN($E$3:E43)</f>
        <v>1.0483164700657019</v>
      </c>
      <c r="G44">
        <f t="shared" si="5"/>
        <v>1.0291860089647606</v>
      </c>
      <c r="I44">
        <f t="shared" si="3"/>
        <v>464.17333575167362</v>
      </c>
      <c r="J44">
        <f t="shared" si="12"/>
        <v>1.2752043596730245</v>
      </c>
      <c r="K44">
        <f t="shared" si="9"/>
        <v>1.0286951228329273</v>
      </c>
    </row>
    <row r="45" spans="1:11" x14ac:dyDescent="0.3">
      <c r="A45" s="1">
        <v>43970</v>
      </c>
      <c r="B45">
        <v>509</v>
      </c>
      <c r="C45">
        <v>509</v>
      </c>
      <c r="D45">
        <f t="shared" si="11"/>
        <v>509</v>
      </c>
      <c r="E45">
        <f t="shared" si="13"/>
        <v>1.0343823840625639</v>
      </c>
      <c r="F45">
        <f>GEOMEAN($E$3:E44)</f>
        <v>1.0478568763728593</v>
      </c>
      <c r="G45">
        <f t="shared" ref="G45:G81" si="14">(B45/B35)^(1/10)</f>
        <v>1.0343823840625639</v>
      </c>
      <c r="I45">
        <f t="shared" si="3"/>
        <v>486.23934729825828</v>
      </c>
      <c r="J45">
        <f t="shared" si="12"/>
        <v>1.3017902813299234</v>
      </c>
      <c r="K45">
        <f t="shared" si="9"/>
        <v>1.0341356353733036</v>
      </c>
    </row>
    <row r="46" spans="1:11" x14ac:dyDescent="0.3">
      <c r="A46" s="1">
        <v>43971</v>
      </c>
      <c r="B46">
        <v>553</v>
      </c>
      <c r="C46">
        <v>553</v>
      </c>
      <c r="D46">
        <f t="shared" si="11"/>
        <v>553</v>
      </c>
      <c r="E46">
        <f t="shared" si="13"/>
        <v>1.0424227445903069</v>
      </c>
      <c r="F46">
        <f>GEOMEAN($E$3:E45)</f>
        <v>1.0475415313411405</v>
      </c>
      <c r="G46">
        <f t="shared" si="14"/>
        <v>1.0424227445903069</v>
      </c>
      <c r="I46">
        <f t="shared" si="3"/>
        <v>509.35433953388991</v>
      </c>
      <c r="J46">
        <f>B46/B39</f>
        <v>1.3828500782384403</v>
      </c>
      <c r="K46">
        <f t="shared" si="9"/>
        <v>1.0403644883602301</v>
      </c>
    </row>
    <row r="47" spans="1:11" x14ac:dyDescent="0.3">
      <c r="A47" s="1">
        <v>43972</v>
      </c>
      <c r="B47">
        <v>578</v>
      </c>
      <c r="C47">
        <v>578</v>
      </c>
      <c r="D47">
        <f t="shared" si="11"/>
        <v>578</v>
      </c>
      <c r="E47">
        <f t="shared" si="13"/>
        <v>1.0464685418015363</v>
      </c>
      <c r="F47">
        <f>GEOMEAN($E$3:E46)</f>
        <v>1.0474249166039635</v>
      </c>
      <c r="G47">
        <f t="shared" si="14"/>
        <v>1.0464685418015363</v>
      </c>
      <c r="I47">
        <f t="shared" si="3"/>
        <v>533.56817921784534</v>
      </c>
      <c r="J47">
        <f t="shared" ref="J47:J52" si="15">B47/B40</f>
        <v>1.41320293398533</v>
      </c>
      <c r="K47">
        <f t="shared" si="9"/>
        <v>1.0454674294526705</v>
      </c>
    </row>
    <row r="48" spans="1:11" x14ac:dyDescent="0.3">
      <c r="A48" s="1">
        <v>43973</v>
      </c>
      <c r="B48">
        <v>612</v>
      </c>
      <c r="C48">
        <v>612</v>
      </c>
      <c r="D48">
        <f t="shared" si="11"/>
        <v>612</v>
      </c>
      <c r="E48">
        <f t="shared" si="13"/>
        <v>1.0458212607871333</v>
      </c>
      <c r="F48">
        <f>GEOMEAN($E$3:E47)</f>
        <v>1.0474036543378158</v>
      </c>
      <c r="G48">
        <f t="shared" si="14"/>
        <v>1.0458212607871333</v>
      </c>
      <c r="I48">
        <f t="shared" si="3"/>
        <v>558.93310369039182</v>
      </c>
      <c r="J48">
        <f t="shared" si="15"/>
        <v>1.4536817102137767</v>
      </c>
      <c r="K48">
        <f t="shared" si="9"/>
        <v>1.0509760212169106</v>
      </c>
    </row>
    <row r="49" spans="1:11" x14ac:dyDescent="0.3">
      <c r="A49" s="1">
        <v>43974</v>
      </c>
      <c r="B49">
        <v>616</v>
      </c>
      <c r="C49">
        <v>616</v>
      </c>
      <c r="D49">
        <f t="shared" si="11"/>
        <v>616</v>
      </c>
      <c r="E49">
        <f t="shared" si="13"/>
        <v>1.0441504210549251</v>
      </c>
      <c r="F49">
        <f>GEOMEAN($E$3:E48)</f>
        <v>1.0473692290323002</v>
      </c>
      <c r="G49">
        <f t="shared" si="14"/>
        <v>1.0441504210549251</v>
      </c>
      <c r="I49">
        <f t="shared" si="3"/>
        <v>585.50383356617863</v>
      </c>
      <c r="J49">
        <f t="shared" si="15"/>
        <v>1.4562647754137117</v>
      </c>
      <c r="K49">
        <f t="shared" si="9"/>
        <v>1.0535680235025453</v>
      </c>
    </row>
    <row r="50" spans="1:11" x14ac:dyDescent="0.3">
      <c r="A50" s="1">
        <v>43975</v>
      </c>
      <c r="B50">
        <f>(B$52/B$49)^(1/3)*B49</f>
        <v>638.81149217218649</v>
      </c>
      <c r="C50">
        <f>(C$52/C$49)^(1/3)*C49</f>
        <v>638.81149217218649</v>
      </c>
      <c r="D50">
        <f t="shared" si="11"/>
        <v>639</v>
      </c>
      <c r="E50">
        <f t="shared" si="13"/>
        <v>1.0455984752139498</v>
      </c>
      <c r="F50">
        <f>GEOMEAN($E$3:E49)</f>
        <v>1.047300640550435</v>
      </c>
      <c r="G50">
        <f t="shared" si="14"/>
        <v>1.0455984752139498</v>
      </c>
      <c r="I50">
        <f t="shared" si="3"/>
        <v>613.33769078488103</v>
      </c>
      <c r="J50">
        <f t="shared" si="15"/>
        <v>1.4357525961047723</v>
      </c>
      <c r="K50">
        <f t="shared" si="9"/>
        <v>1.0543625354324246</v>
      </c>
    </row>
    <row r="51" spans="1:11" x14ac:dyDescent="0.3">
      <c r="A51" s="1">
        <v>43976</v>
      </c>
      <c r="B51">
        <f>(B$52/B$49)^(1/3)*B50</f>
        <v>662.46773138190827</v>
      </c>
      <c r="C51">
        <f>(C$52/C$49)^(1/3)*C50</f>
        <v>662.46773138190827</v>
      </c>
      <c r="D51">
        <f t="shared" si="11"/>
        <v>662</v>
      </c>
      <c r="E51">
        <f>(B51/B41)^0.1</f>
        <v>1.0463771885649611</v>
      </c>
      <c r="F51">
        <f>GEOMEAN($E$3:E50)</f>
        <v>1.047265150524866</v>
      </c>
      <c r="G51">
        <f t="shared" si="14"/>
        <v>1.0463771885649611</v>
      </c>
      <c r="I51">
        <f t="shared" si="3"/>
        <v>642.49472227377123</v>
      </c>
      <c r="J51">
        <f t="shared" si="15"/>
        <v>1.415529340559633</v>
      </c>
      <c r="K51">
        <f t="shared" si="9"/>
        <v>1.053028060851007</v>
      </c>
    </row>
    <row r="52" spans="1:11" x14ac:dyDescent="0.3">
      <c r="A52" s="1">
        <v>43977</v>
      </c>
      <c r="B52">
        <v>687</v>
      </c>
      <c r="C52">
        <v>687</v>
      </c>
      <c r="D52">
        <f t="shared" si="11"/>
        <v>687</v>
      </c>
      <c r="E52">
        <f t="shared" si="13"/>
        <v>1.0496913948654858</v>
      </c>
      <c r="F52">
        <f>GEOMEAN($E$3:E51)</f>
        <v>1.047247021322228</v>
      </c>
      <c r="G52">
        <f t="shared" si="14"/>
        <v>1.0496913948654858</v>
      </c>
      <c r="I52">
        <f t="shared" si="3"/>
        <v>673.03782948899789</v>
      </c>
      <c r="J52">
        <f t="shared" si="15"/>
        <v>1.349705304518664</v>
      </c>
      <c r="K52">
        <f t="shared" si="9"/>
        <v>1.0492245639983586</v>
      </c>
    </row>
    <row r="53" spans="1:11" x14ac:dyDescent="0.3">
      <c r="A53" s="1">
        <v>43978</v>
      </c>
      <c r="B53">
        <v>727</v>
      </c>
      <c r="C53">
        <v>727</v>
      </c>
      <c r="D53">
        <f t="shared" si="11"/>
        <v>727</v>
      </c>
      <c r="E53">
        <f t="shared" si="13"/>
        <v>1.0503260334350346</v>
      </c>
      <c r="F53">
        <f>GEOMEAN($E$3:E52)</f>
        <v>1.0472958529661682</v>
      </c>
      <c r="G53">
        <f t="shared" si="14"/>
        <v>1.0503260334350346</v>
      </c>
      <c r="I53">
        <f t="shared" si="3"/>
        <v>705.03290411503747</v>
      </c>
      <c r="J53">
        <f>B53/B46</f>
        <v>1.3146473779385173</v>
      </c>
      <c r="K53">
        <f t="shared" si="9"/>
        <v>1.0448310078728664</v>
      </c>
    </row>
    <row r="54" spans="1:11" x14ac:dyDescent="0.3">
      <c r="A54" s="1">
        <v>43979</v>
      </c>
      <c r="B54">
        <v>794</v>
      </c>
      <c r="C54">
        <v>794</v>
      </c>
      <c r="D54">
        <f t="shared" si="11"/>
        <v>794</v>
      </c>
      <c r="E54">
        <f t="shared" si="13"/>
        <v>1.0542836341566237</v>
      </c>
      <c r="F54">
        <f>GEOMEAN($E$3:E53)</f>
        <v>1.0473551841611974</v>
      </c>
      <c r="G54">
        <f t="shared" si="14"/>
        <v>1.0542836341566237</v>
      </c>
      <c r="I54">
        <f t="shared" si="3"/>
        <v>738.54897021506758</v>
      </c>
      <c r="J54">
        <f t="shared" ref="J54:J59" si="16">B54/B47</f>
        <v>1.3737024221453287</v>
      </c>
      <c r="K54">
        <f t="shared" si="9"/>
        <v>1.0433397578368377</v>
      </c>
    </row>
    <row r="55" spans="1:11" x14ac:dyDescent="0.3">
      <c r="A55" s="1">
        <v>43980</v>
      </c>
      <c r="B55">
        <v>842</v>
      </c>
      <c r="C55">
        <v>842</v>
      </c>
      <c r="D55">
        <f t="shared" si="11"/>
        <v>842</v>
      </c>
      <c r="E55">
        <f t="shared" si="13"/>
        <v>1.0516214380263198</v>
      </c>
      <c r="F55">
        <f>GEOMEAN($E$3:E54)</f>
        <v>1.0474879932359855</v>
      </c>
      <c r="G55">
        <f t="shared" si="14"/>
        <v>1.0516214380263198</v>
      </c>
      <c r="I55">
        <f t="shared" si="3"/>
        <v>773.65833313892688</v>
      </c>
      <c r="J55">
        <f t="shared" si="16"/>
        <v>1.3758169934640523</v>
      </c>
      <c r="K55">
        <f t="shared" si="9"/>
        <v>1.0442921879563518</v>
      </c>
    </row>
    <row r="56" spans="1:11" x14ac:dyDescent="0.3">
      <c r="A56" s="1">
        <v>43981</v>
      </c>
      <c r="B56">
        <v>866</v>
      </c>
      <c r="C56">
        <v>866</v>
      </c>
      <c r="D56">
        <f t="shared" si="11"/>
        <v>866</v>
      </c>
      <c r="E56">
        <f t="shared" si="13"/>
        <v>1.0458737816299479</v>
      </c>
      <c r="F56">
        <f>GEOMEAN($E$3:E55)</f>
        <v>1.0475658321804449</v>
      </c>
      <c r="G56">
        <f t="shared" si="14"/>
        <v>1.0458737816299479</v>
      </c>
      <c r="I56">
        <f t="shared" si="3"/>
        <v>810.43673550990684</v>
      </c>
      <c r="J56">
        <f t="shared" si="16"/>
        <v>1.4058441558441559</v>
      </c>
      <c r="K56">
        <f t="shared" si="9"/>
        <v>1.0476327635864322</v>
      </c>
    </row>
    <row r="57" spans="1:11" x14ac:dyDescent="0.3">
      <c r="A57" s="1">
        <v>43982</v>
      </c>
      <c r="B57">
        <f>SQRT(B56*B58)</f>
        <v>877.91799161425092</v>
      </c>
      <c r="C57">
        <f>SQRT(C56*C58)</f>
        <v>877.91799161425092</v>
      </c>
      <c r="D57">
        <f t="shared" si="11"/>
        <v>878</v>
      </c>
      <c r="E57">
        <f t="shared" si="13"/>
        <v>1.042683764123526</v>
      </c>
      <c r="F57">
        <f>GEOMEAN($E$3:E56)</f>
        <v>1.0475344730472012</v>
      </c>
      <c r="G57">
        <f t="shared" si="14"/>
        <v>1.042683764123526</v>
      </c>
      <c r="I57">
        <f t="shared" si="3"/>
        <v>848.96352062688993</v>
      </c>
      <c r="J57">
        <f t="shared" si="16"/>
        <v>1.3742989948866091</v>
      </c>
      <c r="K57">
        <f t="shared" si="9"/>
        <v>1.0476544241984169</v>
      </c>
    </row>
    <row r="58" spans="1:11" x14ac:dyDescent="0.3">
      <c r="A58" s="1">
        <v>43983</v>
      </c>
      <c r="B58">
        <v>890</v>
      </c>
      <c r="C58">
        <v>890</v>
      </c>
      <c r="D58">
        <f t="shared" si="11"/>
        <v>890</v>
      </c>
      <c r="E58">
        <f>(B58/B48)^0.1</f>
        <v>1.0381589645133091</v>
      </c>
      <c r="F58">
        <f>GEOMEAN($E$3:E57)</f>
        <v>1.0474460772397352</v>
      </c>
      <c r="G58">
        <f t="shared" si="14"/>
        <v>1.0381589645133091</v>
      </c>
      <c r="I58">
        <f t="shared" si="3"/>
        <v>889.3218036343485</v>
      </c>
      <c r="J58">
        <f t="shared" si="16"/>
        <v>1.343461662869917</v>
      </c>
      <c r="K58">
        <f t="shared" si="9"/>
        <v>1.046467848857513</v>
      </c>
    </row>
    <row r="59" spans="1:11" x14ac:dyDescent="0.3">
      <c r="A59" s="1">
        <v>43984</v>
      </c>
      <c r="B59">
        <v>957</v>
      </c>
      <c r="C59">
        <v>957</v>
      </c>
      <c r="D59">
        <f t="shared" si="11"/>
        <v>957</v>
      </c>
      <c r="E59">
        <f t="shared" si="13"/>
        <v>1.0450405022419269</v>
      </c>
      <c r="F59">
        <f>GEOMEAN($E$3:E58)</f>
        <v>1.0472795096010019</v>
      </c>
      <c r="G59">
        <f t="shared" si="14"/>
        <v>1.0450405022419269</v>
      </c>
      <c r="I59">
        <f t="shared" si="3"/>
        <v>931.59865082947374</v>
      </c>
      <c r="J59">
        <f t="shared" si="16"/>
        <v>1.3930131004366813</v>
      </c>
      <c r="K59">
        <f t="shared" si="9"/>
        <v>1.0460110484755822</v>
      </c>
    </row>
    <row r="60" spans="1:11" x14ac:dyDescent="0.3">
      <c r="A60" s="1">
        <v>43985</v>
      </c>
      <c r="B60">
        <v>1002</v>
      </c>
      <c r="C60">
        <v>1002</v>
      </c>
      <c r="D60">
        <f t="shared" si="11"/>
        <v>1002</v>
      </c>
      <c r="E60">
        <f t="shared" si="13"/>
        <v>1.0460429097653072</v>
      </c>
      <c r="F60">
        <f>GEOMEAN($E$3:E59)</f>
        <v>1.0472401874586506</v>
      </c>
      <c r="G60">
        <f t="shared" si="14"/>
        <v>1.0460429097653072</v>
      </c>
      <c r="I60">
        <f t="shared" si="3"/>
        <v>975.88526749326115</v>
      </c>
      <c r="J60">
        <f>B60/B53</f>
        <v>1.3782668500687758</v>
      </c>
      <c r="K60">
        <f t="shared" si="9"/>
        <v>1.0461546619475313</v>
      </c>
    </row>
    <row r="61" spans="1:11" x14ac:dyDescent="0.3">
      <c r="A61" s="1">
        <v>43986</v>
      </c>
      <c r="B61">
        <v>1066</v>
      </c>
      <c r="C61">
        <v>1066</v>
      </c>
      <c r="D61">
        <f t="shared" si="11"/>
        <v>1066</v>
      </c>
      <c r="E61">
        <f t="shared" si="13"/>
        <v>1.0487192686570681</v>
      </c>
      <c r="F61">
        <f>GEOMEAN($E$3:E60)</f>
        <v>1.047219533134385</v>
      </c>
      <c r="G61">
        <f t="shared" si="14"/>
        <v>1.0487192686570681</v>
      </c>
      <c r="I61">
        <f t="shared" si="3"/>
        <v>1022.2771946507671</v>
      </c>
      <c r="J61">
        <f t="shared" ref="J61:J124" si="17">B61/B54</f>
        <v>1.3425692695214106</v>
      </c>
      <c r="K61">
        <f t="shared" si="9"/>
        <v>1.0461215606471221</v>
      </c>
    </row>
    <row r="62" spans="1:11" x14ac:dyDescent="0.3">
      <c r="A62" s="1">
        <v>43987</v>
      </c>
      <c r="B62">
        <v>1116</v>
      </c>
      <c r="C62">
        <v>1116</v>
      </c>
      <c r="D62">
        <f t="shared" si="11"/>
        <v>1116</v>
      </c>
      <c r="E62">
        <f t="shared" si="13"/>
        <v>1.0497134110657556</v>
      </c>
      <c r="F62">
        <f>GEOMEAN($E$3:E61)</f>
        <v>1.0472449345043522</v>
      </c>
      <c r="G62">
        <f t="shared" si="14"/>
        <v>1.0497134110657556</v>
      </c>
      <c r="I62">
        <f t="shared" si="3"/>
        <v>1070.8745151850126</v>
      </c>
      <c r="J62">
        <f t="shared" si="17"/>
        <v>1.3254156769596199</v>
      </c>
      <c r="K62">
        <f t="shared" si="9"/>
        <v>1.0436465315037469</v>
      </c>
    </row>
    <row r="63" spans="1:11" x14ac:dyDescent="0.3">
      <c r="A63" s="1">
        <v>43988</v>
      </c>
      <c r="B63">
        <v>1138</v>
      </c>
      <c r="C63">
        <v>1138</v>
      </c>
      <c r="D63">
        <f t="shared" si="11"/>
        <v>1138</v>
      </c>
      <c r="E63">
        <f t="shared" si="13"/>
        <v>1.0458292524216963</v>
      </c>
      <c r="F63">
        <f>GEOMEAN($E$3:E62)</f>
        <v>1.0472860281753114</v>
      </c>
      <c r="G63">
        <f t="shared" si="14"/>
        <v>1.0458292524216963</v>
      </c>
      <c r="I63">
        <f t="shared" si="3"/>
        <v>1121.7820697491925</v>
      </c>
      <c r="J63">
        <f t="shared" si="17"/>
        <v>1.3140877598152425</v>
      </c>
      <c r="K63">
        <f t="shared" si="9"/>
        <v>1.0412794417016793</v>
      </c>
    </row>
    <row r="64" spans="1:11" x14ac:dyDescent="0.3">
      <c r="A64" s="1">
        <v>43989</v>
      </c>
      <c r="B64">
        <f>SQRT(B63*B65)</f>
        <v>1170.534920453038</v>
      </c>
      <c r="C64">
        <f>SQRT(C63*C65)</f>
        <v>1170.534920453038</v>
      </c>
      <c r="D64">
        <f t="shared" si="11"/>
        <v>1171</v>
      </c>
      <c r="E64">
        <f t="shared" si="13"/>
        <v>1.0395763411749204</v>
      </c>
      <c r="F64">
        <f>GEOMEAN($E$3:E63)</f>
        <v>1.0472621302531855</v>
      </c>
      <c r="G64">
        <f t="shared" si="14"/>
        <v>1.0395763411749204</v>
      </c>
      <c r="I64">
        <f t="shared" si="3"/>
        <v>1175.1096829429844</v>
      </c>
      <c r="J64">
        <f t="shared" si="17"/>
        <v>1.3333078164860759</v>
      </c>
      <c r="K64">
        <f t="shared" si="9"/>
        <v>1.04093626237229</v>
      </c>
    </row>
    <row r="65" spans="1:11" x14ac:dyDescent="0.3">
      <c r="A65" s="1">
        <v>43990</v>
      </c>
      <c r="B65">
        <v>1204</v>
      </c>
      <c r="C65">
        <v>1204</v>
      </c>
      <c r="D65">
        <f t="shared" si="11"/>
        <v>1204</v>
      </c>
      <c r="E65">
        <f t="shared" si="13"/>
        <v>1.0364096297105916</v>
      </c>
      <c r="F65">
        <f>GEOMEAN($E$3:E64)</f>
        <v>1.0471377161829216</v>
      </c>
      <c r="G65">
        <f t="shared" si="14"/>
        <v>1.0364096297105916</v>
      </c>
      <c r="I65">
        <f t="shared" si="3"/>
        <v>1230.9724002408939</v>
      </c>
      <c r="J65">
        <f t="shared" si="17"/>
        <v>1.3528089887640449</v>
      </c>
      <c r="K65">
        <f t="shared" si="9"/>
        <v>1.0419507787668911</v>
      </c>
    </row>
    <row r="66" spans="1:11" x14ac:dyDescent="0.3">
      <c r="A66" s="1">
        <v>43991</v>
      </c>
      <c r="B66">
        <v>1271</v>
      </c>
      <c r="C66">
        <v>1271</v>
      </c>
      <c r="D66">
        <f t="shared" si="11"/>
        <v>1271</v>
      </c>
      <c r="E66">
        <f t="shared" si="13"/>
        <v>1.0391129705284912</v>
      </c>
      <c r="F66">
        <f>GEOMEAN($E$3:E65)</f>
        <v>1.0469665647718926</v>
      </c>
      <c r="G66">
        <f t="shared" si="14"/>
        <v>1.0391129705284912</v>
      </c>
      <c r="I66">
        <f t="shared" si="3"/>
        <v>1289.4907361837716</v>
      </c>
      <c r="J66">
        <f>B66/B59</f>
        <v>1.3281086729362592</v>
      </c>
      <c r="K66">
        <f t="shared" si="9"/>
        <v>1.0424775025469353</v>
      </c>
    </row>
    <row r="67" spans="1:11" x14ac:dyDescent="0.3">
      <c r="A67" s="1">
        <v>43992</v>
      </c>
      <c r="B67">
        <v>1397</v>
      </c>
      <c r="C67">
        <v>1397</v>
      </c>
      <c r="D67">
        <f t="shared" si="11"/>
        <v>1397</v>
      </c>
      <c r="E67">
        <f t="shared" si="13"/>
        <v>1.0475487565477639</v>
      </c>
      <c r="F67">
        <f>GEOMEAN($E$3:E66)</f>
        <v>1.0468433970422522</v>
      </c>
      <c r="G67">
        <f t="shared" si="14"/>
        <v>1.0475487565477639</v>
      </c>
      <c r="I67">
        <f t="shared" si="3"/>
        <v>1350.790934368933</v>
      </c>
      <c r="J67">
        <f t="shared" si="17"/>
        <v>1.3942115768463075</v>
      </c>
      <c r="K67">
        <f t="shared" si="9"/>
        <v>1.0446971693843792</v>
      </c>
    </row>
    <row r="68" spans="1:11" x14ac:dyDescent="0.3">
      <c r="A68" s="1">
        <v>43993</v>
      </c>
      <c r="B68">
        <f>SQRT(B67*B69)</f>
        <v>1428.6416625592296</v>
      </c>
      <c r="C68">
        <f>SQRT(C67*C69)</f>
        <v>1428.6416625592296</v>
      </c>
      <c r="D68">
        <f t="shared" si="11"/>
        <v>1429</v>
      </c>
      <c r="E68">
        <f t="shared" si="13"/>
        <v>1.0484635347665636</v>
      </c>
      <c r="F68">
        <f>GEOMEAN($E$3:E67)</f>
        <v>1.0468542451288869</v>
      </c>
      <c r="G68">
        <f t="shared" si="14"/>
        <v>1.0484635347665636</v>
      </c>
      <c r="I68">
        <f t="shared" ref="I68:I131" si="18">I67*$H$42</f>
        <v>1415.0052397997665</v>
      </c>
      <c r="J68">
        <f t="shared" si="17"/>
        <v>1.3401891768848309</v>
      </c>
      <c r="K68">
        <f t="shared" ref="K68:K92" si="19">GEOMEAN(K61:K67)</f>
        <v>1.043014125991208</v>
      </c>
    </row>
    <row r="69" spans="1:11" x14ac:dyDescent="0.3">
      <c r="A69" s="1">
        <v>43994</v>
      </c>
      <c r="B69">
        <v>1461</v>
      </c>
      <c r="C69">
        <v>1461</v>
      </c>
      <c r="D69">
        <f t="shared" si="11"/>
        <v>1461</v>
      </c>
      <c r="E69">
        <f t="shared" si="13"/>
        <v>1.0432150115885974</v>
      </c>
      <c r="F69">
        <f>GEOMEAN($E$3:E68)</f>
        <v>1.0468786098662617</v>
      </c>
      <c r="G69">
        <f t="shared" si="14"/>
        <v>1.0432150115885974</v>
      </c>
      <c r="I69">
        <f t="shared" si="18"/>
        <v>1482.2721841823789</v>
      </c>
      <c r="J69">
        <f t="shared" si="17"/>
        <v>1.3091397849462365</v>
      </c>
      <c r="K69">
        <f t="shared" si="19"/>
        <v>1.0425709608993854</v>
      </c>
    </row>
    <row r="70" spans="1:11" x14ac:dyDescent="0.3">
      <c r="A70" s="1">
        <v>43995</v>
      </c>
      <c r="B70">
        <v>1493</v>
      </c>
      <c r="C70">
        <v>1493</v>
      </c>
      <c r="D70">
        <f t="shared" si="11"/>
        <v>1493</v>
      </c>
      <c r="E70">
        <f t="shared" si="13"/>
        <v>1.0406847933275221</v>
      </c>
      <c r="F70">
        <f>GEOMEAN($E$3:E69)</f>
        <v>1.0468238348256251</v>
      </c>
      <c r="G70">
        <f t="shared" si="14"/>
        <v>1.0406847933275221</v>
      </c>
      <c r="I70">
        <f t="shared" si="18"/>
        <v>1552.7368847847588</v>
      </c>
      <c r="J70">
        <f t="shared" si="17"/>
        <v>1.3119507908611598</v>
      </c>
      <c r="K70">
        <f t="shared" si="19"/>
        <v>1.0424173984700074</v>
      </c>
    </row>
    <row r="71" spans="1:11" x14ac:dyDescent="0.3">
      <c r="A71" s="1">
        <v>43996</v>
      </c>
      <c r="B71">
        <f>SQRT(B70*B72)</f>
        <v>1513.8543523073811</v>
      </c>
      <c r="C71">
        <f>SQRT(C70*C72)</f>
        <v>1513.8543523073811</v>
      </c>
      <c r="D71">
        <f t="shared" si="11"/>
        <v>1514</v>
      </c>
      <c r="E71">
        <f t="shared" si="13"/>
        <v>1.0356969299751007</v>
      </c>
      <c r="F71">
        <f>GEOMEAN($E$3:E70)</f>
        <v>1.0467332929587154</v>
      </c>
      <c r="G71">
        <f t="shared" si="14"/>
        <v>1.0356969299751007</v>
      </c>
      <c r="I71">
        <f t="shared" si="18"/>
        <v>1626.5513575031971</v>
      </c>
      <c r="J71">
        <f t="shared" si="17"/>
        <v>1.2933013153691018</v>
      </c>
      <c r="K71">
        <f t="shared" si="19"/>
        <v>1.0425800652101331</v>
      </c>
    </row>
    <row r="72" spans="1:11" x14ac:dyDescent="0.3">
      <c r="A72" s="1">
        <v>43997</v>
      </c>
      <c r="B72">
        <v>1535</v>
      </c>
      <c r="C72">
        <v>1535</v>
      </c>
      <c r="D72">
        <f t="shared" si="11"/>
        <v>1535</v>
      </c>
      <c r="E72">
        <f t="shared" si="13"/>
        <v>1.0323914959969069</v>
      </c>
      <c r="F72">
        <f>GEOMEAN($E$3:E71)</f>
        <v>1.0465725088326647</v>
      </c>
      <c r="G72">
        <f t="shared" si="14"/>
        <v>1.0323914959969069</v>
      </c>
      <c r="I72">
        <f t="shared" si="18"/>
        <v>1703.8748448113522</v>
      </c>
      <c r="J72">
        <f t="shared" si="17"/>
        <v>1.2749169435215948</v>
      </c>
      <c r="K72">
        <f t="shared" si="19"/>
        <v>1.0428151059954636</v>
      </c>
    </row>
    <row r="73" spans="1:11" x14ac:dyDescent="0.3">
      <c r="A73" s="1">
        <v>43998</v>
      </c>
      <c r="B73">
        <v>1728</v>
      </c>
      <c r="C73">
        <v>1728</v>
      </c>
      <c r="D73">
        <f t="shared" si="11"/>
        <v>1728</v>
      </c>
      <c r="E73">
        <f t="shared" si="13"/>
        <v>1.042653841375017</v>
      </c>
      <c r="F73">
        <f>GEOMEAN($E$3:E72)</f>
        <v>1.0463685577692379</v>
      </c>
      <c r="G73">
        <f t="shared" si="14"/>
        <v>1.042653841375017</v>
      </c>
      <c r="I73">
        <f t="shared" si="18"/>
        <v>1784.874159299457</v>
      </c>
      <c r="J73">
        <f t="shared" si="17"/>
        <v>1.3595594020456334</v>
      </c>
      <c r="K73">
        <f t="shared" si="19"/>
        <v>1.0429386398292331</v>
      </c>
    </row>
    <row r="74" spans="1:11" x14ac:dyDescent="0.3">
      <c r="A74" s="1">
        <v>43999</v>
      </c>
      <c r="B74">
        <v>1835</v>
      </c>
      <c r="C74">
        <v>1835</v>
      </c>
      <c r="D74">
        <f t="shared" si="11"/>
        <v>1835</v>
      </c>
      <c r="E74">
        <f t="shared" si="13"/>
        <v>1.0459843084214893</v>
      </c>
      <c r="F74">
        <f>GEOMEAN($E$3:E73)</f>
        <v>1.0463161460416996</v>
      </c>
      <c r="G74">
        <f t="shared" si="14"/>
        <v>1.0459843084214893</v>
      </c>
      <c r="I74">
        <f t="shared" si="18"/>
        <v>1869.7240435447961</v>
      </c>
      <c r="J74">
        <f t="shared" si="17"/>
        <v>1.313528990694345</v>
      </c>
      <c r="K74">
        <f t="shared" si="19"/>
        <v>1.043004533233409</v>
      </c>
    </row>
    <row r="75" spans="1:11" x14ac:dyDescent="0.3">
      <c r="A75" s="1">
        <v>44000</v>
      </c>
      <c r="B75">
        <v>1847</v>
      </c>
      <c r="C75">
        <v>1847</v>
      </c>
      <c r="D75">
        <f t="shared" si="11"/>
        <v>1847</v>
      </c>
      <c r="E75">
        <f t="shared" si="13"/>
        <v>1.0437200847272761</v>
      </c>
      <c r="F75">
        <f>GEOMEAN($E$3:E74)</f>
        <v>1.0463115364650168</v>
      </c>
      <c r="G75">
        <f t="shared" si="14"/>
        <v>1.0437200847272761</v>
      </c>
      <c r="I75">
        <f t="shared" si="18"/>
        <v>1958.6075470898136</v>
      </c>
      <c r="J75">
        <f t="shared" si="17"/>
        <v>1.2928364392589073</v>
      </c>
      <c r="K75">
        <f t="shared" si="19"/>
        <v>1.0427629520451815</v>
      </c>
    </row>
    <row r="76" spans="1:11" x14ac:dyDescent="0.3">
      <c r="A76" s="1">
        <v>44001</v>
      </c>
      <c r="B76">
        <v>2045</v>
      </c>
      <c r="C76">
        <v>2045</v>
      </c>
      <c r="D76">
        <f t="shared" si="11"/>
        <v>2045</v>
      </c>
      <c r="E76">
        <f t="shared" si="13"/>
        <v>1.0487084712970318</v>
      </c>
      <c r="F76">
        <f>GEOMEAN($E$3:E75)</f>
        <v>1.0462759936956334</v>
      </c>
      <c r="G76">
        <f t="shared" si="14"/>
        <v>1.0487084712970318</v>
      </c>
      <c r="I76">
        <f t="shared" si="18"/>
        <v>2051.7164213411193</v>
      </c>
      <c r="J76">
        <f t="shared" si="17"/>
        <v>1.3997262149212868</v>
      </c>
      <c r="K76">
        <f t="shared" si="19"/>
        <v>1.0427270749909112</v>
      </c>
    </row>
    <row r="77" spans="1:11" x14ac:dyDescent="0.3">
      <c r="A77" s="1">
        <v>44002</v>
      </c>
      <c r="B77">
        <v>2103</v>
      </c>
      <c r="C77">
        <v>2103</v>
      </c>
      <c r="D77">
        <f t="shared" si="11"/>
        <v>2103</v>
      </c>
      <c r="E77">
        <f t="shared" si="13"/>
        <v>1.0417518650718507</v>
      </c>
      <c r="F77">
        <f>GEOMEAN($E$3:E76)</f>
        <v>1.0463088273777503</v>
      </c>
      <c r="G77">
        <f t="shared" si="14"/>
        <v>1.0417518650718507</v>
      </c>
      <c r="I77">
        <f t="shared" si="18"/>
        <v>2149.2515332413236</v>
      </c>
      <c r="J77">
        <f t="shared" si="17"/>
        <v>1.4085733422638982</v>
      </c>
      <c r="K77">
        <f t="shared" si="19"/>
        <v>1.0427493789121864</v>
      </c>
    </row>
    <row r="78" spans="1:11" x14ac:dyDescent="0.3">
      <c r="A78" s="1">
        <v>44003</v>
      </c>
      <c r="B78">
        <f>SQRT(B77*B79)</f>
        <v>2147.0388911242385</v>
      </c>
      <c r="C78">
        <f>SQRT(C77*C79)</f>
        <v>2147.0388911242385</v>
      </c>
      <c r="D78">
        <f t="shared" si="11"/>
        <v>2147</v>
      </c>
      <c r="E78">
        <f t="shared" si="13"/>
        <v>1.0415776685082769</v>
      </c>
      <c r="F78">
        <f>GEOMEAN($E$3:E77)</f>
        <v>1.0462479369546012</v>
      </c>
      <c r="G78">
        <f t="shared" si="14"/>
        <v>1.0415776685082769</v>
      </c>
      <c r="I78">
        <f t="shared" si="18"/>
        <v>2251.4232986061265</v>
      </c>
      <c r="J78">
        <f t="shared" si="17"/>
        <v>1.4182598793944559</v>
      </c>
      <c r="K78">
        <f t="shared" si="19"/>
        <v>1.04279681331958</v>
      </c>
    </row>
    <row r="79" spans="1:11" x14ac:dyDescent="0.3">
      <c r="A79" s="1">
        <v>44004</v>
      </c>
      <c r="B79">
        <v>2192</v>
      </c>
      <c r="C79">
        <v>2192</v>
      </c>
      <c r="D79">
        <f t="shared" si="11"/>
        <v>2192</v>
      </c>
      <c r="E79">
        <f t="shared" si="13"/>
        <v>1.0414035010729856</v>
      </c>
      <c r="F79">
        <f>GEOMEAN($E$3:E78)</f>
        <v>1.0461863503041122</v>
      </c>
      <c r="G79">
        <f t="shared" si="14"/>
        <v>1.0414035010729856</v>
      </c>
      <c r="I79">
        <f t="shared" si="18"/>
        <v>2358.4521360615176</v>
      </c>
      <c r="J79">
        <f t="shared" si="17"/>
        <v>1.428013029315961</v>
      </c>
      <c r="K79">
        <f t="shared" si="19"/>
        <v>1.0428277810134492</v>
      </c>
    </row>
    <row r="80" spans="1:11" x14ac:dyDescent="0.3">
      <c r="A80" s="1">
        <v>44005</v>
      </c>
      <c r="B80">
        <v>2365</v>
      </c>
      <c r="C80">
        <v>2365</v>
      </c>
      <c r="D80">
        <f t="shared" si="11"/>
        <v>2365</v>
      </c>
      <c r="E80">
        <f t="shared" si="13"/>
        <v>1.0470734165913467</v>
      </c>
      <c r="F80">
        <f>GEOMEAN($E$3:E79)</f>
        <v>1.0461240948118204</v>
      </c>
      <c r="G80">
        <f t="shared" si="14"/>
        <v>1.0470734165913467</v>
      </c>
      <c r="I80">
        <f t="shared" si="18"/>
        <v>2470.5689425603778</v>
      </c>
      <c r="J80">
        <f t="shared" si="17"/>
        <v>1.3686342592592593</v>
      </c>
      <c r="K80">
        <f t="shared" si="19"/>
        <v>1.0428295917428805</v>
      </c>
    </row>
    <row r="81" spans="1:11" x14ac:dyDescent="0.3">
      <c r="A81" s="1">
        <v>44006</v>
      </c>
      <c r="B81">
        <v>2462</v>
      </c>
      <c r="C81">
        <v>2462</v>
      </c>
      <c r="D81">
        <f t="shared" si="11"/>
        <v>2462</v>
      </c>
      <c r="E81">
        <f t="shared" si="13"/>
        <v>1.0498334240228522</v>
      </c>
      <c r="F81">
        <f>GEOMEAN($E$3:E80)</f>
        <v>1.0461362601556505</v>
      </c>
      <c r="G81">
        <f t="shared" si="14"/>
        <v>1.0498334240228522</v>
      </c>
      <c r="I81">
        <f t="shared" si="18"/>
        <v>2588.0155915043315</v>
      </c>
      <c r="J81">
        <f t="shared" si="17"/>
        <v>1.3416893732970028</v>
      </c>
      <c r="K81">
        <f t="shared" si="19"/>
        <v>1.0428140143756255</v>
      </c>
    </row>
    <row r="82" spans="1:11" x14ac:dyDescent="0.3">
      <c r="A82" s="1">
        <v>44007</v>
      </c>
      <c r="B82" s="2">
        <v>2561</v>
      </c>
      <c r="C82" s="2">
        <v>2561</v>
      </c>
      <c r="D82">
        <f t="shared" si="11"/>
        <v>2561</v>
      </c>
      <c r="E82">
        <f t="shared" si="13"/>
        <v>1.0525194251649583</v>
      </c>
      <c r="F82">
        <f>GEOMEAN($E$3:E81)</f>
        <v>1.0461829782382923</v>
      </c>
      <c r="G82">
        <f>GEOMEAN($G$3:G81)</f>
        <v>1.0471896206332445</v>
      </c>
      <c r="I82">
        <f t="shared" si="18"/>
        <v>2711.0454545454677</v>
      </c>
      <c r="J82">
        <f t="shared" si="17"/>
        <v>1.3865728207904711</v>
      </c>
      <c r="K82">
        <f t="shared" si="19"/>
        <v>1.0427868002369756</v>
      </c>
    </row>
    <row r="83" spans="1:11" x14ac:dyDescent="0.3">
      <c r="A83" s="1">
        <v>44008</v>
      </c>
      <c r="B83">
        <v>2750</v>
      </c>
      <c r="C83">
        <v>2750</v>
      </c>
      <c r="D83">
        <f t="shared" si="11"/>
        <v>2750</v>
      </c>
      <c r="E83">
        <f t="shared" si="13"/>
        <v>1.0475599724697273</v>
      </c>
      <c r="F83">
        <f>GEOMEAN($E$3:E82)</f>
        <v>1.0462619479059381</v>
      </c>
      <c r="G83">
        <f>GEOMEAN($G$3:G82)</f>
        <v>1.0471896206332445</v>
      </c>
      <c r="I83">
        <f t="shared" si="18"/>
        <v>2839.9239481936252</v>
      </c>
      <c r="J83">
        <f t="shared" si="17"/>
        <v>1.3447432762836187</v>
      </c>
      <c r="K83">
        <f t="shared" si="19"/>
        <v>1.0427902071660407</v>
      </c>
    </row>
    <row r="84" spans="1:11" x14ac:dyDescent="0.3">
      <c r="A84" s="1">
        <v>44009</v>
      </c>
      <c r="B84">
        <v>2763</v>
      </c>
      <c r="C84">
        <v>2763</v>
      </c>
      <c r="D84">
        <f t="shared" si="11"/>
        <v>2763</v>
      </c>
      <c r="E84">
        <f t="shared" si="13"/>
        <v>1.0417763202744272</v>
      </c>
      <c r="F84">
        <f>GEOMEAN($E$3:E83)</f>
        <v>1.046277963090789</v>
      </c>
      <c r="G84">
        <f>GEOMEAN($G$3:G83)</f>
        <v>1.0471896206332445</v>
      </c>
      <c r="I84">
        <f t="shared" si="18"/>
        <v>2974.9291064084609</v>
      </c>
      <c r="J84">
        <f t="shared" si="17"/>
        <v>1.3138373751783168</v>
      </c>
      <c r="K84">
        <f t="shared" si="19"/>
        <v>1.0427992263602255</v>
      </c>
    </row>
    <row r="85" spans="1:11" x14ac:dyDescent="0.3">
      <c r="A85" s="1">
        <v>44010</v>
      </c>
      <c r="B85">
        <f>SQRT(B84*B86)</f>
        <v>2870.8934149494298</v>
      </c>
      <c r="C85">
        <f>SQRT(C84*C86)</f>
        <v>2870.8934149494298</v>
      </c>
      <c r="D85">
        <f t="shared" si="11"/>
        <v>2871</v>
      </c>
      <c r="E85">
        <f t="shared" si="13"/>
        <v>1.0450931889316559</v>
      </c>
      <c r="F85">
        <f>GEOMEAN($E$3:E84)</f>
        <v>1.0462229480139185</v>
      </c>
      <c r="G85">
        <f>GEOMEAN($G$3:G84)</f>
        <v>1.0471896206332445</v>
      </c>
      <c r="I85">
        <f t="shared" si="18"/>
        <v>3116.3521804115721</v>
      </c>
      <c r="J85">
        <f t="shared" si="17"/>
        <v>1.3371408533015277</v>
      </c>
      <c r="K85">
        <f t="shared" si="19"/>
        <v>1.0428063476187508</v>
      </c>
    </row>
    <row r="86" spans="1:11" x14ac:dyDescent="0.3">
      <c r="A86" s="1">
        <v>44011</v>
      </c>
      <c r="B86">
        <v>2983</v>
      </c>
      <c r="C86">
        <v>2983</v>
      </c>
      <c r="D86">
        <f t="shared" si="11"/>
        <v>2983</v>
      </c>
      <c r="E86">
        <f t="shared" si="13"/>
        <v>1.0384748761535487</v>
      </c>
      <c r="F86">
        <f>GEOMEAN($E$3:E85)</f>
        <v>1.0462093291928674</v>
      </c>
      <c r="G86">
        <f>GEOMEAN($G$3:G85)</f>
        <v>1.0471896206332445</v>
      </c>
      <c r="I86">
        <f t="shared" si="18"/>
        <v>3264.498267012666</v>
      </c>
      <c r="J86">
        <f t="shared" si="17"/>
        <v>1.3608576642335766</v>
      </c>
      <c r="K86">
        <f t="shared" si="19"/>
        <v>1.0428077096686057</v>
      </c>
    </row>
    <row r="87" spans="1:11" x14ac:dyDescent="0.3">
      <c r="A87" s="1">
        <v>44012</v>
      </c>
      <c r="B87">
        <v>3073</v>
      </c>
      <c r="C87">
        <v>3073</v>
      </c>
      <c r="D87">
        <f t="shared" si="11"/>
        <v>3073</v>
      </c>
      <c r="E87">
        <f t="shared" si="13"/>
        <v>1.0386574218498881</v>
      </c>
      <c r="F87">
        <f>GEOMEAN($E$3:E86)</f>
        <v>1.0461169144116553</v>
      </c>
      <c r="G87">
        <f>GEOMEAN($G$3:G86)</f>
        <v>1.0471896206332445</v>
      </c>
      <c r="I87">
        <f t="shared" si="18"/>
        <v>3419.6869668052896</v>
      </c>
      <c r="J87">
        <f t="shared" si="17"/>
        <v>1.2993657505285412</v>
      </c>
      <c r="K87">
        <f t="shared" si="19"/>
        <v>1.0428048423651639</v>
      </c>
    </row>
    <row r="88" spans="1:11" x14ac:dyDescent="0.3">
      <c r="A88" s="1">
        <v>44013</v>
      </c>
      <c r="B88">
        <v>3195</v>
      </c>
      <c r="C88">
        <v>3195</v>
      </c>
      <c r="D88">
        <f t="shared" ref="D88:D151" si="20">ROUND(GEOMEAN(C88,B88),0)</f>
        <v>3195</v>
      </c>
      <c r="E88">
        <f t="shared" ref="E88:E151" si="21">(B88/B78)^0.1</f>
        <v>1.0405503391937061</v>
      </c>
      <c r="F88">
        <f>GEOMEAN($E$3:E87)</f>
        <v>1.0460288449992197</v>
      </c>
      <c r="G88">
        <f>GEOMEAN($G$3:G87)</f>
        <v>1.0471896206332445</v>
      </c>
      <c r="I88">
        <f t="shared" si="18"/>
        <v>3582.2530736520648</v>
      </c>
      <c r="J88">
        <f t="shared" si="17"/>
        <v>1.2977254264825344</v>
      </c>
      <c r="K88">
        <f t="shared" si="19"/>
        <v>1.0428013067877251</v>
      </c>
    </row>
    <row r="89" spans="1:11" x14ac:dyDescent="0.3">
      <c r="A89" s="1">
        <v>44014</v>
      </c>
      <c r="B89">
        <v>3253</v>
      </c>
      <c r="C89">
        <v>3253</v>
      </c>
      <c r="D89">
        <f t="shared" si="20"/>
        <v>3253</v>
      </c>
      <c r="E89">
        <f t="shared" si="21"/>
        <v>1.0402658732538603</v>
      </c>
      <c r="F89">
        <f>GEOMEAN($E$3:E88)</f>
        <v>1.0459649759869734</v>
      </c>
      <c r="G89">
        <f>GEOMEAN($G$3:G88)</f>
        <v>1.0471896206332445</v>
      </c>
      <c r="I89">
        <f t="shared" si="18"/>
        <v>3752.5472969468806</v>
      </c>
      <c r="J89">
        <f t="shared" si="17"/>
        <v>1.2702069504099962</v>
      </c>
      <c r="K89">
        <f t="shared" si="19"/>
        <v>1.0427994914306662</v>
      </c>
    </row>
    <row r="90" spans="1:11" x14ac:dyDescent="0.3">
      <c r="A90" s="1">
        <v>44015</v>
      </c>
      <c r="B90">
        <v>3360</v>
      </c>
      <c r="C90">
        <v>3360</v>
      </c>
      <c r="D90">
        <f t="shared" si="20"/>
        <v>3360</v>
      </c>
      <c r="E90">
        <f t="shared" si="21"/>
        <v>1.0357401534074442</v>
      </c>
      <c r="F90">
        <f>GEOMEAN($E$3:E89)</f>
        <v>1.0458992920082346</v>
      </c>
      <c r="G90">
        <f>GEOMEAN($G$3:G89)</f>
        <v>1.0471896206332445</v>
      </c>
      <c r="I90">
        <f t="shared" si="18"/>
        <v>3930.9370182122011</v>
      </c>
      <c r="J90">
        <f t="shared" si="17"/>
        <v>1.2218181818181819</v>
      </c>
      <c r="K90">
        <f t="shared" si="19"/>
        <v>1.042801304470945</v>
      </c>
    </row>
    <row r="91" spans="1:11" x14ac:dyDescent="0.3">
      <c r="A91" s="1">
        <v>44016</v>
      </c>
      <c r="B91">
        <v>3577</v>
      </c>
      <c r="C91">
        <v>3577</v>
      </c>
      <c r="D91">
        <f t="shared" si="20"/>
        <v>3577</v>
      </c>
      <c r="E91">
        <f t="shared" si="21"/>
        <v>1.0380615121536012</v>
      </c>
      <c r="F91">
        <f>GEOMEAN($E$3:E90)</f>
        <v>1.0457832893525365</v>
      </c>
      <c r="G91">
        <f>GEOMEAN($G$3:G90)</f>
        <v>1.0471896206332445</v>
      </c>
      <c r="I91">
        <f t="shared" si="18"/>
        <v>4117.8070836637253</v>
      </c>
      <c r="J91">
        <f t="shared" si="17"/>
        <v>1.2946073108939558</v>
      </c>
      <c r="K91">
        <f t="shared" si="19"/>
        <v>1.0428028898098576</v>
      </c>
    </row>
    <row r="92" spans="1:11" x14ac:dyDescent="0.3">
      <c r="A92" s="1">
        <v>44017</v>
      </c>
      <c r="B92">
        <f>SQRT(B91*B93)</f>
        <v>3633.060693134647</v>
      </c>
      <c r="C92">
        <f>SQRT(C91*C93)</f>
        <v>3633.060693134647</v>
      </c>
      <c r="D92">
        <f t="shared" si="20"/>
        <v>3633</v>
      </c>
      <c r="E92">
        <f t="shared" si="21"/>
        <v>1.0355863263380147</v>
      </c>
      <c r="F92">
        <f>GEOMEAN($E$3:E91)</f>
        <v>1.0456962095394027</v>
      </c>
      <c r="G92">
        <f>GEOMEAN($G$3:G91)</f>
        <v>1.0471896206332445</v>
      </c>
      <c r="I92">
        <f t="shared" si="18"/>
        <v>4313.5606344522239</v>
      </c>
      <c r="J92">
        <f t="shared" si="17"/>
        <v>1.2654808688530301</v>
      </c>
      <c r="K92">
        <f t="shared" si="19"/>
        <v>1.0428034131608557</v>
      </c>
    </row>
    <row r="93" spans="1:11" x14ac:dyDescent="0.3">
      <c r="A93" s="1">
        <v>44018</v>
      </c>
      <c r="B93">
        <v>3690</v>
      </c>
      <c r="C93">
        <v>3690</v>
      </c>
      <c r="D93">
        <f t="shared" si="20"/>
        <v>3690</v>
      </c>
      <c r="E93">
        <f t="shared" si="21"/>
        <v>1.0298390775399284</v>
      </c>
      <c r="F93">
        <f>GEOMEAN($E$3:E92)</f>
        <v>1.0455833370524452</v>
      </c>
      <c r="G93">
        <f>GEOMEAN($G$3:G92)</f>
        <v>1.0471896206332445</v>
      </c>
      <c r="I93">
        <f t="shared" si="18"/>
        <v>4518.6199763736595</v>
      </c>
      <c r="J93">
        <f t="shared" si="17"/>
        <v>1.2370097217566209</v>
      </c>
      <c r="K93">
        <f t="shared" ref="K93:K102" si="22">GEOMEAN(K86:K92)</f>
        <v>1.042802993953259</v>
      </c>
    </row>
    <row r="94" spans="1:11" x14ac:dyDescent="0.3">
      <c r="A94" s="1">
        <v>44019</v>
      </c>
      <c r="B94">
        <v>3776</v>
      </c>
      <c r="C94">
        <v>3776</v>
      </c>
      <c r="D94">
        <f t="shared" si="20"/>
        <v>3776</v>
      </c>
      <c r="E94">
        <f t="shared" si="21"/>
        <v>1.0317277459946779</v>
      </c>
      <c r="F94">
        <f>GEOMEAN($E$3:E93)</f>
        <v>1.0454090219078735</v>
      </c>
      <c r="G94">
        <f>GEOMEAN($G$3:G93)</f>
        <v>1.0471896206332445</v>
      </c>
      <c r="I94">
        <f t="shared" si="18"/>
        <v>4733.4274909238529</v>
      </c>
      <c r="J94">
        <f t="shared" si="17"/>
        <v>1.2287666775138302</v>
      </c>
      <c r="K94">
        <f t="shared" si="22"/>
        <v>1.042802320281379</v>
      </c>
    </row>
    <row r="95" spans="1:11" x14ac:dyDescent="0.3">
      <c r="A95" s="1">
        <v>44020</v>
      </c>
      <c r="B95">
        <f>(B97/B94)^(1/3)*B94</f>
        <v>3868.7053457503457</v>
      </c>
      <c r="C95">
        <f>(C97/C94)^(1/3)*C94</f>
        <v>3868.7053457503457</v>
      </c>
      <c r="D95">
        <f t="shared" si="20"/>
        <v>3869</v>
      </c>
      <c r="E95">
        <f t="shared" si="21"/>
        <v>1.0302790253315279</v>
      </c>
      <c r="F95">
        <f>GEOMEAN($E$3:E94)</f>
        <v>1.0452593414482902</v>
      </c>
      <c r="G95">
        <f>GEOMEAN($G$3:G94)</f>
        <v>1.0471896206332445</v>
      </c>
      <c r="I95">
        <f t="shared" si="18"/>
        <v>4958.4465896631336</v>
      </c>
      <c r="J95">
        <f t="shared" si="17"/>
        <v>1.210862393036102</v>
      </c>
      <c r="K95">
        <f t="shared" si="22"/>
        <v>1.0428019599841933</v>
      </c>
    </row>
    <row r="96" spans="1:11" x14ac:dyDescent="0.3">
      <c r="A96" s="1">
        <v>44021</v>
      </c>
      <c r="B96">
        <f>(B97/B94)^(1/3)*B95</f>
        <v>3963.686719342506</v>
      </c>
      <c r="C96">
        <f>(C97/C94)^(1/3)*C95</f>
        <v>3963.686719342506</v>
      </c>
      <c r="D96">
        <f t="shared" si="20"/>
        <v>3964</v>
      </c>
      <c r="E96">
        <f t="shared" si="21"/>
        <v>1.0288323389177891</v>
      </c>
      <c r="F96">
        <f>GEOMEAN($E$3:E95)</f>
        <v>1.04509710995965</v>
      </c>
      <c r="G96">
        <f>GEOMEAN($G$3:G95)</f>
        <v>1.0471896206332445</v>
      </c>
      <c r="I96">
        <f t="shared" si="18"/>
        <v>5194.1627139498696</v>
      </c>
      <c r="J96">
        <f t="shared" si="17"/>
        <v>1.2184711710244409</v>
      </c>
      <c r="K96">
        <f t="shared" si="22"/>
        <v>1.0428020532980078</v>
      </c>
    </row>
    <row r="97" spans="1:11" x14ac:dyDescent="0.3">
      <c r="A97" s="1">
        <v>44022</v>
      </c>
      <c r="B97">
        <v>4061</v>
      </c>
      <c r="C97">
        <v>4061</v>
      </c>
      <c r="D97">
        <f t="shared" si="20"/>
        <v>4061</v>
      </c>
      <c r="E97">
        <f t="shared" si="21"/>
        <v>1.0282697101241582</v>
      </c>
      <c r="F97">
        <f>GEOMEAN($E$3:E96)</f>
        <v>1.0449227344721697</v>
      </c>
      <c r="G97">
        <f>GEOMEAN($G$3:G96)</f>
        <v>1.0471896206332445</v>
      </c>
      <c r="I97">
        <f t="shared" si="18"/>
        <v>5441.0843821996259</v>
      </c>
      <c r="J97">
        <f t="shared" si="17"/>
        <v>1.2086309523809524</v>
      </c>
      <c r="K97">
        <f t="shared" si="22"/>
        <v>1.0428024192795704</v>
      </c>
    </row>
    <row r="98" spans="1:11" x14ac:dyDescent="0.3">
      <c r="A98" s="1">
        <v>44023</v>
      </c>
      <c r="B98">
        <v>4064</v>
      </c>
      <c r="C98">
        <v>4064</v>
      </c>
      <c r="D98">
        <f t="shared" si="20"/>
        <v>4064</v>
      </c>
      <c r="E98">
        <f t="shared" si="21"/>
        <v>1.0243497922122597</v>
      </c>
      <c r="F98">
        <f>GEOMEAN($E$3:E97)</f>
        <v>1.0447460425530875</v>
      </c>
      <c r="G98">
        <f>GEOMEAN($G$3:G97)</f>
        <v>1.0471896206332445</v>
      </c>
      <c r="I98">
        <f t="shared" si="18"/>
        <v>5699.7442869292472</v>
      </c>
      <c r="J98">
        <f t="shared" si="17"/>
        <v>1.136147609728823</v>
      </c>
      <c r="K98">
        <f t="shared" si="22"/>
        <v>1.0428025785380428</v>
      </c>
    </row>
    <row r="99" spans="1:11" x14ac:dyDescent="0.3">
      <c r="A99" s="1">
        <v>44024</v>
      </c>
      <c r="B99">
        <f>SQRT(B98*B100)</f>
        <v>4185.678439631979</v>
      </c>
      <c r="C99">
        <f>SQRT(C98*C100)</f>
        <v>4185.678439631979</v>
      </c>
      <c r="D99">
        <f t="shared" si="20"/>
        <v>4186</v>
      </c>
      <c r="E99">
        <f t="shared" si="21"/>
        <v>1.025529552282519</v>
      </c>
      <c r="F99">
        <f>GEOMEAN($E$3:E98)</f>
        <v>1.044531502345255</v>
      </c>
      <c r="G99">
        <f>GEOMEAN($G$3:G98)</f>
        <v>1.0471896206332445</v>
      </c>
      <c r="I99">
        <f t="shared" si="18"/>
        <v>5970.7004439525499</v>
      </c>
      <c r="J99">
        <f t="shared" si="17"/>
        <v>1.1521080414488003</v>
      </c>
      <c r="K99">
        <f t="shared" si="22"/>
        <v>1.0428025340706484</v>
      </c>
    </row>
    <row r="100" spans="1:11" x14ac:dyDescent="0.3">
      <c r="A100" s="1">
        <v>44025</v>
      </c>
      <c r="B100">
        <v>4311</v>
      </c>
      <c r="C100">
        <v>4311</v>
      </c>
      <c r="D100">
        <f t="shared" si="20"/>
        <v>4311</v>
      </c>
      <c r="E100">
        <f t="shared" si="21"/>
        <v>1.0252360637576217</v>
      </c>
      <c r="F100">
        <f>GEOMEAN($E$3:E99)</f>
        <v>1.0443338208938797</v>
      </c>
      <c r="G100">
        <f>GEOMEAN($G$3:G99)</f>
        <v>1.0471896206332445</v>
      </c>
      <c r="I100">
        <f t="shared" si="18"/>
        <v>6254.5373962068243</v>
      </c>
      <c r="J100">
        <f t="shared" si="17"/>
        <v>1.1682926829268292</v>
      </c>
      <c r="K100">
        <f t="shared" si="22"/>
        <v>1.0428024084863934</v>
      </c>
    </row>
    <row r="101" spans="1:11" x14ac:dyDescent="0.3">
      <c r="A101" s="1">
        <v>44026</v>
      </c>
      <c r="B101">
        <v>4422</v>
      </c>
      <c r="C101">
        <v>4422</v>
      </c>
      <c r="D101">
        <f t="shared" si="20"/>
        <v>4422</v>
      </c>
      <c r="E101">
        <f t="shared" si="21"/>
        <v>1.0214332236022265</v>
      </c>
      <c r="F101">
        <f>GEOMEAN($E$3:E100)</f>
        <v>1.0441371604721814</v>
      </c>
      <c r="G101">
        <f>GEOMEAN($G$3:G100)</f>
        <v>1.0471896206332445</v>
      </c>
      <c r="I101">
        <f t="shared" si="18"/>
        <v>6551.8674748072035</v>
      </c>
      <c r="J101">
        <f t="shared" si="17"/>
        <v>1.1710805084745763</v>
      </c>
      <c r="K101">
        <f t="shared" si="22"/>
        <v>1.0428023248482967</v>
      </c>
    </row>
    <row r="102" spans="1:11" x14ac:dyDescent="0.3">
      <c r="A102" s="1">
        <v>44027</v>
      </c>
      <c r="B102">
        <v>4444</v>
      </c>
      <c r="C102">
        <v>4444</v>
      </c>
      <c r="D102">
        <f t="shared" si="20"/>
        <v>4444</v>
      </c>
      <c r="E102">
        <f t="shared" si="21"/>
        <v>1.0203522810646797</v>
      </c>
      <c r="F102">
        <f>GEOMEAN($E$3:E101)</f>
        <v>1.0439053234459463</v>
      </c>
      <c r="G102">
        <f>GEOMEAN($G$3:G101)</f>
        <v>1.0471896206332445</v>
      </c>
      <c r="I102">
        <f t="shared" si="18"/>
        <v>6863.3321200494138</v>
      </c>
      <c r="J102">
        <f t="shared" si="17"/>
        <v>1.1487046964901573</v>
      </c>
      <c r="K102">
        <f t="shared" si="22"/>
        <v>1.0428023255007135</v>
      </c>
    </row>
    <row r="103" spans="1:11" x14ac:dyDescent="0.3">
      <c r="A103" s="1">
        <v>44028</v>
      </c>
      <c r="B103">
        <v>4457</v>
      </c>
      <c r="C103">
        <v>4457</v>
      </c>
      <c r="D103">
        <f t="shared" si="20"/>
        <v>4457</v>
      </c>
      <c r="E103">
        <f t="shared" si="21"/>
        <v>1.0190643919826945</v>
      </c>
      <c r="F103">
        <f>GEOMEAN($E$3:E102)</f>
        <v>1.0436671224780067</v>
      </c>
      <c r="G103">
        <f>GEOMEAN($G$3:G102)</f>
        <v>1.0471896206332445</v>
      </c>
      <c r="I103">
        <f t="shared" si="18"/>
        <v>7189.6032652107497</v>
      </c>
      <c r="J103">
        <f t="shared" si="17"/>
        <v>1.1244581914736502</v>
      </c>
    </row>
    <row r="104" spans="1:11" x14ac:dyDescent="0.3">
      <c r="A104" s="1">
        <v>44029</v>
      </c>
      <c r="B104">
        <v>4741</v>
      </c>
      <c r="C104">
        <v>4741</v>
      </c>
      <c r="D104">
        <f t="shared" si="20"/>
        <v>4741</v>
      </c>
      <c r="E104">
        <f t="shared" si="21"/>
        <v>1.0230192290965696</v>
      </c>
      <c r="F104">
        <f>GEOMEAN($E$3:E103)</f>
        <v>1.0434206431295014</v>
      </c>
      <c r="G104">
        <f>GEOMEAN($G$3:G103)</f>
        <v>1.0471896206332445</v>
      </c>
      <c r="I104">
        <f t="shared" si="18"/>
        <v>7531.3847861345985</v>
      </c>
      <c r="J104">
        <f t="shared" si="17"/>
        <v>1.1674464417631125</v>
      </c>
    </row>
    <row r="105" spans="1:11" x14ac:dyDescent="0.3">
      <c r="A105" s="1">
        <v>44030</v>
      </c>
      <c r="B105">
        <v>4816</v>
      </c>
      <c r="C105">
        <v>4816</v>
      </c>
      <c r="D105">
        <f t="shared" si="20"/>
        <v>4816</v>
      </c>
      <c r="E105">
        <f t="shared" si="21"/>
        <v>1.0221439971788033</v>
      </c>
      <c r="F105">
        <f>GEOMEAN($E$3:E104)</f>
        <v>1.0432186675702271</v>
      </c>
      <c r="G105">
        <f>GEOMEAN($G$3:G104)</f>
        <v>1.0471896206332445</v>
      </c>
      <c r="I105">
        <f t="shared" si="18"/>
        <v>7889.4140197257466</v>
      </c>
      <c r="J105">
        <f t="shared" si="17"/>
        <v>1.1850393700787401</v>
      </c>
    </row>
    <row r="106" spans="1:11" x14ac:dyDescent="0.3">
      <c r="A106" s="1">
        <v>44031</v>
      </c>
      <c r="B106">
        <f>SQRT(B105*B107)</f>
        <v>4831.9735098611627</v>
      </c>
      <c r="C106">
        <f>SQRT(C105*C107)</f>
        <v>4831.9735098611627</v>
      </c>
      <c r="D106">
        <f t="shared" si="20"/>
        <v>4832</v>
      </c>
      <c r="E106">
        <f t="shared" si="21"/>
        <v>1.0200055206147731</v>
      </c>
      <c r="F106">
        <f>GEOMEAN($E$3:E105)</f>
        <v>1.043011984626613</v>
      </c>
      <c r="G106">
        <f>GEOMEAN($G$3:G105)</f>
        <v>1.0471896206332445</v>
      </c>
      <c r="I106">
        <f t="shared" si="18"/>
        <v>8264.463354632373</v>
      </c>
      <c r="J106">
        <f t="shared" si="17"/>
        <v>1.1544062879053865</v>
      </c>
    </row>
    <row r="107" spans="1:11" x14ac:dyDescent="0.3">
      <c r="A107" s="1">
        <v>44032</v>
      </c>
      <c r="B107">
        <v>4848</v>
      </c>
      <c r="C107">
        <v>4848</v>
      </c>
      <c r="D107">
        <f t="shared" si="20"/>
        <v>4848</v>
      </c>
      <c r="E107">
        <f t="shared" si="21"/>
        <v>1.0178715180603026</v>
      </c>
      <c r="F107">
        <f>GEOMEAN($E$3:E106)</f>
        <v>1.0427883163708793</v>
      </c>
      <c r="G107">
        <f>GEOMEAN($G$3:G106)</f>
        <v>1.0471896206332445</v>
      </c>
      <c r="I107">
        <f t="shared" si="18"/>
        <v>8657.3418975463628</v>
      </c>
      <c r="J107">
        <f t="shared" si="17"/>
        <v>1.1245650661099513</v>
      </c>
    </row>
    <row r="108" spans="1:11" x14ac:dyDescent="0.3">
      <c r="A108" s="1">
        <v>44033</v>
      </c>
      <c r="B108">
        <v>4922</v>
      </c>
      <c r="C108">
        <v>4922</v>
      </c>
      <c r="D108">
        <f t="shared" si="20"/>
        <v>4922</v>
      </c>
      <c r="E108">
        <f t="shared" si="21"/>
        <v>1.0193393528513375</v>
      </c>
      <c r="F108">
        <f>GEOMEAN($E$3:E107)</f>
        <v>1.0425481600969362</v>
      </c>
      <c r="G108">
        <f>GEOMEAN($G$3:G107)</f>
        <v>1.0471896206332445</v>
      </c>
      <c r="I108">
        <f t="shared" si="18"/>
        <v>9068.8972187167055</v>
      </c>
      <c r="J108">
        <f t="shared" si="17"/>
        <v>1.1130710085933966</v>
      </c>
    </row>
    <row r="109" spans="1:11" x14ac:dyDescent="0.3">
      <c r="A109" s="1">
        <v>44034</v>
      </c>
      <c r="B109">
        <v>5345</v>
      </c>
      <c r="C109">
        <v>5345</v>
      </c>
      <c r="D109">
        <f t="shared" si="20"/>
        <v>5345</v>
      </c>
      <c r="E109">
        <f t="shared" si="21"/>
        <v>1.0247506084386602</v>
      </c>
      <c r="F109">
        <f>GEOMEAN($E$3:E108)</f>
        <v>1.0423267587117526</v>
      </c>
      <c r="G109">
        <f>GEOMEAN($G$3:G108)</f>
        <v>1.0471896206332445</v>
      </c>
      <c r="I109">
        <f t="shared" si="18"/>
        <v>9500.0171804416314</v>
      </c>
      <c r="J109">
        <f t="shared" si="17"/>
        <v>1.2027452745274527</v>
      </c>
    </row>
    <row r="110" spans="1:11" x14ac:dyDescent="0.3">
      <c r="A110" s="1">
        <v>44035</v>
      </c>
      <c r="B110">
        <v>5658</v>
      </c>
      <c r="C110">
        <v>5658</v>
      </c>
      <c r="D110">
        <f t="shared" si="20"/>
        <v>5658</v>
      </c>
      <c r="E110">
        <f t="shared" si="21"/>
        <v>1.0275630804933189</v>
      </c>
      <c r="F110">
        <f>GEOMEAN($E$3:E109)</f>
        <v>1.0421611080844182</v>
      </c>
      <c r="G110">
        <f>GEOMEAN($G$3:G109)</f>
        <v>1.0471896206332445</v>
      </c>
      <c r="I110">
        <f t="shared" si="18"/>
        <v>9951.631852484159</v>
      </c>
      <c r="J110">
        <f t="shared" si="17"/>
        <v>1.2694637648642584</v>
      </c>
    </row>
    <row r="111" spans="1:11" x14ac:dyDescent="0.3">
      <c r="A111" s="1">
        <v>44036</v>
      </c>
      <c r="B111">
        <v>5975</v>
      </c>
      <c r="C111">
        <v>5975</v>
      </c>
      <c r="D111">
        <f t="shared" si="20"/>
        <v>5975</v>
      </c>
      <c r="E111">
        <f t="shared" si="21"/>
        <v>1.030556761698854</v>
      </c>
      <c r="F111">
        <f>GEOMEAN($E$3:E110)</f>
        <v>1.0420249944450448</v>
      </c>
      <c r="G111">
        <f>GEOMEAN($G$3:G110)</f>
        <v>1.0471896206332445</v>
      </c>
      <c r="I111">
        <f t="shared" si="18"/>
        <v>10424.715518543242</v>
      </c>
      <c r="J111">
        <f t="shared" si="17"/>
        <v>1.2602826407930816</v>
      </c>
    </row>
    <row r="112" spans="1:11" x14ac:dyDescent="0.3">
      <c r="A112" s="1">
        <v>44037</v>
      </c>
      <c r="B112">
        <v>5983</v>
      </c>
      <c r="C112">
        <v>5983</v>
      </c>
      <c r="D112">
        <f t="shared" si="20"/>
        <v>5983</v>
      </c>
      <c r="E112">
        <f t="shared" si="21"/>
        <v>1.0301832759860854</v>
      </c>
      <c r="F112">
        <f>GEOMEAN($E$3:E111)</f>
        <v>1.0419192034146774</v>
      </c>
      <c r="G112">
        <f>GEOMEAN($G$3:G111)</f>
        <v>1.0471896206332445</v>
      </c>
      <c r="I112">
        <f t="shared" si="18"/>
        <v>10920.288778109147</v>
      </c>
      <c r="J112">
        <f t="shared" si="17"/>
        <v>1.2423172757475083</v>
      </c>
    </row>
    <row r="113" spans="1:10" x14ac:dyDescent="0.3">
      <c r="A113" s="1">
        <v>44038</v>
      </c>
      <c r="B113">
        <f>(B115/B112)^(1/3)*B112</f>
        <v>6126.5292688889394</v>
      </c>
      <c r="C113">
        <f>(C115/C112)^(1/3)*C112</f>
        <v>6126.5292688889394</v>
      </c>
      <c r="D113">
        <f t="shared" si="20"/>
        <v>6127</v>
      </c>
      <c r="E113">
        <f t="shared" si="21"/>
        <v>1.0323267661271236</v>
      </c>
      <c r="F113">
        <f>GEOMEAN($E$3:E112)</f>
        <v>1.0418119132725951</v>
      </c>
      <c r="G113">
        <f>GEOMEAN($G$3:G112)</f>
        <v>1.0471896206332445</v>
      </c>
      <c r="I113">
        <f t="shared" si="18"/>
        <v>11439.420748237457</v>
      </c>
      <c r="J113">
        <f t="shared" si="17"/>
        <v>1.2679144983692126</v>
      </c>
    </row>
    <row r="114" spans="1:10" x14ac:dyDescent="0.3">
      <c r="A114" s="1">
        <v>44039</v>
      </c>
      <c r="B114">
        <f>(B115/B112)^(1/3)*B113</f>
        <v>6273.5017353422763</v>
      </c>
      <c r="C114">
        <f>(C115/C112)^(1/3)*C113</f>
        <v>6273.5017353422763</v>
      </c>
      <c r="D114">
        <f t="shared" si="20"/>
        <v>6274</v>
      </c>
      <c r="E114">
        <f t="shared" si="21"/>
        <v>1.0284045909129333</v>
      </c>
      <c r="F114">
        <f>GEOMEAN($E$3:E113)</f>
        <v>1.0417260736591074</v>
      </c>
      <c r="G114">
        <f>GEOMEAN($G$3:G113)</f>
        <v>1.0471896206332445</v>
      </c>
      <c r="I114">
        <f t="shared" si="18"/>
        <v>11983.231369991678</v>
      </c>
      <c r="J114">
        <f t="shared" si="17"/>
        <v>1.2940391368280273</v>
      </c>
    </row>
    <row r="115" spans="1:10" x14ac:dyDescent="0.3">
      <c r="A115" s="1">
        <v>44040</v>
      </c>
      <c r="B115">
        <v>6424</v>
      </c>
      <c r="C115">
        <v>6424</v>
      </c>
      <c r="D115">
        <f t="shared" si="20"/>
        <v>6424</v>
      </c>
      <c r="E115">
        <f t="shared" si="21"/>
        <v>1.0292287412624459</v>
      </c>
      <c r="F115">
        <f>GEOMEAN($E$3:E114)</f>
        <v>1.0416063716727277</v>
      </c>
      <c r="G115">
        <f>GEOMEAN($G$3:G114)</f>
        <v>1.0471896206332445</v>
      </c>
      <c r="I115">
        <f t="shared" si="18"/>
        <v>12552.8938245302</v>
      </c>
      <c r="J115">
        <f t="shared" si="17"/>
        <v>1.3051605038602194</v>
      </c>
    </row>
    <row r="116" spans="1:10" x14ac:dyDescent="0.3">
      <c r="A116" s="1">
        <v>44041</v>
      </c>
      <c r="B116">
        <v>6647</v>
      </c>
      <c r="C116">
        <v>6647</v>
      </c>
      <c r="D116">
        <f t="shared" si="20"/>
        <v>6647</v>
      </c>
      <c r="E116">
        <f t="shared" si="21"/>
        <v>1.0324050337932982</v>
      </c>
      <c r="F116">
        <f>GEOMEAN($E$3:E115)</f>
        <v>1.0414961849235116</v>
      </c>
      <c r="G116">
        <f>GEOMEAN($G$3:G115)</f>
        <v>1.0471896206332445</v>
      </c>
      <c r="I116">
        <f t="shared" si="18"/>
        <v>13149.637064049934</v>
      </c>
      <c r="J116">
        <f t="shared" si="17"/>
        <v>1.2435921421889617</v>
      </c>
    </row>
    <row r="117" spans="1:10" x14ac:dyDescent="0.3">
      <c r="A117" s="1">
        <v>44042</v>
      </c>
      <c r="B117">
        <v>6763</v>
      </c>
      <c r="C117">
        <v>6763</v>
      </c>
      <c r="D117">
        <f t="shared" si="20"/>
        <v>6763</v>
      </c>
      <c r="E117">
        <f t="shared" si="21"/>
        <v>1.0338503464617372</v>
      </c>
      <c r="F117">
        <f>GEOMEAN($E$3:E116)</f>
        <v>1.0414160909720069</v>
      </c>
      <c r="G117">
        <f>GEOMEAN($G$3:G116)</f>
        <v>1.0471896206332445</v>
      </c>
      <c r="I117">
        <f t="shared" si="18"/>
        <v>13774.748463046699</v>
      </c>
      <c r="J117">
        <f t="shared" si="17"/>
        <v>1.1952986921173561</v>
      </c>
    </row>
    <row r="118" spans="1:10" x14ac:dyDescent="0.3">
      <c r="A118" s="1">
        <v>44043</v>
      </c>
      <c r="B118">
        <v>7142</v>
      </c>
      <c r="C118">
        <v>7142</v>
      </c>
      <c r="D118">
        <f t="shared" si="20"/>
        <v>7142</v>
      </c>
      <c r="E118">
        <f t="shared" si="21"/>
        <v>1.0379294235652052</v>
      </c>
      <c r="F118">
        <f>GEOMEAN($E$3:E117)</f>
        <v>1.0413500638444328</v>
      </c>
      <c r="G118">
        <f>GEOMEAN($G$3:G117)</f>
        <v>1.0471896206332445</v>
      </c>
      <c r="I118">
        <f t="shared" si="18"/>
        <v>14429.576595612029</v>
      </c>
      <c r="J118">
        <f t="shared" si="17"/>
        <v>1.1953138075313807</v>
      </c>
    </row>
    <row r="119" spans="1:10" x14ac:dyDescent="0.3">
      <c r="A119" s="1">
        <v>44044</v>
      </c>
      <c r="B119">
        <v>7174</v>
      </c>
      <c r="C119">
        <v>7174</v>
      </c>
      <c r="D119">
        <f t="shared" si="20"/>
        <v>7174</v>
      </c>
      <c r="E119">
        <f t="shared" si="21"/>
        <v>1.0298675311775884</v>
      </c>
      <c r="F119">
        <f>GEOMEAN($E$3:E118)</f>
        <v>1.0413205274469881</v>
      </c>
      <c r="G119">
        <f>GEOMEAN($G$3:G118)</f>
        <v>1.0471896206332445</v>
      </c>
      <c r="I119">
        <f t="shared" si="18"/>
        <v>15115.534144757947</v>
      </c>
      <c r="J119">
        <f t="shared" si="17"/>
        <v>1.1990640147083402</v>
      </c>
    </row>
    <row r="120" spans="1:10" x14ac:dyDescent="0.3">
      <c r="A120" s="1">
        <v>44045</v>
      </c>
      <c r="B120">
        <f>SQRT(B119*B121)</f>
        <v>7297.4380435876265</v>
      </c>
      <c r="C120">
        <f>SQRT(C119*C121)</f>
        <v>7297.4380435876265</v>
      </c>
      <c r="D120">
        <f t="shared" si="20"/>
        <v>7297</v>
      </c>
      <c r="E120">
        <f t="shared" si="21"/>
        <v>1.0257717807340765</v>
      </c>
      <c r="F120">
        <f>GEOMEAN($E$3:E119)</f>
        <v>1.0412221009451561</v>
      </c>
      <c r="G120">
        <f>GEOMEAN($G$3:G119)</f>
        <v>1.0471896206332445</v>
      </c>
      <c r="I120">
        <f t="shared" si="18"/>
        <v>15834.100950046097</v>
      </c>
      <c r="J120">
        <f t="shared" si="17"/>
        <v>1.1911210610948464</v>
      </c>
    </row>
    <row r="121" spans="1:10" x14ac:dyDescent="0.3">
      <c r="A121" s="1">
        <v>44046</v>
      </c>
      <c r="B121">
        <v>7423</v>
      </c>
      <c r="C121">
        <v>7423</v>
      </c>
      <c r="D121">
        <f t="shared" si="20"/>
        <v>7423</v>
      </c>
      <c r="E121">
        <f t="shared" si="21"/>
        <v>1.021937074587042</v>
      </c>
      <c r="F121">
        <f>GEOMEAN($E$3:E120)</f>
        <v>1.0410901932179351</v>
      </c>
      <c r="G121">
        <f>GEOMEAN($G$3:G120)</f>
        <v>1.0471896206332445</v>
      </c>
      <c r="I121">
        <f t="shared" si="18"/>
        <v>16586.827200095984</v>
      </c>
      <c r="J121">
        <f t="shared" si="17"/>
        <v>1.1832307239483066</v>
      </c>
    </row>
    <row r="122" spans="1:10" x14ac:dyDescent="0.3">
      <c r="A122" s="1">
        <v>44047</v>
      </c>
      <c r="B122">
        <v>7684</v>
      </c>
      <c r="C122">
        <v>7684</v>
      </c>
      <c r="D122">
        <f t="shared" si="20"/>
        <v>7684</v>
      </c>
      <c r="E122">
        <f t="shared" si="21"/>
        <v>1.025337486018185</v>
      </c>
      <c r="F122">
        <f>GEOMEAN($E$3:E121)</f>
        <v>1.0409277563841863</v>
      </c>
      <c r="G122">
        <f>GEOMEAN($G$3:G121)</f>
        <v>1.0471896206332445</v>
      </c>
      <c r="I122">
        <f t="shared" si="18"/>
        <v>17375.336776859633</v>
      </c>
      <c r="J122">
        <f t="shared" si="17"/>
        <v>1.1961394769613947</v>
      </c>
    </row>
    <row r="123" spans="1:10" x14ac:dyDescent="0.3">
      <c r="A123" s="1">
        <v>44048</v>
      </c>
      <c r="B123">
        <v>8000</v>
      </c>
      <c r="C123">
        <v>8000</v>
      </c>
      <c r="D123">
        <f t="shared" si="20"/>
        <v>8000</v>
      </c>
      <c r="E123">
        <f t="shared" si="21"/>
        <v>1.0270404471780832</v>
      </c>
      <c r="F123">
        <f>GEOMEAN($E$3:E122)</f>
        <v>1.0407968629537441</v>
      </c>
      <c r="G123">
        <f>GEOMEAN($G$3:G122)</f>
        <v>1.0471896206332445</v>
      </c>
      <c r="I123">
        <f t="shared" si="18"/>
        <v>18201.330758877371</v>
      </c>
      <c r="J123">
        <f t="shared" si="17"/>
        <v>1.2035504738979992</v>
      </c>
    </row>
    <row r="124" spans="1:10" x14ac:dyDescent="0.3">
      <c r="A124" s="1">
        <v>44049</v>
      </c>
      <c r="B124">
        <v>8224</v>
      </c>
      <c r="C124">
        <v>8224</v>
      </c>
      <c r="D124">
        <f t="shared" si="20"/>
        <v>8224</v>
      </c>
      <c r="E124">
        <f t="shared" si="21"/>
        <v>1.0274419833981776</v>
      </c>
      <c r="F124">
        <f>GEOMEAN($E$3:E123)</f>
        <v>1.0406824218452759</v>
      </c>
      <c r="G124">
        <f>GEOMEAN($G$3:G123)</f>
        <v>1.0471896206332445</v>
      </c>
      <c r="I124">
        <f t="shared" si="18"/>
        <v>19066.59109107246</v>
      </c>
      <c r="J124">
        <f t="shared" si="17"/>
        <v>1.2160283897678545</v>
      </c>
    </row>
    <row r="125" spans="1:10" x14ac:dyDescent="0.3">
      <c r="A125" s="1">
        <v>44050</v>
      </c>
      <c r="B125">
        <v>8587</v>
      </c>
      <c r="C125">
        <v>8587</v>
      </c>
      <c r="D125">
        <f t="shared" si="20"/>
        <v>8587</v>
      </c>
      <c r="E125">
        <f t="shared" si="21"/>
        <v>1.0294460535739007</v>
      </c>
      <c r="F125">
        <f>GEOMEAN($E$3:E124)</f>
        <v>1.0405732030871055</v>
      </c>
      <c r="G125">
        <f>GEOMEAN($G$3:G124)</f>
        <v>1.0471896206332445</v>
      </c>
      <c r="I125">
        <f t="shared" si="18"/>
        <v>19972.984429001492</v>
      </c>
      <c r="J125">
        <f t="shared" ref="J125:J182" si="23">B125/B118</f>
        <v>1.2023242789134696</v>
      </c>
    </row>
    <row r="126" spans="1:10" x14ac:dyDescent="0.3">
      <c r="A126" s="1">
        <v>44051</v>
      </c>
      <c r="B126">
        <v>8799</v>
      </c>
      <c r="C126">
        <v>8799</v>
      </c>
      <c r="D126">
        <f t="shared" si="20"/>
        <v>8799</v>
      </c>
      <c r="E126">
        <f t="shared" si="21"/>
        <v>1.0284442724939387</v>
      </c>
      <c r="F126">
        <f>GEOMEAN($E$3:E125)</f>
        <v>1.0404822552734516</v>
      </c>
      <c r="G126">
        <f>GEOMEAN($G$3:G125)</f>
        <v>1.0471896206332445</v>
      </c>
      <c r="I126">
        <f t="shared" si="18"/>
        <v>20922.466165853959</v>
      </c>
      <c r="J126">
        <f t="shared" si="23"/>
        <v>1.2265124059102315</v>
      </c>
    </row>
    <row r="127" spans="1:10" x14ac:dyDescent="0.3">
      <c r="A127" s="1">
        <v>44052</v>
      </c>
      <c r="B127">
        <f>SQRT(B126*B128)</f>
        <v>8866.2430600564967</v>
      </c>
      <c r="C127">
        <f>SQRT(C126*C128)</f>
        <v>8866.2430600564967</v>
      </c>
      <c r="D127">
        <f t="shared" si="20"/>
        <v>8866</v>
      </c>
      <c r="E127">
        <f t="shared" si="21"/>
        <v>1.0274484103476917</v>
      </c>
      <c r="F127">
        <f>GEOMEAN($E$3:E126)</f>
        <v>1.0403846133871966</v>
      </c>
      <c r="G127">
        <f>GEOMEAN($G$3:G126)</f>
        <v>1.0471896206332445</v>
      </c>
      <c r="I127">
        <f t="shared" si="18"/>
        <v>21917.084650888504</v>
      </c>
      <c r="J127">
        <f t="shared" si="23"/>
        <v>1.2149802447240239</v>
      </c>
    </row>
    <row r="128" spans="1:10" x14ac:dyDescent="0.3">
      <c r="A128" s="1">
        <v>44053</v>
      </c>
      <c r="B128">
        <v>8934</v>
      </c>
      <c r="C128">
        <v>8934</v>
      </c>
      <c r="D128">
        <f t="shared" si="20"/>
        <v>8934</v>
      </c>
      <c r="E128">
        <f t="shared" si="21"/>
        <v>1.02263960986101</v>
      </c>
      <c r="F128">
        <f>GEOMEAN($E$3:E127)</f>
        <v>1.0402804801930106</v>
      </c>
      <c r="G128">
        <f>GEOMEAN($G$3:G127)</f>
        <v>1.0471896206332445</v>
      </c>
      <c r="I128">
        <f t="shared" si="18"/>
        <v>22958.985608406474</v>
      </c>
      <c r="J128">
        <f t="shared" si="23"/>
        <v>1.2035565135390005</v>
      </c>
    </row>
    <row r="129" spans="1:10" x14ac:dyDescent="0.3">
      <c r="A129" s="1">
        <v>44054</v>
      </c>
      <c r="B129">
        <v>9186</v>
      </c>
      <c r="C129">
        <v>9186</v>
      </c>
      <c r="D129">
        <f t="shared" si="20"/>
        <v>9186</v>
      </c>
      <c r="E129">
        <f t="shared" si="21"/>
        <v>1.0250298362254397</v>
      </c>
      <c r="F129">
        <f>GEOMEAN($E$3:E128)</f>
        <v>1.0401392821707414</v>
      </c>
      <c r="G129">
        <f>GEOMEAN($G$3:G128)</f>
        <v>1.0471896206332445</v>
      </c>
      <c r="I129">
        <f t="shared" si="18"/>
        <v>24050.416766795977</v>
      </c>
      <c r="J129">
        <f t="shared" si="23"/>
        <v>1.1954711087975014</v>
      </c>
    </row>
    <row r="130" spans="1:10" x14ac:dyDescent="0.3">
      <c r="A130" s="1">
        <v>44055</v>
      </c>
      <c r="B130">
        <v>9669</v>
      </c>
      <c r="C130">
        <v>9669</v>
      </c>
      <c r="D130">
        <f t="shared" si="20"/>
        <v>9669</v>
      </c>
      <c r="E130">
        <f>(B130/B120)^0.1</f>
        <v>1.0285398301300048</v>
      </c>
      <c r="F130">
        <f>GEOMEAN($E$3:E129)</f>
        <v>1.0400194444832038</v>
      </c>
      <c r="G130">
        <f>GEOMEAN($G$3:G129)</f>
        <v>1.0471896206332445</v>
      </c>
      <c r="I130">
        <f t="shared" si="18"/>
        <v>25193.732707632807</v>
      </c>
      <c r="J130">
        <f t="shared" si="23"/>
        <v>1.2086250000000001</v>
      </c>
    </row>
    <row r="131" spans="1:10" x14ac:dyDescent="0.3">
      <c r="A131" s="1">
        <v>44056</v>
      </c>
      <c r="B131">
        <v>9877</v>
      </c>
      <c r="C131">
        <v>9877</v>
      </c>
      <c r="D131">
        <f t="shared" si="20"/>
        <v>9877</v>
      </c>
      <c r="E131">
        <f t="shared" si="21"/>
        <v>1.0289743746455142</v>
      </c>
      <c r="F131">
        <f>GEOMEAN($E$3:E130)</f>
        <v>1.0399292652698251</v>
      </c>
      <c r="G131">
        <f>GEOMEAN($G$3:G130)</f>
        <v>1.0471896206332445</v>
      </c>
      <c r="I131">
        <f t="shared" si="18"/>
        <v>26391.399945299399</v>
      </c>
      <c r="J131">
        <f t="shared" si="23"/>
        <v>1.2009970817120623</v>
      </c>
    </row>
    <row r="132" spans="1:10" x14ac:dyDescent="0.3">
      <c r="A132" s="1">
        <v>44057</v>
      </c>
      <c r="B132">
        <v>10107</v>
      </c>
      <c r="C132">
        <v>10107</v>
      </c>
      <c r="D132">
        <f t="shared" si="20"/>
        <v>10107</v>
      </c>
      <c r="E132">
        <f t="shared" si="21"/>
        <v>1.0277878774198661</v>
      </c>
      <c r="F132">
        <f>GEOMEAN($E$3:E131)</f>
        <v>1.0398438966814567</v>
      </c>
      <c r="G132">
        <f>GEOMEAN($G$3:G131)</f>
        <v>1.0471896206332445</v>
      </c>
      <c r="I132">
        <f t="shared" ref="I132:I149" si="24">I131*$H$42</f>
        <v>27646.002248080233</v>
      </c>
      <c r="J132">
        <f t="shared" si="23"/>
        <v>1.1770117619657623</v>
      </c>
    </row>
    <row r="133" spans="1:10" x14ac:dyDescent="0.3">
      <c r="A133" s="1">
        <v>44058</v>
      </c>
      <c r="B133">
        <v>10135</v>
      </c>
      <c r="C133">
        <v>10135</v>
      </c>
      <c r="D133">
        <f t="shared" si="20"/>
        <v>10135</v>
      </c>
      <c r="E133">
        <f t="shared" si="21"/>
        <v>1.0239373302558203</v>
      </c>
      <c r="F133">
        <f>GEOMEAN($E$3:E132)</f>
        <v>1.039750620454885</v>
      </c>
      <c r="G133">
        <f>GEOMEAN($G$3:G132)</f>
        <v>1.0471896206332445</v>
      </c>
      <c r="I133">
        <f t="shared" si="24"/>
        <v>28960.246212213075</v>
      </c>
      <c r="J133">
        <f t="shared" si="23"/>
        <v>1.1518354358449825</v>
      </c>
    </row>
    <row r="134" spans="1:10" x14ac:dyDescent="0.3">
      <c r="A134" s="1">
        <v>44059</v>
      </c>
      <c r="B134">
        <f>SQRT(B133*B135)</f>
        <v>10291.294865078933</v>
      </c>
      <c r="C134">
        <f>SQRT(C133*C135)</f>
        <v>10291.294865078933</v>
      </c>
      <c r="D134">
        <f t="shared" si="20"/>
        <v>10291</v>
      </c>
      <c r="E134">
        <f t="shared" si="21"/>
        <v>1.0226774785680823</v>
      </c>
      <c r="F134">
        <f>GEOMEAN($E$3:E133)</f>
        <v>1.0396289880769485</v>
      </c>
      <c r="G134">
        <f>GEOMEAN($G$3:G133)</f>
        <v>1.0471896206332445</v>
      </c>
      <c r="I134">
        <f t="shared" si="24"/>
        <v>30336.967100921134</v>
      </c>
      <c r="J134">
        <f t="shared" si="23"/>
        <v>1.1607278071861653</v>
      </c>
    </row>
    <row r="135" spans="1:10" x14ac:dyDescent="0.3">
      <c r="A135" s="1">
        <v>44060</v>
      </c>
      <c r="B135">
        <v>10450</v>
      </c>
      <c r="C135">
        <v>10450</v>
      </c>
      <c r="D135">
        <f t="shared" si="20"/>
        <v>10450</v>
      </c>
      <c r="E135">
        <f t="shared" si="21"/>
        <v>1.0198292942095215</v>
      </c>
      <c r="F135">
        <f>GEOMEAN($E$3:E134)</f>
        <v>1.0394995171205816</v>
      </c>
      <c r="G135">
        <f>GEOMEAN($G$3:G134)</f>
        <v>1.0471896206332445</v>
      </c>
      <c r="I135">
        <f t="shared" si="24"/>
        <v>31779.13496102289</v>
      </c>
      <c r="J135">
        <f t="shared" si="23"/>
        <v>1.1696888291918515</v>
      </c>
    </row>
    <row r="136" spans="1:10" x14ac:dyDescent="0.3">
      <c r="A136" s="1">
        <v>44061</v>
      </c>
      <c r="B136">
        <v>10694</v>
      </c>
      <c r="C136">
        <v>10694</v>
      </c>
      <c r="D136">
        <f t="shared" si="20"/>
        <v>10694</v>
      </c>
      <c r="E136">
        <f t="shared" si="21"/>
        <v>1.0196959307915339</v>
      </c>
      <c r="F136">
        <f>GEOMEAN($E$3:E135)</f>
        <v>1.0393502142182156</v>
      </c>
      <c r="G136">
        <f>GEOMEAN($G$3:G135)</f>
        <v>1.0471896206332445</v>
      </c>
      <c r="I136">
        <f t="shared" si="24"/>
        <v>33289.861030315151</v>
      </c>
      <c r="J136">
        <f t="shared" si="23"/>
        <v>1.1641628565207924</v>
      </c>
    </row>
    <row r="137" spans="1:10" x14ac:dyDescent="0.3">
      <c r="A137" s="1">
        <v>44062</v>
      </c>
      <c r="B137">
        <v>11039</v>
      </c>
      <c r="C137">
        <v>11039</v>
      </c>
      <c r="D137">
        <f t="shared" si="20"/>
        <v>11039</v>
      </c>
      <c r="E137">
        <f t="shared" si="21"/>
        <v>1.0221603018674261</v>
      </c>
      <c r="F137">
        <f>GEOMEAN($E$3:E136)</f>
        <v>1.0392021464618733</v>
      </c>
      <c r="G137">
        <f>GEOMEAN($G$3:G136)</f>
        <v>1.0471896206332445</v>
      </c>
      <c r="I137">
        <f t="shared" si="24"/>
        <v>34872.404449552225</v>
      </c>
      <c r="J137">
        <f t="shared" si="23"/>
        <v>1.1416899369117799</v>
      </c>
    </row>
    <row r="138" spans="1:10" x14ac:dyDescent="0.3">
      <c r="A138" s="1">
        <v>44063</v>
      </c>
      <c r="B138">
        <v>11289</v>
      </c>
      <c r="C138">
        <v>11289</v>
      </c>
      <c r="D138">
        <f t="shared" si="20"/>
        <v>11289</v>
      </c>
      <c r="E138">
        <f t="shared" si="21"/>
        <v>1.0236723019102336</v>
      </c>
      <c r="F138">
        <f>GEOMEAN($E$3:E137)</f>
        <v>1.0390748718441876</v>
      </c>
      <c r="G138">
        <f>GEOMEAN($G$3:G137)</f>
        <v>1.0471896206332445</v>
      </c>
      <c r="I138">
        <f t="shared" si="24"/>
        <v>36530.179293501169</v>
      </c>
      <c r="J138">
        <f t="shared" si="23"/>
        <v>1.1429583881745469</v>
      </c>
    </row>
    <row r="139" spans="1:10" x14ac:dyDescent="0.3">
      <c r="A139" s="1">
        <v>44064</v>
      </c>
      <c r="B139">
        <v>11505</v>
      </c>
      <c r="C139">
        <v>11505</v>
      </c>
      <c r="D139">
        <f t="shared" si="20"/>
        <v>11505</v>
      </c>
      <c r="E139">
        <f t="shared" si="21"/>
        <v>1.022765378114044</v>
      </c>
      <c r="F139">
        <f>GEOMEAN($E$3:E138)</f>
        <v>1.0389607761263708</v>
      </c>
      <c r="G139">
        <f>GEOMEAN($G$3:G138)</f>
        <v>1.0471896206332445</v>
      </c>
      <c r="I139">
        <f t="shared" si="24"/>
        <v>38266.761936241433</v>
      </c>
      <c r="J139">
        <f t="shared" si="23"/>
        <v>1.1383199762540814</v>
      </c>
    </row>
    <row r="140" spans="1:10" x14ac:dyDescent="0.3">
      <c r="A140" s="1">
        <v>44065</v>
      </c>
      <c r="B140">
        <v>11577</v>
      </c>
      <c r="C140">
        <v>11577</v>
      </c>
      <c r="D140">
        <f t="shared" si="20"/>
        <v>11577</v>
      </c>
      <c r="E140">
        <f t="shared" si="21"/>
        <v>1.0181726978280157</v>
      </c>
      <c r="F140">
        <f>GEOMEAN($E$3:E139)</f>
        <v>1.0388416373166132</v>
      </c>
      <c r="G140">
        <f>GEOMEAN($G$3:G139)</f>
        <v>1.0471896206332445</v>
      </c>
      <c r="I140">
        <f t="shared" si="24"/>
        <v>40085.89876659838</v>
      </c>
      <c r="J140">
        <f t="shared" si="23"/>
        <v>1.1422792303897384</v>
      </c>
    </row>
    <row r="141" spans="1:10" x14ac:dyDescent="0.3">
      <c r="A141" s="1">
        <v>44066</v>
      </c>
      <c r="B141">
        <f>SQRT(B140*B142)</f>
        <v>11779.233633815062</v>
      </c>
      <c r="C141">
        <f>SQRT(C140*C142)</f>
        <v>11779.233633815062</v>
      </c>
      <c r="D141">
        <f t="shared" si="20"/>
        <v>11779</v>
      </c>
      <c r="E141">
        <f t="shared" si="21"/>
        <v>1.0177689520675774</v>
      </c>
      <c r="F141">
        <f>GEOMEAN($E$3:E140)</f>
        <v>1.0386903633736606</v>
      </c>
      <c r="G141">
        <f>GEOMEAN($G$3:G140)</f>
        <v>1.0471896206332445</v>
      </c>
      <c r="I141">
        <f t="shared" si="24"/>
        <v>41991.514270355365</v>
      </c>
      <c r="J141">
        <f t="shared" si="23"/>
        <v>1.1445822696019619</v>
      </c>
    </row>
    <row r="142" spans="1:10" x14ac:dyDescent="0.3">
      <c r="A142" s="1">
        <v>44067</v>
      </c>
      <c r="B142">
        <v>11985</v>
      </c>
      <c r="C142">
        <v>11985</v>
      </c>
      <c r="D142">
        <f t="shared" si="20"/>
        <v>11985</v>
      </c>
      <c r="E142">
        <f t="shared" si="21"/>
        <v>1.0171888178939308</v>
      </c>
      <c r="F142">
        <f>GEOMEAN($E$3:E141)</f>
        <v>1.0385383242525876</v>
      </c>
      <c r="G142">
        <f>GEOMEAN($G$3:G141)</f>
        <v>1.0471896206332445</v>
      </c>
      <c r="I142">
        <f t="shared" si="24"/>
        <v>43987.719496680445</v>
      </c>
      <c r="J142">
        <f t="shared" si="23"/>
        <v>1.14688995215311</v>
      </c>
    </row>
    <row r="143" spans="1:10" x14ac:dyDescent="0.3">
      <c r="A143" s="1">
        <v>44068</v>
      </c>
      <c r="B143">
        <v>12226</v>
      </c>
      <c r="C143">
        <v>12226</v>
      </c>
      <c r="D143">
        <f t="shared" si="20"/>
        <v>12226</v>
      </c>
      <c r="E143">
        <f t="shared" si="21"/>
        <v>1.0189340228333361</v>
      </c>
      <c r="F143">
        <f>GEOMEAN($E$3:E142)</f>
        <v>1.0383842499351228</v>
      </c>
      <c r="G143">
        <f>GEOMEAN($G$3:G142)</f>
        <v>1.0471896206332445</v>
      </c>
      <c r="I143">
        <f t="shared" si="24"/>
        <v>46078.820927032648</v>
      </c>
      <c r="J143">
        <f t="shared" si="23"/>
        <v>1.1432579016270805</v>
      </c>
    </row>
    <row r="144" spans="1:10" x14ac:dyDescent="0.3">
      <c r="A144" s="1">
        <v>44069</v>
      </c>
      <c r="B144">
        <v>12472</v>
      </c>
      <c r="C144">
        <v>12472</v>
      </c>
      <c r="D144">
        <f t="shared" si="20"/>
        <v>12472</v>
      </c>
      <c r="E144">
        <f t="shared" si="21"/>
        <v>1.019404644739504</v>
      </c>
      <c r="F144">
        <f>GEOMEAN($E$3:E143)</f>
        <v>1.0382450060963504</v>
      </c>
      <c r="G144">
        <f>GEOMEAN($G$3:G143)</f>
        <v>1.0471896206332445</v>
      </c>
      <c r="I144">
        <f t="shared" si="24"/>
        <v>48269.329765680959</v>
      </c>
      <c r="J144">
        <f t="shared" si="23"/>
        <v>1.1298124830147658</v>
      </c>
    </row>
    <row r="145" spans="1:10" x14ac:dyDescent="0.3">
      <c r="A145" s="1">
        <v>44070</v>
      </c>
      <c r="B145">
        <v>12771</v>
      </c>
      <c r="C145">
        <v>12771</v>
      </c>
      <c r="D145">
        <f t="shared" si="20"/>
        <v>12771</v>
      </c>
      <c r="E145">
        <f t="shared" si="21"/>
        <v>1.0202600029948219</v>
      </c>
      <c r="F145">
        <f>GEOMEAN($E$3:E144)</f>
        <v>1.0381111175480897</v>
      </c>
      <c r="G145">
        <f>GEOMEAN($G$3:G144)</f>
        <v>1.0471896206332445</v>
      </c>
      <c r="I145">
        <f t="shared" si="24"/>
        <v>50563.971671878775</v>
      </c>
      <c r="J145">
        <f t="shared" si="23"/>
        <v>1.1312782354504385</v>
      </c>
    </row>
    <row r="146" spans="1:10" x14ac:dyDescent="0.3">
      <c r="A146" s="1">
        <v>44071</v>
      </c>
      <c r="B146">
        <v>12975</v>
      </c>
      <c r="C146">
        <v>12975</v>
      </c>
      <c r="D146">
        <f t="shared" si="20"/>
        <v>12975</v>
      </c>
      <c r="E146">
        <f t="shared" si="21"/>
        <v>1.01952227450379</v>
      </c>
      <c r="F146">
        <f>GEOMEAN($E$3:E145)</f>
        <v>1.0379852064513817</v>
      </c>
      <c r="G146">
        <f>GEOMEAN($G$3:G145)</f>
        <v>1.0471896206332445</v>
      </c>
      <c r="I146">
        <f t="shared" si="24"/>
        <v>52967.696954689432</v>
      </c>
      <c r="J146">
        <f t="shared" si="23"/>
        <v>1.1277705345501956</v>
      </c>
    </row>
    <row r="147" spans="1:10" x14ac:dyDescent="0.3">
      <c r="A147" s="1">
        <v>44072</v>
      </c>
      <c r="B147">
        <v>13059</v>
      </c>
      <c r="C147">
        <v>13059</v>
      </c>
      <c r="D147">
        <f t="shared" si="20"/>
        <v>13059</v>
      </c>
      <c r="E147">
        <f t="shared" si="21"/>
        <v>1.0169462960417992</v>
      </c>
      <c r="F147">
        <f>GEOMEAN($E$3:E146)</f>
        <v>1.0378558457067044</v>
      </c>
      <c r="G147">
        <f>GEOMEAN($G$3:G146)</f>
        <v>1.0471896206332445</v>
      </c>
      <c r="I147">
        <f t="shared" si="24"/>
        <v>55485.691252456374</v>
      </c>
      <c r="J147">
        <f t="shared" si="23"/>
        <v>1.1280124384555585</v>
      </c>
    </row>
    <row r="148" spans="1:10" x14ac:dyDescent="0.3">
      <c r="A148" s="1">
        <v>44073</v>
      </c>
      <c r="B148">
        <f>SQRT(B147*B149)</f>
        <v>13154.64971027355</v>
      </c>
      <c r="C148">
        <f>SQRT(C147*C149)</f>
        <v>13154.64971027355</v>
      </c>
      <c r="D148">
        <f t="shared" si="20"/>
        <v>13155</v>
      </c>
      <c r="E148">
        <f t="shared" si="21"/>
        <v>1.0154122103263863</v>
      </c>
      <c r="F148">
        <f>GEOMEAN($E$3:E147)</f>
        <v>1.0377101797012296</v>
      </c>
      <c r="G148">
        <f>GEOMEAN($G$3:G147)</f>
        <v>1.0471896206332445</v>
      </c>
      <c r="I148">
        <f t="shared" si="24"/>
        <v>58123.386719957212</v>
      </c>
      <c r="J148">
        <f t="shared" si="23"/>
        <v>1.1167661767493968</v>
      </c>
    </row>
    <row r="149" spans="1:10" x14ac:dyDescent="0.3">
      <c r="A149" s="1">
        <v>44074</v>
      </c>
      <c r="B149">
        <v>13251</v>
      </c>
      <c r="C149">
        <v>13251</v>
      </c>
      <c r="D149">
        <f t="shared" si="20"/>
        <v>13251</v>
      </c>
      <c r="E149">
        <f t="shared" si="21"/>
        <v>1.0142294177040598</v>
      </c>
      <c r="F149">
        <f>GEOMEAN($E$3:E148)</f>
        <v>1.0375558006165404</v>
      </c>
      <c r="G149">
        <f>GEOMEAN($G$3:G148)</f>
        <v>1.0471896206332445</v>
      </c>
      <c r="I149">
        <f t="shared" si="24"/>
        <v>60886.473747376062</v>
      </c>
      <c r="J149">
        <f t="shared" si="23"/>
        <v>1.1056320400500625</v>
      </c>
    </row>
    <row r="150" spans="1:10" x14ac:dyDescent="0.3">
      <c r="A150" s="1">
        <v>44075</v>
      </c>
      <c r="B150">
        <v>13504</v>
      </c>
      <c r="C150">
        <v>13504</v>
      </c>
      <c r="D150">
        <f t="shared" si="20"/>
        <v>13504</v>
      </c>
      <c r="E150">
        <f t="shared" si="21"/>
        <v>1.015515694292656</v>
      </c>
      <c r="F150">
        <f>GEOMEAN($E142:E149)</f>
        <v>1.0177352200190062</v>
      </c>
      <c r="J150">
        <f t="shared" si="23"/>
        <v>1.1045313266808441</v>
      </c>
    </row>
    <row r="151" spans="1:10" x14ac:dyDescent="0.3">
      <c r="A151" s="1">
        <v>44076</v>
      </c>
      <c r="B151">
        <v>13719</v>
      </c>
      <c r="C151">
        <v>13719</v>
      </c>
      <c r="D151">
        <f t="shared" si="20"/>
        <v>13719</v>
      </c>
      <c r="E151">
        <f t="shared" si="21"/>
        <v>1.0153611493538637</v>
      </c>
      <c r="F151">
        <f>GEOMEAN($E143:E150)</f>
        <v>1.0175258164871896</v>
      </c>
      <c r="J151">
        <f t="shared" si="23"/>
        <v>1.0999839640795381</v>
      </c>
    </row>
    <row r="152" spans="1:10" x14ac:dyDescent="0.3">
      <c r="A152" s="1">
        <v>44077</v>
      </c>
      <c r="B152">
        <v>13929</v>
      </c>
      <c r="C152">
        <v>13929</v>
      </c>
      <c r="D152">
        <f t="shared" ref="D152:D182" si="25">ROUND(GEOMEAN(C152,B152),0)</f>
        <v>13929</v>
      </c>
      <c r="E152">
        <f t="shared" ref="E152:E181" si="26">(B152/B142)^0.1</f>
        <v>1.0151452573884807</v>
      </c>
      <c r="F152">
        <f>GEOMEAN($E144:E151)</f>
        <v>1.0170791388403544</v>
      </c>
      <c r="J152">
        <f t="shared" si="23"/>
        <v>1.0906741836974394</v>
      </c>
    </row>
    <row r="153" spans="1:10" x14ac:dyDescent="0.3">
      <c r="A153" s="1">
        <v>44078</v>
      </c>
      <c r="B153">
        <v>14139</v>
      </c>
      <c r="C153">
        <v>14139</v>
      </c>
      <c r="D153">
        <f t="shared" si="25"/>
        <v>14139</v>
      </c>
      <c r="E153">
        <f t="shared" si="26"/>
        <v>1.0146433896371307</v>
      </c>
      <c r="F153">
        <f>GEOMEAN($E145:E152)</f>
        <v>1.0165469564080858</v>
      </c>
      <c r="J153">
        <f t="shared" si="23"/>
        <v>1.0897109826589595</v>
      </c>
    </row>
    <row r="154" spans="1:10" x14ac:dyDescent="0.3">
      <c r="A154" s="1">
        <v>44079</v>
      </c>
      <c r="B154">
        <v>14225</v>
      </c>
      <c r="C154">
        <v>14225</v>
      </c>
      <c r="D154">
        <f t="shared" si="25"/>
        <v>14225</v>
      </c>
      <c r="E154">
        <f t="shared" si="26"/>
        <v>1.0132383459688989</v>
      </c>
      <c r="F154">
        <f>GEOMEAN($E146:E153)</f>
        <v>1.0158457442174234</v>
      </c>
      <c r="J154">
        <f t="shared" si="23"/>
        <v>1.0892870817061031</v>
      </c>
    </row>
    <row r="155" spans="1:10" x14ac:dyDescent="0.3">
      <c r="A155" s="1">
        <v>44080</v>
      </c>
      <c r="B155">
        <f>(B157/B154)^(1/3)*B154</f>
        <v>14327.591656674589</v>
      </c>
      <c r="C155">
        <f>(C157/C154)^(1/3)*C154</f>
        <v>14327.591656674589</v>
      </c>
      <c r="D155">
        <f t="shared" si="25"/>
        <v>14328</v>
      </c>
      <c r="E155">
        <f t="shared" si="26"/>
        <v>1.0115674099117395</v>
      </c>
      <c r="F155">
        <f>GEOMEAN($E147:E154)</f>
        <v>1.0150609670697843</v>
      </c>
      <c r="J155">
        <f t="shared" si="23"/>
        <v>1.0891655781213994</v>
      </c>
    </row>
    <row r="156" spans="1:10" x14ac:dyDescent="0.3">
      <c r="A156" s="1">
        <v>44081</v>
      </c>
      <c r="B156">
        <f>(B157/B154)^(1/3)*B155</f>
        <v>14430.923211276717</v>
      </c>
      <c r="C156">
        <f>(C157/C154)^(1/3)*C155</f>
        <v>14430.923211276717</v>
      </c>
      <c r="D156">
        <f t="shared" si="25"/>
        <v>14431</v>
      </c>
      <c r="E156">
        <f t="shared" si="26"/>
        <v>1.0106916434969997</v>
      </c>
      <c r="F156">
        <f>GEOMEAN($E148:E155)</f>
        <v>1.0143882946570693</v>
      </c>
      <c r="J156">
        <f t="shared" si="23"/>
        <v>1.0890440880897077</v>
      </c>
    </row>
    <row r="157" spans="1:10" x14ac:dyDescent="0.3">
      <c r="A157" s="1">
        <v>44082</v>
      </c>
      <c r="B157">
        <v>14535</v>
      </c>
      <c r="C157">
        <v>14535</v>
      </c>
      <c r="D157">
        <f t="shared" si="25"/>
        <v>14535</v>
      </c>
      <c r="E157">
        <f t="shared" si="26"/>
        <v>1.0107657362249489</v>
      </c>
      <c r="F157">
        <f>GEOMEAN($E149:E156)</f>
        <v>1.0137976163849083</v>
      </c>
      <c r="J157">
        <f t="shared" si="23"/>
        <v>1.0763477488151658</v>
      </c>
    </row>
    <row r="158" spans="1:10" x14ac:dyDescent="0.3">
      <c r="A158" s="1">
        <v>44083</v>
      </c>
      <c r="B158">
        <v>14681</v>
      </c>
      <c r="C158">
        <v>14681</v>
      </c>
      <c r="D158">
        <f t="shared" si="25"/>
        <v>14681</v>
      </c>
      <c r="E158">
        <f t="shared" si="26"/>
        <v>1.0110383635387399</v>
      </c>
      <c r="F158">
        <f>GEOMEAN($E150:E157)</f>
        <v>1.0133641925357431</v>
      </c>
      <c r="J158">
        <f t="shared" si="23"/>
        <v>1.0701217289889933</v>
      </c>
    </row>
    <row r="159" spans="1:10" x14ac:dyDescent="0.3">
      <c r="A159" s="1">
        <v>44084</v>
      </c>
      <c r="B159">
        <v>14821</v>
      </c>
      <c r="C159">
        <v>14821</v>
      </c>
      <c r="D159">
        <f t="shared" si="25"/>
        <v>14821</v>
      </c>
      <c r="E159">
        <f t="shared" si="26"/>
        <v>1.011260130630542</v>
      </c>
      <c r="F159">
        <f>GEOMEAN($E151:E158)</f>
        <v>1.0128046316839137</v>
      </c>
      <c r="J159">
        <f t="shared" si="23"/>
        <v>1.0640390552085577</v>
      </c>
    </row>
    <row r="160" spans="1:10" x14ac:dyDescent="0.3">
      <c r="A160" s="1">
        <v>44085</v>
      </c>
      <c r="B160">
        <v>15081</v>
      </c>
      <c r="C160">
        <v>15081</v>
      </c>
      <c r="D160">
        <f t="shared" si="25"/>
        <v>15081</v>
      </c>
      <c r="E160">
        <f t="shared" si="26"/>
        <v>1.0111061944597071</v>
      </c>
      <c r="F160">
        <f>GEOMEAN($E152:E159)</f>
        <v>1.0122923892116751</v>
      </c>
      <c r="J160">
        <f t="shared" si="23"/>
        <v>1.066624230850838</v>
      </c>
    </row>
    <row r="161" spans="1:10" x14ac:dyDescent="0.3">
      <c r="A161" s="1">
        <v>44086</v>
      </c>
      <c r="B161">
        <v>15136</v>
      </c>
      <c r="C161">
        <v>15136</v>
      </c>
      <c r="D161">
        <f t="shared" si="25"/>
        <v>15136</v>
      </c>
      <c r="E161">
        <f t="shared" si="26"/>
        <v>1.0098778953953678</v>
      </c>
      <c r="F161">
        <f>GEOMEAN($E153:E160)</f>
        <v>1.0117880466419866</v>
      </c>
      <c r="J161">
        <f t="shared" si="23"/>
        <v>1.0640421792618628</v>
      </c>
    </row>
    <row r="162" spans="1:10" x14ac:dyDescent="0.3">
      <c r="A162" s="1">
        <v>44087</v>
      </c>
      <c r="B162">
        <f>SQRT(B161*B163)</f>
        <v>15253.047433218058</v>
      </c>
      <c r="C162">
        <f>SQRT(C161*C163)</f>
        <v>15253.047433218058</v>
      </c>
      <c r="D162">
        <f t="shared" si="25"/>
        <v>15253</v>
      </c>
      <c r="E162">
        <f t="shared" si="26"/>
        <v>1.0091219857218734</v>
      </c>
      <c r="F162">
        <f>GEOMEAN($E154:E161)</f>
        <v>1.0111928120282765</v>
      </c>
      <c r="J162">
        <f t="shared" si="23"/>
        <v>1.0645925567059513</v>
      </c>
    </row>
    <row r="163" spans="1:10" x14ac:dyDescent="0.3">
      <c r="A163" s="1">
        <v>44088</v>
      </c>
      <c r="B163">
        <v>15371</v>
      </c>
      <c r="C163">
        <v>15371</v>
      </c>
      <c r="D163">
        <f t="shared" si="25"/>
        <v>15371</v>
      </c>
      <c r="E163">
        <f t="shared" si="26"/>
        <v>1.0083895648602206</v>
      </c>
      <c r="F163">
        <f>GEOMEAN($E155:E162)</f>
        <v>1.0106783907461669</v>
      </c>
      <c r="J163">
        <f t="shared" si="23"/>
        <v>1.0651432188336143</v>
      </c>
    </row>
    <row r="164" spans="1:10" x14ac:dyDescent="0.3">
      <c r="A164" s="1">
        <v>44089</v>
      </c>
      <c r="B164">
        <v>15683</v>
      </c>
      <c r="C164">
        <v>15683</v>
      </c>
      <c r="D164">
        <f t="shared" si="25"/>
        <v>15683</v>
      </c>
      <c r="E164">
        <f t="shared" si="26"/>
        <v>1.009805395245863</v>
      </c>
      <c r="F164">
        <f>GEOMEAN($E156:E163)</f>
        <v>1.0102809626711835</v>
      </c>
      <c r="J164">
        <f t="shared" si="23"/>
        <v>1.0789817681458549</v>
      </c>
    </row>
    <row r="165" spans="1:10" x14ac:dyDescent="0.3">
      <c r="A165" s="1">
        <v>44090</v>
      </c>
      <c r="B165">
        <v>15964</v>
      </c>
      <c r="C165">
        <v>15964</v>
      </c>
      <c r="D165">
        <f t="shared" si="25"/>
        <v>15964</v>
      </c>
      <c r="E165">
        <f t="shared" si="26"/>
        <v>1.0108735946996814</v>
      </c>
      <c r="F165">
        <f>GEOMEAN($E157:E164)</f>
        <v>1.0101701841489881</v>
      </c>
      <c r="J165">
        <f t="shared" si="23"/>
        <v>1.0873918670390301</v>
      </c>
    </row>
    <row r="166" spans="1:10" x14ac:dyDescent="0.3">
      <c r="A166" s="1">
        <v>44091</v>
      </c>
      <c r="B166">
        <v>16370</v>
      </c>
      <c r="C166">
        <v>16370</v>
      </c>
      <c r="D166">
        <f t="shared" si="25"/>
        <v>16370</v>
      </c>
      <c r="E166">
        <f t="shared" si="26"/>
        <v>1.0126875163698432</v>
      </c>
      <c r="F166">
        <f>GEOMEAN($E158:E165)</f>
        <v>1.0101836578854189</v>
      </c>
      <c r="J166">
        <f t="shared" si="23"/>
        <v>1.1045138654611699</v>
      </c>
    </row>
    <row r="167" spans="1:10" x14ac:dyDescent="0.3">
      <c r="A167" s="1">
        <v>44092</v>
      </c>
      <c r="B167">
        <v>16547</v>
      </c>
      <c r="C167">
        <v>16547</v>
      </c>
      <c r="D167">
        <f t="shared" si="25"/>
        <v>16547</v>
      </c>
      <c r="E167">
        <f t="shared" si="26"/>
        <v>1.0130489321038978</v>
      </c>
      <c r="F167">
        <f>GEOMEAN($E159:E166)</f>
        <v>1.0103894808844371</v>
      </c>
      <c r="J167">
        <f t="shared" si="23"/>
        <v>1.0972084079305087</v>
      </c>
    </row>
    <row r="168" spans="1:10" x14ac:dyDescent="0.3">
      <c r="A168" s="1">
        <v>44093</v>
      </c>
      <c r="B168">
        <v>16569</v>
      </c>
      <c r="C168">
        <v>16569</v>
      </c>
      <c r="D168">
        <f t="shared" si="25"/>
        <v>16569</v>
      </c>
      <c r="E168">
        <f t="shared" si="26"/>
        <v>1.0121714098887606</v>
      </c>
      <c r="F168">
        <f>GEOMEAN($E160:E167)</f>
        <v>1.0106127158575455</v>
      </c>
      <c r="J168">
        <f t="shared" si="23"/>
        <v>1.0946749471458774</v>
      </c>
    </row>
    <row r="169" spans="1:10" x14ac:dyDescent="0.3">
      <c r="A169" s="1">
        <v>44094</v>
      </c>
      <c r="B169">
        <f>SQRT(B168*B170)</f>
        <v>16648.807795154582</v>
      </c>
      <c r="C169">
        <f>SQRT(C168*C170)</f>
        <v>16648.807795154582</v>
      </c>
      <c r="D169">
        <f t="shared" si="25"/>
        <v>16649</v>
      </c>
      <c r="E169">
        <f t="shared" si="26"/>
        <v>1.0116972354016318</v>
      </c>
      <c r="F169">
        <f>GEOMEAN($E161:E168)</f>
        <v>1.0107457414991845</v>
      </c>
      <c r="J169">
        <f t="shared" si="23"/>
        <v>1.0915069836403208</v>
      </c>
    </row>
    <row r="170" spans="1:10" x14ac:dyDescent="0.3">
      <c r="A170" s="1">
        <v>44095</v>
      </c>
      <c r="B170">
        <v>16729</v>
      </c>
      <c r="C170">
        <v>16729</v>
      </c>
      <c r="D170">
        <f t="shared" si="25"/>
        <v>16729</v>
      </c>
      <c r="E170">
        <f t="shared" si="26"/>
        <v>1.0104247698988129</v>
      </c>
      <c r="F170">
        <f>GEOMEAN($E162:E169)</f>
        <v>1.0109731752356379</v>
      </c>
      <c r="J170">
        <f t="shared" si="23"/>
        <v>1.0883481881465096</v>
      </c>
    </row>
    <row r="171" spans="1:10" x14ac:dyDescent="0.3">
      <c r="A171" s="1">
        <v>44096</v>
      </c>
      <c r="B171">
        <v>16873</v>
      </c>
      <c r="C171">
        <v>16873</v>
      </c>
      <c r="D171">
        <f t="shared" si="25"/>
        <v>16873</v>
      </c>
      <c r="E171">
        <f t="shared" si="26"/>
        <v>1.0109230960057953</v>
      </c>
      <c r="F171">
        <f>GEOMEAN($E163:E170)</f>
        <v>1.0111362299216373</v>
      </c>
      <c r="J171">
        <f t="shared" si="23"/>
        <v>1.0758783396033922</v>
      </c>
    </row>
    <row r="172" spans="1:10" x14ac:dyDescent="0.3">
      <c r="A172" s="1">
        <v>44097</v>
      </c>
      <c r="B172">
        <v>16984</v>
      </c>
      <c r="C172">
        <v>16984</v>
      </c>
      <c r="D172">
        <f t="shared" si="25"/>
        <v>16984</v>
      </c>
      <c r="E172">
        <f t="shared" si="26"/>
        <v>1.0108072216162249</v>
      </c>
      <c r="F172">
        <f>GEOMEAN($E164:E171)</f>
        <v>1.0114534354154883</v>
      </c>
      <c r="J172">
        <f t="shared" si="23"/>
        <v>1.0638937609621648</v>
      </c>
    </row>
    <row r="173" spans="1:10" x14ac:dyDescent="0.3">
      <c r="A173" s="1">
        <v>44098</v>
      </c>
      <c r="B173">
        <v>17126</v>
      </c>
      <c r="C173">
        <v>17126</v>
      </c>
      <c r="D173">
        <f t="shared" si="25"/>
        <v>17126</v>
      </c>
      <c r="E173">
        <f t="shared" si="26"/>
        <v>1.01087017156939</v>
      </c>
      <c r="F173">
        <f>GEOMEAN($E165:E172)</f>
        <v>1.0115788136795973</v>
      </c>
      <c r="J173">
        <f t="shared" si="23"/>
        <v>1.0461820403176543</v>
      </c>
    </row>
    <row r="174" spans="1:10" x14ac:dyDescent="0.3">
      <c r="A174" s="1">
        <v>44099</v>
      </c>
      <c r="B174">
        <v>17334</v>
      </c>
      <c r="C174">
        <v>17334</v>
      </c>
      <c r="D174">
        <f t="shared" si="25"/>
        <v>17334</v>
      </c>
      <c r="E174">
        <f t="shared" si="26"/>
        <v>1.0100595169153734</v>
      </c>
      <c r="F174">
        <f>GEOMEAN($E166:E173)</f>
        <v>1.0115783854891653</v>
      </c>
      <c r="J174">
        <f t="shared" si="23"/>
        <v>1.0475614915090348</v>
      </c>
    </row>
    <row r="175" spans="1:10" x14ac:dyDescent="0.3">
      <c r="A175" s="1">
        <v>44100</v>
      </c>
      <c r="B175">
        <v>17348</v>
      </c>
      <c r="C175">
        <v>17348</v>
      </c>
      <c r="D175">
        <f t="shared" si="25"/>
        <v>17348</v>
      </c>
      <c r="E175">
        <f t="shared" si="26"/>
        <v>1.0083487620242053</v>
      </c>
      <c r="F175">
        <f>GEOMEAN($E167:E174)</f>
        <v>1.0112498721843293</v>
      </c>
      <c r="J175">
        <f t="shared" si="23"/>
        <v>1.0470155108938379</v>
      </c>
    </row>
    <row r="176" spans="1:10" x14ac:dyDescent="0.3">
      <c r="A176" s="1">
        <v>44101</v>
      </c>
      <c r="B176">
        <f>SQRT(B175*B177)</f>
        <v>17409.391373623606</v>
      </c>
      <c r="C176">
        <f>SQRT(C175*C177)</f>
        <v>17409.391373623606</v>
      </c>
      <c r="D176">
        <f t="shared" si="25"/>
        <v>17409</v>
      </c>
      <c r="E176">
        <f t="shared" si="26"/>
        <v>1.0061749270760914</v>
      </c>
      <c r="F176">
        <f>GEOMEAN($E168:E175)</f>
        <v>1.0106622003772083</v>
      </c>
      <c r="J176">
        <f t="shared" si="23"/>
        <v>1.0456839665534718</v>
      </c>
    </row>
    <row r="177" spans="1:10" x14ac:dyDescent="0.3">
      <c r="A177" s="1">
        <v>44102</v>
      </c>
      <c r="B177">
        <v>17471</v>
      </c>
      <c r="C177">
        <v>17471</v>
      </c>
      <c r="D177">
        <f t="shared" si="25"/>
        <v>17471</v>
      </c>
      <c r="E177">
        <f t="shared" si="26"/>
        <v>1.0054485443189098</v>
      </c>
      <c r="F177">
        <f>GEOMEAN($E169:E176)</f>
        <v>1.009911810553191</v>
      </c>
      <c r="J177">
        <f t="shared" si="23"/>
        <v>1.0443541156076275</v>
      </c>
    </row>
    <row r="178" spans="1:10" x14ac:dyDescent="0.3">
      <c r="A178" s="1">
        <v>44103</v>
      </c>
      <c r="B178">
        <v>17568</v>
      </c>
      <c r="C178">
        <v>17568</v>
      </c>
      <c r="D178">
        <f t="shared" si="25"/>
        <v>17568</v>
      </c>
      <c r="E178">
        <f t="shared" si="26"/>
        <v>1.0058717299960542</v>
      </c>
      <c r="F178">
        <f>GEOMEAN($E170:E177)</f>
        <v>1.0091299875230608</v>
      </c>
      <c r="J178">
        <f t="shared" si="23"/>
        <v>1.0411900669709002</v>
      </c>
    </row>
    <row r="179" spans="1:10" x14ac:dyDescent="0.3">
      <c r="A179" s="1">
        <v>44104</v>
      </c>
      <c r="B179">
        <v>17642</v>
      </c>
      <c r="C179">
        <v>17642</v>
      </c>
      <c r="D179">
        <f t="shared" si="25"/>
        <v>17642</v>
      </c>
      <c r="E179">
        <f t="shared" si="26"/>
        <v>1.0058112011853666</v>
      </c>
      <c r="F179">
        <f>GEOMEAN($E171:E178)</f>
        <v>1.0085604631187715</v>
      </c>
      <c r="J179">
        <f t="shared" si="23"/>
        <v>1.0387423457371643</v>
      </c>
    </row>
    <row r="180" spans="1:10" x14ac:dyDescent="0.3">
      <c r="A180" s="1">
        <v>44105</v>
      </c>
      <c r="B180">
        <v>17717</v>
      </c>
      <c r="C180">
        <v>17717</v>
      </c>
      <c r="D180">
        <f t="shared" si="25"/>
        <v>17717</v>
      </c>
      <c r="E180">
        <f t="shared" si="26"/>
        <v>1.005754583393379</v>
      </c>
      <c r="F180">
        <f>GEOMEAN($E172:E179)</f>
        <v>1.0079215548520313</v>
      </c>
      <c r="J180">
        <f t="shared" si="23"/>
        <v>1.0345089337848885</v>
      </c>
    </row>
    <row r="181" spans="1:10" x14ac:dyDescent="0.3">
      <c r="A181" s="1">
        <v>44106</v>
      </c>
      <c r="B181">
        <v>17820</v>
      </c>
      <c r="C181">
        <v>17820</v>
      </c>
      <c r="D181">
        <f t="shared" si="25"/>
        <v>17820</v>
      </c>
      <c r="E181">
        <f t="shared" si="26"/>
        <v>1.0054756077226321</v>
      </c>
      <c r="F181">
        <f>GEOMEAN($E173:E180)</f>
        <v>1.0072903965432431</v>
      </c>
      <c r="J181">
        <f t="shared" si="23"/>
        <v>1.02803738317757</v>
      </c>
    </row>
    <row r="182" spans="1:10" x14ac:dyDescent="0.3">
      <c r="A182" s="1">
        <v>44107</v>
      </c>
      <c r="B182">
        <f>B181*E181</f>
        <v>17917.575329617302</v>
      </c>
      <c r="C182">
        <f>ROUND(C181*$F$35,0)</f>
        <v>18775</v>
      </c>
      <c r="D182">
        <f t="shared" si="25"/>
        <v>18341</v>
      </c>
      <c r="J182">
        <f t="shared" si="23"/>
        <v>1.0328323339645666</v>
      </c>
    </row>
  </sheetData>
  <sortState xmlns:xlrd2="http://schemas.microsoft.com/office/spreadsheetml/2017/richdata2" ref="A18:B34">
    <sortCondition ref="A18:A34"/>
  </sortState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0"/>
  <sheetViews>
    <sheetView topLeftCell="A4" workbookViewId="0">
      <selection activeCell="M30" sqref="M30"/>
    </sheetView>
  </sheetViews>
  <sheetFormatPr defaultRowHeight="14.4" x14ac:dyDescent="0.3"/>
  <cols>
    <col min="2" max="2" width="16.109375" bestFit="1" customWidth="1"/>
    <col min="3" max="3" width="18.44140625" bestFit="1" customWidth="1"/>
    <col min="4" max="4" width="14.44140625" bestFit="1" customWidth="1"/>
  </cols>
  <sheetData>
    <row r="1" spans="1:6" x14ac:dyDescent="0.3">
      <c r="A1" t="s">
        <v>0</v>
      </c>
      <c r="B1" t="s">
        <v>2</v>
      </c>
      <c r="C1" t="s">
        <v>1</v>
      </c>
      <c r="D1" t="s">
        <v>3</v>
      </c>
    </row>
    <row r="2" spans="1:6" x14ac:dyDescent="0.3">
      <c r="A2" s="1">
        <v>43924</v>
      </c>
      <c r="B2">
        <v>1</v>
      </c>
      <c r="C2">
        <v>1</v>
      </c>
      <c r="D2">
        <f>C2</f>
        <v>1</v>
      </c>
    </row>
    <row r="3" spans="1:6" x14ac:dyDescent="0.3">
      <c r="A3" s="1">
        <v>43927</v>
      </c>
      <c r="B3">
        <v>1</v>
      </c>
      <c r="C3">
        <v>1</v>
      </c>
      <c r="D3">
        <f t="shared" ref="D3:D35" si="0">C3</f>
        <v>1</v>
      </c>
      <c r="E3">
        <f>B3/B2</f>
        <v>1</v>
      </c>
      <c r="F3">
        <f>B3/Planilha1!B2</f>
        <v>1.5151515151515152E-2</v>
      </c>
    </row>
    <row r="4" spans="1:6" x14ac:dyDescent="0.3">
      <c r="A4" s="1">
        <v>43928</v>
      </c>
      <c r="B4">
        <v>2</v>
      </c>
      <c r="C4">
        <v>2</v>
      </c>
      <c r="D4">
        <f t="shared" si="0"/>
        <v>2</v>
      </c>
      <c r="E4">
        <f t="shared" ref="E4:E34" si="1">B4/B3</f>
        <v>2</v>
      </c>
      <c r="F4">
        <f>B4/Planilha1!B3</f>
        <v>2.564102564102564E-2</v>
      </c>
    </row>
    <row r="5" spans="1:6" x14ac:dyDescent="0.3">
      <c r="A5" s="1">
        <v>43929</v>
      </c>
      <c r="B5">
        <v>2</v>
      </c>
      <c r="C5">
        <v>2</v>
      </c>
      <c r="D5">
        <f t="shared" si="0"/>
        <v>2</v>
      </c>
      <c r="E5">
        <f t="shared" si="1"/>
        <v>1</v>
      </c>
      <c r="F5">
        <f>B5/Planilha1!B4</f>
        <v>2.564102564102564E-2</v>
      </c>
    </row>
    <row r="6" spans="1:6" x14ac:dyDescent="0.3">
      <c r="A6" s="1">
        <v>43930</v>
      </c>
      <c r="B6">
        <v>2</v>
      </c>
      <c r="C6">
        <v>2</v>
      </c>
      <c r="D6">
        <f t="shared" si="0"/>
        <v>2</v>
      </c>
      <c r="E6">
        <f t="shared" si="1"/>
        <v>1</v>
      </c>
      <c r="F6">
        <f>B6/Planilha1!B5</f>
        <v>2.4398004861698335E-2</v>
      </c>
    </row>
    <row r="7" spans="1:6" x14ac:dyDescent="0.3">
      <c r="A7" s="1">
        <v>43931</v>
      </c>
      <c r="B7">
        <v>2</v>
      </c>
      <c r="C7">
        <v>2</v>
      </c>
      <c r="D7">
        <f t="shared" si="0"/>
        <v>2</v>
      </c>
      <c r="E7">
        <f t="shared" si="1"/>
        <v>1</v>
      </c>
      <c r="F7">
        <f>B7/Planilha1!B6</f>
        <v>2.3215243008026732E-2</v>
      </c>
    </row>
    <row r="8" spans="1:6" x14ac:dyDescent="0.3">
      <c r="A8" s="1">
        <v>43932</v>
      </c>
      <c r="B8">
        <v>2</v>
      </c>
      <c r="C8">
        <v>2</v>
      </c>
      <c r="D8">
        <f t="shared" si="0"/>
        <v>2</v>
      </c>
      <c r="E8">
        <f t="shared" si="1"/>
        <v>1</v>
      </c>
      <c r="F8">
        <f>B8/Planilha1!B7</f>
        <v>2.2089818859238438E-2</v>
      </c>
    </row>
    <row r="9" spans="1:6" x14ac:dyDescent="0.3">
      <c r="A9" s="1">
        <v>43933</v>
      </c>
      <c r="B9">
        <v>2</v>
      </c>
      <c r="C9">
        <v>2</v>
      </c>
      <c r="D9">
        <f t="shared" si="0"/>
        <v>2</v>
      </c>
      <c r="E9">
        <f t="shared" si="1"/>
        <v>1</v>
      </c>
      <c r="F9">
        <f>B9/Planilha1!B8</f>
        <v>2.1018952808947666E-2</v>
      </c>
    </row>
    <row r="10" spans="1:6" x14ac:dyDescent="0.3">
      <c r="A10" s="1">
        <v>43934</v>
      </c>
      <c r="B10">
        <v>3</v>
      </c>
      <c r="C10">
        <v>3</v>
      </c>
      <c r="D10">
        <f t="shared" si="0"/>
        <v>3</v>
      </c>
      <c r="E10">
        <f t="shared" si="1"/>
        <v>1.5</v>
      </c>
      <c r="F10">
        <f>B10/Planilha1!B9</f>
        <v>0.03</v>
      </c>
    </row>
    <row r="11" spans="1:6" x14ac:dyDescent="0.3">
      <c r="A11" s="1">
        <v>43935</v>
      </c>
      <c r="B11">
        <v>3</v>
      </c>
      <c r="C11">
        <v>3</v>
      </c>
      <c r="D11">
        <f t="shared" si="0"/>
        <v>3</v>
      </c>
      <c r="E11">
        <f t="shared" si="1"/>
        <v>1</v>
      </c>
      <c r="F11">
        <f>B11/Planilha1!B10</f>
        <v>2.8571428571428571E-2</v>
      </c>
    </row>
    <row r="12" spans="1:6" x14ac:dyDescent="0.3">
      <c r="A12" s="1">
        <v>43936</v>
      </c>
      <c r="B12">
        <v>3</v>
      </c>
      <c r="C12">
        <v>3</v>
      </c>
      <c r="D12">
        <f t="shared" si="0"/>
        <v>3</v>
      </c>
      <c r="E12">
        <f t="shared" si="1"/>
        <v>1</v>
      </c>
      <c r="F12">
        <f>B12/Planilha1!B11</f>
        <v>2.7777777777777776E-2</v>
      </c>
    </row>
    <row r="13" spans="1:6" x14ac:dyDescent="0.3">
      <c r="A13" s="1">
        <v>43937</v>
      </c>
      <c r="B13">
        <v>3</v>
      </c>
      <c r="C13">
        <v>3</v>
      </c>
      <c r="D13">
        <f t="shared" si="0"/>
        <v>3</v>
      </c>
      <c r="E13">
        <f t="shared" si="1"/>
        <v>1</v>
      </c>
      <c r="F13">
        <f>B13/Planilha1!B12</f>
        <v>2.2900763358778626E-2</v>
      </c>
    </row>
    <row r="14" spans="1:6" x14ac:dyDescent="0.3">
      <c r="A14" s="1">
        <v>43938</v>
      </c>
      <c r="B14">
        <v>3</v>
      </c>
      <c r="C14">
        <v>3</v>
      </c>
      <c r="D14">
        <f t="shared" si="0"/>
        <v>3</v>
      </c>
      <c r="E14">
        <f t="shared" si="1"/>
        <v>1</v>
      </c>
      <c r="F14">
        <f>B14/Planilha1!B13</f>
        <v>2.2058823529411766E-2</v>
      </c>
    </row>
    <row r="15" spans="1:6" x14ac:dyDescent="0.3">
      <c r="A15" s="1">
        <v>43939</v>
      </c>
      <c r="B15">
        <v>3</v>
      </c>
      <c r="C15">
        <v>3</v>
      </c>
      <c r="D15">
        <f t="shared" si="0"/>
        <v>3</v>
      </c>
      <c r="E15">
        <f t="shared" si="1"/>
        <v>1</v>
      </c>
      <c r="F15">
        <f>B15/Planilha1!B14</f>
        <v>2.097902097902098E-2</v>
      </c>
    </row>
    <row r="16" spans="1:6" x14ac:dyDescent="0.3">
      <c r="A16" s="1">
        <v>43940</v>
      </c>
      <c r="B16">
        <v>3</v>
      </c>
      <c r="C16">
        <v>3</v>
      </c>
      <c r="D16">
        <f t="shared" si="0"/>
        <v>3</v>
      </c>
      <c r="E16">
        <f t="shared" si="1"/>
        <v>1</v>
      </c>
      <c r="F16">
        <f>B16/Planilha1!B15</f>
        <v>2.097902097902098E-2</v>
      </c>
    </row>
    <row r="17" spans="1:7" x14ac:dyDescent="0.3">
      <c r="A17" s="1">
        <v>43941</v>
      </c>
      <c r="B17">
        <v>4</v>
      </c>
      <c r="C17">
        <v>4</v>
      </c>
      <c r="D17">
        <f t="shared" si="0"/>
        <v>4</v>
      </c>
      <c r="E17">
        <f t="shared" si="1"/>
        <v>1.3333333333333333</v>
      </c>
      <c r="F17">
        <f>B17/Planilha1!B16</f>
        <v>2.7777777777777776E-2</v>
      </c>
    </row>
    <row r="18" spans="1:7" x14ac:dyDescent="0.3">
      <c r="A18" s="1">
        <v>43942</v>
      </c>
      <c r="B18">
        <v>5</v>
      </c>
      <c r="C18">
        <v>5</v>
      </c>
      <c r="D18">
        <f t="shared" si="0"/>
        <v>5</v>
      </c>
      <c r="E18">
        <f t="shared" si="1"/>
        <v>1.25</v>
      </c>
      <c r="F18">
        <f>B18/Planilha1!B17</f>
        <v>3.4134663354960015E-2</v>
      </c>
    </row>
    <row r="19" spans="1:7" x14ac:dyDescent="0.3">
      <c r="A19" s="1">
        <v>43943</v>
      </c>
      <c r="B19">
        <v>6</v>
      </c>
      <c r="C19">
        <v>6</v>
      </c>
      <c r="D19">
        <f t="shared" si="0"/>
        <v>6</v>
      </c>
      <c r="E19">
        <f t="shared" si="1"/>
        <v>1.2</v>
      </c>
      <c r="F19">
        <f>B19/Planilha1!B18</f>
        <v>4.0268456375838924E-2</v>
      </c>
    </row>
    <row r="20" spans="1:7" x14ac:dyDescent="0.3">
      <c r="A20" s="1">
        <v>43944</v>
      </c>
      <c r="B20">
        <v>6</v>
      </c>
      <c r="C20">
        <v>6</v>
      </c>
      <c r="D20">
        <f t="shared" si="0"/>
        <v>6</v>
      </c>
      <c r="E20">
        <f t="shared" si="1"/>
        <v>1</v>
      </c>
      <c r="F20">
        <f>B20/Planilha1!B19</f>
        <v>3.7267080745341616E-2</v>
      </c>
    </row>
    <row r="21" spans="1:7" x14ac:dyDescent="0.3">
      <c r="A21" s="1">
        <v>43945</v>
      </c>
      <c r="B21">
        <v>6</v>
      </c>
      <c r="C21">
        <v>6</v>
      </c>
      <c r="D21">
        <f t="shared" si="0"/>
        <v>6</v>
      </c>
      <c r="E21">
        <f t="shared" si="1"/>
        <v>1</v>
      </c>
      <c r="F21">
        <f>B21/Planilha1!B20</f>
        <v>3.4482758620689655E-2</v>
      </c>
    </row>
    <row r="22" spans="1:7" x14ac:dyDescent="0.3">
      <c r="A22" s="1">
        <v>43946</v>
      </c>
      <c r="B22">
        <v>7</v>
      </c>
      <c r="C22">
        <v>7</v>
      </c>
      <c r="D22">
        <f t="shared" si="0"/>
        <v>7</v>
      </c>
      <c r="E22">
        <f t="shared" si="1"/>
        <v>1.1666666666666667</v>
      </c>
      <c r="F22">
        <f>B22/Planilha1!B21</f>
        <v>3.9772727272727272E-2</v>
      </c>
    </row>
    <row r="23" spans="1:7" x14ac:dyDescent="0.3">
      <c r="A23" s="1">
        <v>43947</v>
      </c>
      <c r="B23">
        <f>GEOMEAN(B22,B24)</f>
        <v>8.3666002653407556</v>
      </c>
      <c r="C23">
        <f>GEOMEAN(C22,C24)</f>
        <v>8.3666002653407556</v>
      </c>
      <c r="D23">
        <f t="shared" si="0"/>
        <v>8.3666002653407556</v>
      </c>
      <c r="E23">
        <f t="shared" si="1"/>
        <v>1.1952286093343936</v>
      </c>
      <c r="F23">
        <f>B23/Planilha1!B22</f>
        <v>4.611815056326294E-2</v>
      </c>
    </row>
    <row r="24" spans="1:7" x14ac:dyDescent="0.3">
      <c r="A24" s="1">
        <v>43948</v>
      </c>
      <c r="B24">
        <v>10</v>
      </c>
      <c r="C24">
        <v>10</v>
      </c>
      <c r="D24">
        <f t="shared" si="0"/>
        <v>10</v>
      </c>
      <c r="E24">
        <f t="shared" si="1"/>
        <v>1.1952286093343936</v>
      </c>
      <c r="F24">
        <f>B24/Planilha1!B23</f>
        <v>5.3475935828877004E-2</v>
      </c>
    </row>
    <row r="25" spans="1:7" x14ac:dyDescent="0.3">
      <c r="A25" s="1">
        <v>43949</v>
      </c>
      <c r="B25">
        <v>10</v>
      </c>
      <c r="C25">
        <v>10</v>
      </c>
      <c r="D25">
        <f t="shared" si="0"/>
        <v>10</v>
      </c>
      <c r="E25">
        <f t="shared" si="1"/>
        <v>1</v>
      </c>
      <c r="F25">
        <f>B25/Planilha1!B24</f>
        <v>4.9504950495049507E-2</v>
      </c>
    </row>
    <row r="26" spans="1:7" x14ac:dyDescent="0.3">
      <c r="A26" s="1">
        <v>43950</v>
      </c>
      <c r="B26">
        <v>10</v>
      </c>
      <c r="C26">
        <v>10</v>
      </c>
      <c r="D26">
        <f t="shared" si="0"/>
        <v>10</v>
      </c>
      <c r="E26">
        <f t="shared" si="1"/>
        <v>1</v>
      </c>
      <c r="F26">
        <f>B26/Planilha1!B25</f>
        <v>4.6511627906976744E-2</v>
      </c>
    </row>
    <row r="27" spans="1:7" x14ac:dyDescent="0.3">
      <c r="A27" s="1">
        <v>43951</v>
      </c>
      <c r="B27">
        <v>11</v>
      </c>
      <c r="C27">
        <v>11</v>
      </c>
      <c r="D27">
        <f t="shared" si="0"/>
        <v>11</v>
      </c>
      <c r="E27">
        <f t="shared" si="1"/>
        <v>1.1000000000000001</v>
      </c>
      <c r="F27">
        <f>B27/Planilha1!B26</f>
        <v>4.7619047619047616E-2</v>
      </c>
      <c r="G27">
        <f t="shared" ref="G27:G51" si="2">(B27*B26*B25/(B20*B19*B18))^(1/21)</f>
        <v>1.0900195675875037</v>
      </c>
    </row>
    <row r="28" spans="1:7" x14ac:dyDescent="0.3">
      <c r="A28" s="1">
        <v>43952</v>
      </c>
      <c r="B28">
        <v>11</v>
      </c>
      <c r="C28">
        <v>11</v>
      </c>
      <c r="D28">
        <f t="shared" si="0"/>
        <v>11</v>
      </c>
      <c r="E28">
        <f t="shared" si="1"/>
        <v>1</v>
      </c>
      <c r="F28">
        <f>B28/Planilha1!B27</f>
        <v>4.681529288318715E-2</v>
      </c>
      <c r="G28">
        <f t="shared" si="2"/>
        <v>1.0855125253903624</v>
      </c>
    </row>
    <row r="29" spans="1:7" x14ac:dyDescent="0.3">
      <c r="A29" s="1">
        <v>43953</v>
      </c>
      <c r="B29">
        <v>11</v>
      </c>
      <c r="C29">
        <v>11</v>
      </c>
      <c r="D29">
        <f t="shared" si="0"/>
        <v>11</v>
      </c>
      <c r="E29">
        <f t="shared" si="1"/>
        <v>1</v>
      </c>
      <c r="F29">
        <f>B29/Planilha1!B28</f>
        <v>4.6025104602510462E-2</v>
      </c>
      <c r="G29">
        <f t="shared" si="2"/>
        <v>1.0824752539255769</v>
      </c>
    </row>
    <row r="30" spans="1:7" x14ac:dyDescent="0.3">
      <c r="A30" s="1">
        <v>43954</v>
      </c>
      <c r="B30">
        <f>GEOMEAN(B29,B31)</f>
        <v>12.409673645990857</v>
      </c>
      <c r="C30">
        <f>GEOMEAN(C29,C31)</f>
        <v>12.409673645990857</v>
      </c>
      <c r="D30">
        <f t="shared" si="0"/>
        <v>12.409673645990857</v>
      </c>
      <c r="E30">
        <f t="shared" si="1"/>
        <v>1.1281521496355325</v>
      </c>
      <c r="F30">
        <f>B30/Planilha1!B29</f>
        <v>4.8143649873560783E-2</v>
      </c>
      <c r="G30">
        <f t="shared" si="2"/>
        <v>1.0716071223386112</v>
      </c>
    </row>
    <row r="31" spans="1:7" x14ac:dyDescent="0.3">
      <c r="A31" s="1">
        <v>43955</v>
      </c>
      <c r="B31">
        <v>14</v>
      </c>
      <c r="C31">
        <v>14</v>
      </c>
      <c r="D31">
        <f t="shared" si="0"/>
        <v>14</v>
      </c>
      <c r="E31">
        <f t="shared" si="1"/>
        <v>1.1281521496355325</v>
      </c>
      <c r="F31">
        <f>B31/Planilha1!B30</f>
        <v>5.0359712230215826E-2</v>
      </c>
      <c r="G31">
        <f t="shared" si="2"/>
        <v>1.0579344583451755</v>
      </c>
    </row>
    <row r="32" spans="1:7" x14ac:dyDescent="0.3">
      <c r="A32" s="1">
        <v>43956</v>
      </c>
      <c r="B32">
        <v>14</v>
      </c>
      <c r="C32">
        <v>14</v>
      </c>
      <c r="D32">
        <f t="shared" si="0"/>
        <v>14</v>
      </c>
      <c r="E32">
        <f t="shared" si="1"/>
        <v>1</v>
      </c>
      <c r="F32">
        <f>B32/Planilha1!B31</f>
        <v>4.6666666666666669E-2</v>
      </c>
      <c r="G32">
        <f t="shared" si="2"/>
        <v>1.0521311451234954</v>
      </c>
    </row>
    <row r="33" spans="1:7" x14ac:dyDescent="0.3">
      <c r="A33" s="1">
        <v>43957</v>
      </c>
      <c r="B33">
        <v>14</v>
      </c>
      <c r="C33">
        <v>14</v>
      </c>
      <c r="D33">
        <f t="shared" si="0"/>
        <v>14</v>
      </c>
      <c r="E33">
        <f t="shared" si="1"/>
        <v>1</v>
      </c>
      <c r="F33">
        <f>B33/Planilha1!B32</f>
        <v>4.5161290322580643E-2</v>
      </c>
      <c r="G33">
        <f t="shared" si="2"/>
        <v>1.0492414372556231</v>
      </c>
    </row>
    <row r="34" spans="1:7" x14ac:dyDescent="0.3">
      <c r="A34" s="1">
        <v>43958</v>
      </c>
      <c r="B34">
        <v>15</v>
      </c>
      <c r="C34">
        <v>15</v>
      </c>
      <c r="D34">
        <f t="shared" si="0"/>
        <v>15</v>
      </c>
      <c r="E34">
        <f t="shared" si="1"/>
        <v>1.0714285714285714</v>
      </c>
      <c r="F34">
        <f>B34/Planilha1!B33</f>
        <v>4.5317220543806644E-2</v>
      </c>
      <c r="G34">
        <f t="shared" si="2"/>
        <v>1.0479273460594152</v>
      </c>
    </row>
    <row r="35" spans="1:7" x14ac:dyDescent="0.3">
      <c r="A35" s="1">
        <v>43959</v>
      </c>
      <c r="B35">
        <v>16</v>
      </c>
      <c r="C35">
        <v>16</v>
      </c>
      <c r="D35">
        <f t="shared" si="0"/>
        <v>16</v>
      </c>
      <c r="E35">
        <f>B35/B34</f>
        <v>1.0666666666666667</v>
      </c>
      <c r="F35">
        <f>B35/Planilha1!B34</f>
        <v>4.5584045584045586E-2</v>
      </c>
      <c r="G35">
        <f t="shared" si="2"/>
        <v>1.049836371091468</v>
      </c>
    </row>
    <row r="36" spans="1:7" x14ac:dyDescent="0.3">
      <c r="A36" s="1">
        <v>43960</v>
      </c>
      <c r="B36">
        <v>16</v>
      </c>
      <c r="C36">
        <v>16</v>
      </c>
      <c r="D36">
        <f>ROUND(GEOMEAN(B36,C36),0)</f>
        <v>16</v>
      </c>
      <c r="E36">
        <f t="shared" ref="E36:E47" si="3">B36/B35</f>
        <v>1</v>
      </c>
      <c r="F36">
        <f>B36/Planilha1!B35</f>
        <v>4.4077134986225897E-2</v>
      </c>
      <c r="G36">
        <f t="shared" si="2"/>
        <v>1.0517488738231788</v>
      </c>
    </row>
    <row r="37" spans="1:7" x14ac:dyDescent="0.3">
      <c r="A37" s="1">
        <v>43961</v>
      </c>
      <c r="B37">
        <v>16</v>
      </c>
      <c r="C37">
        <v>16</v>
      </c>
      <c r="D37">
        <f t="shared" ref="D37:D88" si="4">ROUND(GEOMEAN(B37,C37),0)</f>
        <v>16</v>
      </c>
      <c r="E37">
        <f t="shared" si="3"/>
        <v>1</v>
      </c>
      <c r="F37">
        <f>B37/Planilha1!B36</f>
        <v>4.383627452210271E-2</v>
      </c>
      <c r="G37">
        <f t="shared" si="2"/>
        <v>1.0489458231574964</v>
      </c>
    </row>
    <row r="38" spans="1:7" x14ac:dyDescent="0.3">
      <c r="A38" s="1">
        <v>43962</v>
      </c>
      <c r="B38">
        <v>17</v>
      </c>
      <c r="C38">
        <v>17</v>
      </c>
      <c r="D38">
        <f t="shared" si="4"/>
        <v>17</v>
      </c>
      <c r="E38">
        <f t="shared" si="3"/>
        <v>1.0625</v>
      </c>
      <c r="F38">
        <f>B38/Planilha1!B37</f>
        <v>4.632152588555858E-2</v>
      </c>
      <c r="G38">
        <f t="shared" si="2"/>
        <v>1.0399666664886948</v>
      </c>
    </row>
    <row r="39" spans="1:7" x14ac:dyDescent="0.3">
      <c r="A39" s="1">
        <v>43963</v>
      </c>
      <c r="B39">
        <v>17</v>
      </c>
      <c r="C39">
        <v>17</v>
      </c>
      <c r="D39">
        <f t="shared" si="4"/>
        <v>17</v>
      </c>
      <c r="E39">
        <f t="shared" si="3"/>
        <v>1</v>
      </c>
      <c r="F39">
        <f>B39/Planilha1!B38</f>
        <v>4.3478260869565216E-2</v>
      </c>
      <c r="G39">
        <f t="shared" si="2"/>
        <v>1.0310643729454267</v>
      </c>
    </row>
    <row r="40" spans="1:7" x14ac:dyDescent="0.3">
      <c r="A40" s="1">
        <v>43964</v>
      </c>
      <c r="B40">
        <v>17</v>
      </c>
      <c r="C40">
        <v>17</v>
      </c>
      <c r="D40">
        <f t="shared" si="4"/>
        <v>17</v>
      </c>
      <c r="E40">
        <f t="shared" si="3"/>
        <v>1</v>
      </c>
      <c r="F40">
        <f>B40/Planilha1!B39</f>
        <v>4.2510761898830893E-2</v>
      </c>
      <c r="G40">
        <f t="shared" si="2"/>
        <v>1.0281248134158567</v>
      </c>
    </row>
    <row r="41" spans="1:7" x14ac:dyDescent="0.3">
      <c r="A41" s="1">
        <v>43965</v>
      </c>
      <c r="B41">
        <v>18</v>
      </c>
      <c r="C41">
        <v>18</v>
      </c>
      <c r="D41">
        <f t="shared" si="4"/>
        <v>18</v>
      </c>
      <c r="E41">
        <f t="shared" si="3"/>
        <v>1.0588235294117647</v>
      </c>
      <c r="F41">
        <f>B41/Planilha1!B40</f>
        <v>4.4009779951100246E-2</v>
      </c>
      <c r="G41">
        <f t="shared" si="2"/>
        <v>1.0275455814258541</v>
      </c>
    </row>
    <row r="42" spans="1:7" x14ac:dyDescent="0.3">
      <c r="A42" s="1">
        <v>43966</v>
      </c>
      <c r="B42">
        <v>19</v>
      </c>
      <c r="C42">
        <v>19</v>
      </c>
      <c r="D42">
        <f t="shared" si="4"/>
        <v>19</v>
      </c>
      <c r="E42">
        <f t="shared" si="3"/>
        <v>1.0555555555555556</v>
      </c>
      <c r="F42">
        <f>B42/Planilha1!B41</f>
        <v>4.5130641330166268E-2</v>
      </c>
      <c r="G42">
        <f t="shared" si="2"/>
        <v>1.0264547236060737</v>
      </c>
    </row>
    <row r="43" spans="1:7" x14ac:dyDescent="0.3">
      <c r="A43" s="1">
        <v>43967</v>
      </c>
      <c r="B43">
        <v>21</v>
      </c>
      <c r="C43">
        <v>21</v>
      </c>
      <c r="D43">
        <f t="shared" si="4"/>
        <v>21</v>
      </c>
      <c r="E43">
        <f t="shared" si="3"/>
        <v>1.1052631578947369</v>
      </c>
      <c r="F43">
        <f>B43/Planilha1!B42</f>
        <v>4.9645390070921988E-2</v>
      </c>
      <c r="G43">
        <f t="shared" si="2"/>
        <v>1.0302634528584</v>
      </c>
    </row>
    <row r="44" spans="1:7" x14ac:dyDescent="0.3">
      <c r="A44" s="1">
        <v>43968</v>
      </c>
      <c r="B44">
        <f>GEOMEAN(B43,B45)</f>
        <v>23.366642891095843</v>
      </c>
      <c r="C44">
        <f>GEOMEAN(C43,C45)</f>
        <v>23.366642891095843</v>
      </c>
      <c r="D44">
        <f t="shared" si="4"/>
        <v>23</v>
      </c>
      <c r="E44">
        <f t="shared" si="3"/>
        <v>1.1126972805283735</v>
      </c>
      <c r="F44">
        <f>B44/Planilha1!B43</f>
        <v>5.2517399270740096E-2</v>
      </c>
      <c r="G44">
        <f t="shared" si="2"/>
        <v>1.0399440278061078</v>
      </c>
    </row>
    <row r="45" spans="1:7" x14ac:dyDescent="0.3">
      <c r="A45" s="1">
        <v>43969</v>
      </c>
      <c r="B45">
        <v>26</v>
      </c>
      <c r="C45">
        <v>26</v>
      </c>
      <c r="D45">
        <f t="shared" si="4"/>
        <v>26</v>
      </c>
      <c r="E45">
        <f t="shared" si="3"/>
        <v>1.1126972805283737</v>
      </c>
      <c r="F45">
        <f>B45/Planilha1!B44</f>
        <v>5.5555555555555552E-2</v>
      </c>
      <c r="G45">
        <f t="shared" si="2"/>
        <v>1.0525503035360118</v>
      </c>
    </row>
    <row r="46" spans="1:7" x14ac:dyDescent="0.3">
      <c r="A46" s="1">
        <v>43970</v>
      </c>
      <c r="B46">
        <v>28</v>
      </c>
      <c r="C46">
        <v>28</v>
      </c>
      <c r="D46">
        <f t="shared" si="4"/>
        <v>28</v>
      </c>
      <c r="E46">
        <f t="shared" si="3"/>
        <v>1.0769230769230769</v>
      </c>
      <c r="F46">
        <f>B46/Planilha1!B45</f>
        <v>5.50098231827112E-2</v>
      </c>
      <c r="G46">
        <f t="shared" si="2"/>
        <v>1.0639924971244803</v>
      </c>
    </row>
    <row r="47" spans="1:7" x14ac:dyDescent="0.3">
      <c r="A47" s="1">
        <v>43971</v>
      </c>
      <c r="B47">
        <v>29</v>
      </c>
      <c r="C47">
        <v>29</v>
      </c>
      <c r="D47">
        <f t="shared" si="4"/>
        <v>29</v>
      </c>
      <c r="E47">
        <f t="shared" si="3"/>
        <v>1.0357142857142858</v>
      </c>
      <c r="F47">
        <f>B47/Planilha1!B46</f>
        <v>5.2441229656419529E-2</v>
      </c>
      <c r="G47">
        <f t="shared" si="2"/>
        <v>1.0718932918151907</v>
      </c>
    </row>
    <row r="48" spans="1:7" x14ac:dyDescent="0.3">
      <c r="A48" s="1">
        <v>43972</v>
      </c>
      <c r="B48">
        <v>30</v>
      </c>
      <c r="C48">
        <v>30</v>
      </c>
      <c r="D48">
        <f t="shared" si="4"/>
        <v>30</v>
      </c>
      <c r="E48">
        <f t="shared" ref="E48:E82" si="5">(B48/B41)^(1/7)</f>
        <v>1.0757037398427836</v>
      </c>
      <c r="F48">
        <f>B48/Planilha1!B47</f>
        <v>5.1903114186851208E-2</v>
      </c>
      <c r="G48">
        <f t="shared" si="2"/>
        <v>1.0762890001043992</v>
      </c>
    </row>
    <row r="49" spans="1:7" x14ac:dyDescent="0.3">
      <c r="A49" s="1">
        <v>43973</v>
      </c>
      <c r="B49">
        <v>30</v>
      </c>
      <c r="C49">
        <v>30</v>
      </c>
      <c r="D49">
        <f t="shared" si="4"/>
        <v>30</v>
      </c>
      <c r="E49">
        <f t="shared" si="5"/>
        <v>1.0674271287841435</v>
      </c>
      <c r="F49">
        <f>B49/Planilha1!B48</f>
        <v>4.9019607843137254E-2</v>
      </c>
      <c r="G49">
        <f t="shared" si="2"/>
        <v>1.0741266675811607</v>
      </c>
    </row>
    <row r="50" spans="1:7" x14ac:dyDescent="0.3">
      <c r="A50" s="1">
        <v>43974</v>
      </c>
      <c r="B50">
        <v>31</v>
      </c>
      <c r="C50">
        <v>31</v>
      </c>
      <c r="D50">
        <f t="shared" si="4"/>
        <v>31</v>
      </c>
      <c r="E50">
        <f t="shared" si="5"/>
        <v>1.0572147164058288</v>
      </c>
      <c r="F50">
        <f>B50/Planilha1!B49</f>
        <v>5.0324675324675328E-2</v>
      </c>
      <c r="G50">
        <f t="shared" si="2"/>
        <v>1.0667550436169975</v>
      </c>
    </row>
    <row r="51" spans="1:7" x14ac:dyDescent="0.3">
      <c r="A51" s="1">
        <v>43975</v>
      </c>
      <c r="B51">
        <v>31</v>
      </c>
      <c r="C51">
        <v>31</v>
      </c>
      <c r="D51">
        <f>ROUND(GEOMEAN(B51,C51),0)</f>
        <v>31</v>
      </c>
      <c r="E51">
        <f t="shared" si="5"/>
        <v>1.0412089926816548</v>
      </c>
      <c r="F51">
        <f>B51/Planilha1!B50</f>
        <v>4.8527617896461074E-2</v>
      </c>
      <c r="G51">
        <f t="shared" si="2"/>
        <v>1.0552283458178366</v>
      </c>
    </row>
    <row r="52" spans="1:7" x14ac:dyDescent="0.3">
      <c r="A52" s="1">
        <v>43976</v>
      </c>
      <c r="B52">
        <v>31</v>
      </c>
      <c r="C52">
        <v>31</v>
      </c>
      <c r="D52">
        <f t="shared" si="4"/>
        <v>31</v>
      </c>
      <c r="E52">
        <f t="shared" si="5"/>
        <v>1.0254455879376834</v>
      </c>
      <c r="F52">
        <f>B52/Planilha1!B51</f>
        <v>4.6794732077491491E-2</v>
      </c>
      <c r="G52">
        <f t="shared" ref="G52:G68" si="6">(B52*B51*B50/(B45*B44*B43))^(1/21)</f>
        <v>1.0412089926816548</v>
      </c>
    </row>
    <row r="53" spans="1:7" x14ac:dyDescent="0.3">
      <c r="A53" s="1">
        <v>43977</v>
      </c>
      <c r="B53">
        <v>31</v>
      </c>
      <c r="C53">
        <v>31</v>
      </c>
      <c r="D53">
        <f t="shared" si="4"/>
        <v>31</v>
      </c>
      <c r="E53">
        <f t="shared" si="5"/>
        <v>1.0146466105273384</v>
      </c>
      <c r="F53">
        <f>B53/Planilha1!B52</f>
        <v>4.5123726346433773E-2</v>
      </c>
      <c r="G53">
        <f t="shared" si="6"/>
        <v>1.0270425738230942</v>
      </c>
    </row>
    <row r="54" spans="1:7" x14ac:dyDescent="0.3">
      <c r="A54" s="1">
        <v>43978</v>
      </c>
      <c r="B54">
        <v>33</v>
      </c>
      <c r="C54">
        <v>33</v>
      </c>
      <c r="D54">
        <f t="shared" si="4"/>
        <v>33</v>
      </c>
      <c r="E54">
        <f t="shared" si="5"/>
        <v>1.0186302358728887</v>
      </c>
      <c r="F54">
        <f>B54/Planilha1!B53</f>
        <v>4.5392022008253097E-2</v>
      </c>
      <c r="G54">
        <f t="shared" si="6"/>
        <v>1.019564403391525</v>
      </c>
    </row>
    <row r="55" spans="1:7" x14ac:dyDescent="0.3">
      <c r="A55" s="1">
        <v>43979</v>
      </c>
      <c r="B55">
        <v>34</v>
      </c>
      <c r="C55">
        <v>34</v>
      </c>
      <c r="D55">
        <f t="shared" si="4"/>
        <v>34</v>
      </c>
      <c r="E55">
        <f t="shared" si="5"/>
        <v>1.0180412612568417</v>
      </c>
      <c r="F55">
        <f>B55/Planilha1!B54</f>
        <v>4.2821158690176324E-2</v>
      </c>
      <c r="G55">
        <f t="shared" si="6"/>
        <v>1.0171045195716886</v>
      </c>
    </row>
    <row r="56" spans="1:7" x14ac:dyDescent="0.3">
      <c r="A56" s="1">
        <v>43980</v>
      </c>
      <c r="B56">
        <v>37</v>
      </c>
      <c r="C56">
        <v>37</v>
      </c>
      <c r="D56">
        <f t="shared" si="4"/>
        <v>37</v>
      </c>
      <c r="E56">
        <f t="shared" si="5"/>
        <v>1.0304133947580849</v>
      </c>
      <c r="F56">
        <f>B56/Planilha1!B55</f>
        <v>4.3942992874109264E-2</v>
      </c>
      <c r="G56">
        <f t="shared" si="6"/>
        <v>1.0223457902815107</v>
      </c>
    </row>
    <row r="57" spans="1:7" x14ac:dyDescent="0.3">
      <c r="A57" s="1">
        <v>43981</v>
      </c>
      <c r="B57">
        <v>37</v>
      </c>
      <c r="C57">
        <v>37</v>
      </c>
      <c r="D57">
        <f t="shared" si="4"/>
        <v>37</v>
      </c>
      <c r="E57">
        <f t="shared" si="5"/>
        <v>1.0255979572806986</v>
      </c>
      <c r="F57">
        <f>B57/Planilha1!B56</f>
        <v>4.2725173210161664E-2</v>
      </c>
      <c r="G57">
        <f t="shared" si="6"/>
        <v>1.0246715410020268</v>
      </c>
    </row>
    <row r="58" spans="1:7" x14ac:dyDescent="0.3">
      <c r="A58" s="1">
        <v>43982</v>
      </c>
      <c r="B58">
        <v>37</v>
      </c>
      <c r="C58">
        <v>37</v>
      </c>
      <c r="D58">
        <f t="shared" si="4"/>
        <v>37</v>
      </c>
      <c r="E58">
        <f t="shared" si="5"/>
        <v>1.0255979572806986</v>
      </c>
      <c r="F58">
        <f>B58/Planilha1!B57</f>
        <v>4.2145166579815874E-2</v>
      </c>
      <c r="G58">
        <f t="shared" si="6"/>
        <v>1.0272005974527341</v>
      </c>
    </row>
    <row r="59" spans="1:7" x14ac:dyDescent="0.3">
      <c r="A59" s="1">
        <v>43983</v>
      </c>
      <c r="B59">
        <v>40</v>
      </c>
      <c r="C59">
        <v>40</v>
      </c>
      <c r="D59">
        <f t="shared" si="4"/>
        <v>40</v>
      </c>
      <c r="E59">
        <f t="shared" si="5"/>
        <v>1.0370842589169771</v>
      </c>
      <c r="F59">
        <f>B59/Planilha1!B58</f>
        <v>4.49438202247191E-2</v>
      </c>
      <c r="G59">
        <f t="shared" si="6"/>
        <v>1.0294125191967789</v>
      </c>
    </row>
    <row r="60" spans="1:7" x14ac:dyDescent="0.3">
      <c r="A60" s="1">
        <v>43984</v>
      </c>
      <c r="B60">
        <v>42</v>
      </c>
      <c r="C60">
        <v>42</v>
      </c>
      <c r="D60">
        <f t="shared" si="4"/>
        <v>42</v>
      </c>
      <c r="E60">
        <f t="shared" si="5"/>
        <v>1.0443380105673727</v>
      </c>
      <c r="F60">
        <f>B60/Planilha1!B59</f>
        <v>4.3887147335423198E-2</v>
      </c>
      <c r="G60">
        <f t="shared" si="6"/>
        <v>1.0356446316125965</v>
      </c>
    </row>
    <row r="61" spans="1:7" x14ac:dyDescent="0.3">
      <c r="A61" s="1">
        <v>43985</v>
      </c>
      <c r="B61">
        <v>45</v>
      </c>
      <c r="C61">
        <v>45</v>
      </c>
      <c r="D61">
        <f t="shared" si="4"/>
        <v>45</v>
      </c>
      <c r="E61">
        <f t="shared" si="5"/>
        <v>1.0453040989889451</v>
      </c>
      <c r="F61">
        <f>B61/Planilha1!B60</f>
        <v>4.4910179640718563E-2</v>
      </c>
      <c r="G61">
        <f t="shared" si="6"/>
        <v>1.0422356566728923</v>
      </c>
    </row>
    <row r="62" spans="1:7" x14ac:dyDescent="0.3">
      <c r="A62" s="1">
        <v>43986</v>
      </c>
      <c r="B62">
        <v>45</v>
      </c>
      <c r="C62">
        <v>45</v>
      </c>
      <c r="D62">
        <f t="shared" si="4"/>
        <v>45</v>
      </c>
      <c r="E62">
        <f t="shared" si="5"/>
        <v>1.0408556735302237</v>
      </c>
      <c r="F62">
        <f>B62/Planilha1!B61</f>
        <v>4.2213883677298308E-2</v>
      </c>
      <c r="G62">
        <f t="shared" si="6"/>
        <v>1.0434975109582565</v>
      </c>
    </row>
    <row r="63" spans="1:7" x14ac:dyDescent="0.3">
      <c r="A63" s="1">
        <v>43987</v>
      </c>
      <c r="B63">
        <v>45</v>
      </c>
      <c r="C63">
        <v>45</v>
      </c>
      <c r="D63">
        <f t="shared" si="4"/>
        <v>45</v>
      </c>
      <c r="E63">
        <f t="shared" si="5"/>
        <v>1.0283581599944396</v>
      </c>
      <c r="F63">
        <f>B63/Planilha1!B62</f>
        <v>4.0322580645161289E-2</v>
      </c>
      <c r="G63">
        <f t="shared" si="6"/>
        <v>1.0381478015038343</v>
      </c>
    </row>
    <row r="64" spans="1:7" x14ac:dyDescent="0.3">
      <c r="A64" s="1">
        <v>43988</v>
      </c>
      <c r="B64">
        <v>46</v>
      </c>
      <c r="C64">
        <v>46</v>
      </c>
      <c r="D64">
        <f t="shared" si="4"/>
        <v>46</v>
      </c>
      <c r="E64">
        <f t="shared" si="5"/>
        <v>1.031592118410031</v>
      </c>
      <c r="F64">
        <f>B64/Planilha1!B63</f>
        <v>4.0421792618629174E-2</v>
      </c>
      <c r="G64">
        <f t="shared" si="6"/>
        <v>1.0335884380750344</v>
      </c>
    </row>
    <row r="65" spans="1:7" x14ac:dyDescent="0.3">
      <c r="A65" s="1">
        <v>43989</v>
      </c>
      <c r="B65">
        <f>GEOMEAN(B64,B66)</f>
        <v>48.435524153249339</v>
      </c>
      <c r="C65">
        <f>GEOMEAN(C64,C66)</f>
        <v>48.435524153249339</v>
      </c>
      <c r="D65">
        <f t="shared" si="4"/>
        <v>48</v>
      </c>
      <c r="E65">
        <f t="shared" si="5"/>
        <v>1.0392233521764518</v>
      </c>
      <c r="F65">
        <f>B65/Planilha1!B64</f>
        <v>4.1378965554058907E-2</v>
      </c>
      <c r="G65">
        <f t="shared" si="6"/>
        <v>1.0330478472108109</v>
      </c>
    </row>
    <row r="66" spans="1:7" x14ac:dyDescent="0.3">
      <c r="A66" s="1">
        <v>43990</v>
      </c>
      <c r="B66">
        <v>51</v>
      </c>
      <c r="C66">
        <v>51</v>
      </c>
      <c r="D66">
        <f t="shared" si="4"/>
        <v>51</v>
      </c>
      <c r="E66">
        <f t="shared" si="5"/>
        <v>1.0353158993840461</v>
      </c>
      <c r="F66">
        <f>B66/Planilha1!B65</f>
        <v>4.2358803986710963E-2</v>
      </c>
      <c r="G66">
        <f t="shared" si="6"/>
        <v>1.0353724355151634</v>
      </c>
    </row>
    <row r="67" spans="1:7" x14ac:dyDescent="0.3">
      <c r="A67" s="1">
        <v>43991</v>
      </c>
      <c r="B67">
        <v>53</v>
      </c>
      <c r="C67">
        <v>53</v>
      </c>
      <c r="D67">
        <f t="shared" si="4"/>
        <v>53</v>
      </c>
      <c r="E67">
        <f t="shared" si="5"/>
        <v>1.0337900990214015</v>
      </c>
      <c r="F67">
        <f>B67/Planilha1!B66</f>
        <v>4.1699449252557044E-2</v>
      </c>
      <c r="G67">
        <f t="shared" si="6"/>
        <v>1.0361072589447258</v>
      </c>
    </row>
    <row r="68" spans="1:7" x14ac:dyDescent="0.3">
      <c r="A68" s="1">
        <v>43992</v>
      </c>
      <c r="B68">
        <v>55</v>
      </c>
      <c r="C68">
        <v>55</v>
      </c>
      <c r="D68">
        <f t="shared" si="4"/>
        <v>55</v>
      </c>
      <c r="E68">
        <f t="shared" si="5"/>
        <v>1.0290821024075596</v>
      </c>
      <c r="F68">
        <f>B68/Planilha1!B67</f>
        <v>3.937007874015748E-2</v>
      </c>
      <c r="G68">
        <f t="shared" si="6"/>
        <v>1.0327259557035109</v>
      </c>
    </row>
    <row r="69" spans="1:7" x14ac:dyDescent="0.3">
      <c r="A69" s="1">
        <v>43993</v>
      </c>
      <c r="B69">
        <f>SQRT(B68*B70)</f>
        <v>56.480084985771754</v>
      </c>
      <c r="C69">
        <f>SQRT(C68*C70)</f>
        <v>56.480084985771754</v>
      </c>
      <c r="D69">
        <f t="shared" si="4"/>
        <v>56</v>
      </c>
      <c r="E69">
        <f t="shared" si="5"/>
        <v>1.032993400207195</v>
      </c>
      <c r="F69">
        <f>B69/Planilha1!B68</f>
        <v>3.9534115843013334E-2</v>
      </c>
    </row>
    <row r="70" spans="1:7" x14ac:dyDescent="0.3">
      <c r="A70" s="1">
        <v>43994</v>
      </c>
      <c r="B70">
        <v>58</v>
      </c>
      <c r="C70">
        <v>58</v>
      </c>
      <c r="D70">
        <f t="shared" si="4"/>
        <v>58</v>
      </c>
      <c r="E70">
        <f t="shared" si="5"/>
        <v>1.0369195639251487</v>
      </c>
      <c r="F70">
        <f>B70/Planilha1!B69</f>
        <v>3.969883641341547E-2</v>
      </c>
    </row>
    <row r="71" spans="1:7" x14ac:dyDescent="0.3">
      <c r="A71" s="1">
        <v>43995</v>
      </c>
      <c r="B71">
        <v>59</v>
      </c>
      <c r="C71">
        <v>59</v>
      </c>
      <c r="D71">
        <f t="shared" si="4"/>
        <v>59</v>
      </c>
      <c r="E71">
        <f t="shared" si="5"/>
        <v>1.0361962725920266</v>
      </c>
      <c r="F71">
        <f>B71/Planilha1!B70</f>
        <v>3.9517749497655727E-2</v>
      </c>
    </row>
    <row r="72" spans="1:7" x14ac:dyDescent="0.3">
      <c r="A72" s="1">
        <v>43996</v>
      </c>
      <c r="B72">
        <f>SQRT(B71*B73)</f>
        <v>59.991666087882571</v>
      </c>
      <c r="C72">
        <f>SQRT(C71*C73)</f>
        <v>59.991666087882571</v>
      </c>
      <c r="D72">
        <f t="shared" si="4"/>
        <v>60</v>
      </c>
      <c r="E72">
        <f t="shared" si="5"/>
        <v>1.031039429756661</v>
      </c>
      <c r="F72">
        <f>B72/Planilha1!B71</f>
        <v>3.9628426602892605E-2</v>
      </c>
    </row>
    <row r="73" spans="1:7" x14ac:dyDescent="0.3">
      <c r="A73" s="1">
        <v>43997</v>
      </c>
      <c r="B73">
        <v>61</v>
      </c>
      <c r="C73">
        <v>61</v>
      </c>
      <c r="D73">
        <f t="shared" si="4"/>
        <v>61</v>
      </c>
      <c r="E73">
        <f t="shared" si="5"/>
        <v>1.0259082510051492</v>
      </c>
      <c r="F73">
        <f>B73/Planilha1!B72</f>
        <v>3.9739413680781759E-2</v>
      </c>
    </row>
    <row r="74" spans="1:7" x14ac:dyDescent="0.3">
      <c r="A74" s="1">
        <v>43998</v>
      </c>
      <c r="B74">
        <v>64</v>
      </c>
      <c r="C74">
        <v>64</v>
      </c>
      <c r="D74">
        <f t="shared" si="4"/>
        <v>64</v>
      </c>
      <c r="E74">
        <f t="shared" si="5"/>
        <v>1.0273078018047324</v>
      </c>
      <c r="F74">
        <f>B74/Planilha1!B73</f>
        <v>3.7037037037037035E-2</v>
      </c>
    </row>
    <row r="75" spans="1:7" x14ac:dyDescent="0.3">
      <c r="A75" s="1">
        <v>43999</v>
      </c>
      <c r="B75">
        <v>67</v>
      </c>
      <c r="C75">
        <v>67</v>
      </c>
      <c r="D75">
        <f t="shared" si="4"/>
        <v>67</v>
      </c>
      <c r="E75">
        <f t="shared" si="5"/>
        <v>1.028595423276192</v>
      </c>
      <c r="F75">
        <f>B75/Planilha1!B74</f>
        <v>3.6512261580381469E-2</v>
      </c>
    </row>
    <row r="76" spans="1:7" x14ac:dyDescent="0.3">
      <c r="A76" s="1">
        <v>44000</v>
      </c>
      <c r="B76">
        <v>67</v>
      </c>
      <c r="C76">
        <f t="shared" ref="C76:C133" si="7">ROUND(C75*E76,0)</f>
        <v>69</v>
      </c>
      <c r="D76">
        <f t="shared" si="4"/>
        <v>68</v>
      </c>
      <c r="E76">
        <f t="shared" si="5"/>
        <v>1.0247007778554484</v>
      </c>
      <c r="F76">
        <f>B76/Planilha1!B75</f>
        <v>3.6275040606388739E-2</v>
      </c>
    </row>
    <row r="77" spans="1:7" x14ac:dyDescent="0.3">
      <c r="A77" s="1">
        <v>44001</v>
      </c>
      <c r="B77">
        <v>72</v>
      </c>
      <c r="C77">
        <f t="shared" si="7"/>
        <v>71</v>
      </c>
      <c r="D77">
        <f t="shared" si="4"/>
        <v>71</v>
      </c>
      <c r="E77">
        <f t="shared" si="5"/>
        <v>1.0313710313315998</v>
      </c>
      <c r="F77">
        <f>B77/Planilha1!B76</f>
        <v>3.5207823960880194E-2</v>
      </c>
    </row>
    <row r="78" spans="1:7" x14ac:dyDescent="0.3">
      <c r="A78" s="1">
        <v>44002</v>
      </c>
      <c r="B78">
        <v>74</v>
      </c>
      <c r="C78">
        <v>74</v>
      </c>
      <c r="D78">
        <f t="shared" si="4"/>
        <v>74</v>
      </c>
      <c r="E78">
        <f t="shared" si="5"/>
        <v>1.0328904072197171</v>
      </c>
      <c r="F78">
        <f>B78/Planilha1!B77</f>
        <v>3.5187826913932477E-2</v>
      </c>
    </row>
    <row r="79" spans="1:7" x14ac:dyDescent="0.3">
      <c r="A79" s="1">
        <v>44003</v>
      </c>
      <c r="B79">
        <f>SQRT(B78*B80)</f>
        <v>77.420927403383644</v>
      </c>
      <c r="C79">
        <f>SQRT(C78*C80)</f>
        <v>77.420927403383644</v>
      </c>
      <c r="D79">
        <f t="shared" si="4"/>
        <v>77</v>
      </c>
      <c r="E79">
        <f t="shared" si="5"/>
        <v>1.037107848447502</v>
      </c>
      <c r="F79">
        <f>B79/Planilha1!B78</f>
        <v>3.6059396838798892E-2</v>
      </c>
    </row>
    <row r="80" spans="1:7" x14ac:dyDescent="0.3">
      <c r="A80" s="1">
        <v>44004</v>
      </c>
      <c r="B80">
        <v>81</v>
      </c>
      <c r="C80">
        <v>81</v>
      </c>
      <c r="D80">
        <f t="shared" si="4"/>
        <v>81</v>
      </c>
      <c r="E80">
        <f t="shared" si="5"/>
        <v>1.0413425100990468</v>
      </c>
      <c r="F80">
        <f>B80/Planilha1!B79</f>
        <v>3.6952554744525551E-2</v>
      </c>
    </row>
    <row r="81" spans="1:6" x14ac:dyDescent="0.3">
      <c r="A81" s="1">
        <v>44005</v>
      </c>
      <c r="B81">
        <v>82</v>
      </c>
      <c r="C81">
        <v>82</v>
      </c>
      <c r="D81">
        <f t="shared" si="4"/>
        <v>82</v>
      </c>
      <c r="E81">
        <f t="shared" si="5"/>
        <v>1.0360393919913291</v>
      </c>
      <c r="F81">
        <f>B81/Planilha1!B80</f>
        <v>3.4672304439746303E-2</v>
      </c>
    </row>
    <row r="82" spans="1:6" x14ac:dyDescent="0.3">
      <c r="A82" s="1">
        <v>44006</v>
      </c>
      <c r="B82">
        <v>84</v>
      </c>
      <c r="C82">
        <v>84</v>
      </c>
      <c r="D82">
        <f t="shared" si="4"/>
        <v>84</v>
      </c>
      <c r="E82">
        <f t="shared" si="5"/>
        <v>1.0328308746306136</v>
      </c>
      <c r="F82">
        <f>B82/Planilha1!B81</f>
        <v>3.4118602761982128E-2</v>
      </c>
    </row>
    <row r="83" spans="1:6" x14ac:dyDescent="0.3">
      <c r="A83" s="1">
        <v>44007</v>
      </c>
      <c r="B83">
        <f>ROUND(Planilha1!C82*Planilha2!F83,0)</f>
        <v>97</v>
      </c>
      <c r="C83">
        <f t="shared" si="7"/>
        <v>87</v>
      </c>
      <c r="D83">
        <f t="shared" si="4"/>
        <v>92</v>
      </c>
      <c r="E83">
        <f t="shared" ref="E83:E121" si="8">GEOMEAN(E62:E82)</f>
        <v>1.0330116889980145</v>
      </c>
      <c r="F83">
        <f>HARMEAN($F$66:F82)</f>
        <v>3.7702512840957408E-2</v>
      </c>
    </row>
    <row r="84" spans="1:6" x14ac:dyDescent="0.3">
      <c r="A84" s="1">
        <v>44008</v>
      </c>
      <c r="B84">
        <f>ROUND(Planilha1!C83*Planilha2!F84,0)</f>
        <v>104</v>
      </c>
      <c r="C84">
        <f t="shared" si="7"/>
        <v>90</v>
      </c>
      <c r="D84">
        <f t="shared" si="4"/>
        <v>97</v>
      </c>
      <c r="E84">
        <f t="shared" si="8"/>
        <v>1.032639643939361</v>
      </c>
      <c r="F84">
        <f>HARMEAN($F$66:F83)</f>
        <v>3.7702512840957408E-2</v>
      </c>
    </row>
    <row r="85" spans="1:6" x14ac:dyDescent="0.3">
      <c r="A85" s="1">
        <v>44009</v>
      </c>
      <c r="B85">
        <f>ROUND(Planilha1!C84*Planilha2!F85,0)</f>
        <v>104</v>
      </c>
      <c r="C85">
        <f t="shared" si="7"/>
        <v>93</v>
      </c>
      <c r="D85">
        <f t="shared" si="4"/>
        <v>98</v>
      </c>
      <c r="E85">
        <f t="shared" si="8"/>
        <v>1.0328439681702948</v>
      </c>
      <c r="F85">
        <f>HARMEAN($F$66:F84)</f>
        <v>3.7702512840957408E-2</v>
      </c>
    </row>
    <row r="86" spans="1:6" x14ac:dyDescent="0.3">
      <c r="A86" s="1">
        <v>44010</v>
      </c>
      <c r="B86">
        <f>ROUND(Planilha1!C85*Planilha2!F86,0)</f>
        <v>108</v>
      </c>
      <c r="C86">
        <f t="shared" si="7"/>
        <v>96</v>
      </c>
      <c r="D86">
        <f t="shared" si="4"/>
        <v>102</v>
      </c>
      <c r="E86">
        <f t="shared" si="8"/>
        <v>1.0329036179413109</v>
      </c>
      <c r="F86">
        <f>HARMEAN($F$66:F85)</f>
        <v>3.7702512840957415E-2</v>
      </c>
    </row>
    <row r="87" spans="1:6" x14ac:dyDescent="0.3">
      <c r="A87" s="1">
        <v>44011</v>
      </c>
      <c r="B87">
        <f>ROUND(Planilha1!C86*Planilha2!F87,0)</f>
        <v>112</v>
      </c>
      <c r="C87">
        <f t="shared" si="7"/>
        <v>99</v>
      </c>
      <c r="D87">
        <f t="shared" si="4"/>
        <v>105</v>
      </c>
      <c r="E87">
        <f t="shared" si="8"/>
        <v>1.0326036386839108</v>
      </c>
      <c r="F87">
        <f>HARMEAN($F$66:F86)</f>
        <v>3.7702512840957415E-2</v>
      </c>
    </row>
    <row r="88" spans="1:6" x14ac:dyDescent="0.3">
      <c r="A88" s="1">
        <v>44012</v>
      </c>
      <c r="B88">
        <f>ROUND(Planilha1!C87*Planilha2!F88,0)</f>
        <v>116</v>
      </c>
      <c r="C88">
        <f t="shared" si="7"/>
        <v>102</v>
      </c>
      <c r="D88">
        <f t="shared" si="4"/>
        <v>109</v>
      </c>
      <c r="E88">
        <f t="shared" si="8"/>
        <v>1.0324746607928528</v>
      </c>
      <c r="F88">
        <f>HARMEAN($F$66:F87)</f>
        <v>3.7702512840957422E-2</v>
      </c>
    </row>
    <row r="89" spans="1:6" x14ac:dyDescent="0.3">
      <c r="A89" s="1">
        <v>44013</v>
      </c>
      <c r="B89">
        <f>ROUND(Planilha1!C88*Planilha2!F89,0)</f>
        <v>120</v>
      </c>
      <c r="C89">
        <f t="shared" si="7"/>
        <v>105</v>
      </c>
      <c r="D89">
        <f t="shared" ref="D89:D131" si="9">ROUND(GEOMEAN(B89,C89),0)</f>
        <v>112</v>
      </c>
      <c r="E89">
        <f t="shared" si="8"/>
        <v>1.032412062644676</v>
      </c>
      <c r="F89">
        <f>HARMEAN($F$66:F88)</f>
        <v>3.7702512840957422E-2</v>
      </c>
    </row>
    <row r="90" spans="1:6" x14ac:dyDescent="0.3">
      <c r="A90" s="1">
        <v>44014</v>
      </c>
      <c r="B90">
        <f>ROUND(Planilha1!C89*Planilha2!F90,0)</f>
        <v>123</v>
      </c>
      <c r="C90">
        <f t="shared" si="7"/>
        <v>108</v>
      </c>
      <c r="D90">
        <f t="shared" si="9"/>
        <v>115</v>
      </c>
      <c r="E90">
        <f t="shared" si="8"/>
        <v>1.0325709006749664</v>
      </c>
      <c r="F90">
        <f>HARMEAN($F$66:F89)</f>
        <v>3.7702512840957422E-2</v>
      </c>
    </row>
    <row r="91" spans="1:6" x14ac:dyDescent="0.3">
      <c r="A91" s="1">
        <v>44015</v>
      </c>
      <c r="B91">
        <f>ROUND(Planilha1!C90*Planilha2!F91,0)</f>
        <v>127</v>
      </c>
      <c r="C91">
        <f t="shared" si="7"/>
        <v>112</v>
      </c>
      <c r="D91">
        <f t="shared" si="9"/>
        <v>119</v>
      </c>
      <c r="E91">
        <f t="shared" si="8"/>
        <v>1.032550785960497</v>
      </c>
      <c r="F91">
        <f>HARMEAN($F$66:F90)</f>
        <v>3.7702512840957422E-2</v>
      </c>
    </row>
    <row r="92" spans="1:6" x14ac:dyDescent="0.3">
      <c r="A92" s="1">
        <v>44016</v>
      </c>
      <c r="B92">
        <f>ROUND(Planilha1!C91*Planilha2!F92,0)</f>
        <v>135</v>
      </c>
      <c r="C92">
        <f t="shared" si="7"/>
        <v>116</v>
      </c>
      <c r="D92">
        <f t="shared" si="9"/>
        <v>125</v>
      </c>
      <c r="E92">
        <f t="shared" si="8"/>
        <v>1.0323432086528384</v>
      </c>
      <c r="F92">
        <f>HARMEAN($F$66:F91)</f>
        <v>3.7702512840957429E-2</v>
      </c>
    </row>
    <row r="93" spans="1:6" x14ac:dyDescent="0.3">
      <c r="A93" s="1">
        <v>44017</v>
      </c>
      <c r="B93">
        <f>ROUND(Planilha1!C92*Planilha2!F93,0)</f>
        <v>137</v>
      </c>
      <c r="C93">
        <f t="shared" si="7"/>
        <v>120</v>
      </c>
      <c r="D93">
        <f t="shared" si="9"/>
        <v>128</v>
      </c>
      <c r="E93">
        <f t="shared" si="8"/>
        <v>1.0321600872155501</v>
      </c>
      <c r="F93">
        <f>HARMEAN($F$66:F92)</f>
        <v>3.7702512840957429E-2</v>
      </c>
    </row>
    <row r="94" spans="1:6" x14ac:dyDescent="0.3">
      <c r="A94" s="1">
        <v>44018</v>
      </c>
      <c r="B94">
        <f>ROUND(Planilha1!C93*Planilha2!F94,0)</f>
        <v>139</v>
      </c>
      <c r="C94">
        <f t="shared" si="7"/>
        <v>124</v>
      </c>
      <c r="D94">
        <f t="shared" si="9"/>
        <v>131</v>
      </c>
      <c r="E94">
        <f t="shared" si="8"/>
        <v>1.0322134822285476</v>
      </c>
      <c r="F94">
        <f>HARMEAN($F$66:F93)</f>
        <v>3.7702512840957436E-2</v>
      </c>
    </row>
    <row r="95" spans="1:6" x14ac:dyDescent="0.3">
      <c r="A95" s="1">
        <v>44019</v>
      </c>
      <c r="B95">
        <f>ROUND(Planilha1!C94*Planilha2!F95,0)</f>
        <v>142</v>
      </c>
      <c r="C95">
        <f t="shared" si="7"/>
        <v>128</v>
      </c>
      <c r="D95">
        <f t="shared" si="9"/>
        <v>135</v>
      </c>
      <c r="E95">
        <f t="shared" si="8"/>
        <v>1.0325146960559324</v>
      </c>
      <c r="F95">
        <f>HARMEAN($F$66:F94)</f>
        <v>3.7702512840957436E-2</v>
      </c>
    </row>
    <row r="96" spans="1:6" x14ac:dyDescent="0.3">
      <c r="A96" s="1">
        <v>44020</v>
      </c>
      <c r="B96">
        <f>ROUND(Planilha1!C95*Planilha2!F96,0)</f>
        <v>146</v>
      </c>
      <c r="C96">
        <f t="shared" si="7"/>
        <v>132</v>
      </c>
      <c r="D96">
        <f t="shared" si="9"/>
        <v>139</v>
      </c>
      <c r="E96">
        <f t="shared" si="8"/>
        <v>1.0327633006251902</v>
      </c>
      <c r="F96">
        <f>HARMEAN($F$66:F95)</f>
        <v>3.7702512840957436E-2</v>
      </c>
    </row>
    <row r="97" spans="1:6" x14ac:dyDescent="0.3">
      <c r="A97" s="1">
        <v>44021</v>
      </c>
      <c r="B97">
        <f>ROUND(Planilha1!C96*Planilha2!F97,0)</f>
        <v>149</v>
      </c>
      <c r="C97">
        <f t="shared" si="7"/>
        <v>136</v>
      </c>
      <c r="D97">
        <f t="shared" si="9"/>
        <v>142</v>
      </c>
      <c r="E97">
        <f t="shared" si="8"/>
        <v>1.0329621916838074</v>
      </c>
      <c r="F97">
        <f>HARMEAN($F$66:F96)</f>
        <v>3.7702512840957443E-2</v>
      </c>
    </row>
    <row r="98" spans="1:6" x14ac:dyDescent="0.3">
      <c r="A98" s="1">
        <v>44022</v>
      </c>
      <c r="B98">
        <f>ROUND(Planilha1!C97*Planilha2!F98,0)</f>
        <v>153</v>
      </c>
      <c r="C98">
        <f t="shared" si="7"/>
        <v>141</v>
      </c>
      <c r="D98">
        <f t="shared" si="9"/>
        <v>147</v>
      </c>
      <c r="E98">
        <f t="shared" si="8"/>
        <v>1.0333572494745482</v>
      </c>
      <c r="F98">
        <f>HARMEAN($F$66:F97)</f>
        <v>3.7702512840957443E-2</v>
      </c>
    </row>
    <row r="99" spans="1:6" x14ac:dyDescent="0.3">
      <c r="A99" s="1">
        <v>44023</v>
      </c>
      <c r="B99">
        <f>ROUND(Planilha1!C98*Planilha2!F99,0)</f>
        <v>153</v>
      </c>
      <c r="C99">
        <f t="shared" si="7"/>
        <v>146</v>
      </c>
      <c r="D99">
        <f t="shared" si="9"/>
        <v>149</v>
      </c>
      <c r="E99">
        <f t="shared" si="8"/>
        <v>1.0334519266424191</v>
      </c>
      <c r="F99">
        <f>HARMEAN($F$66:F98)</f>
        <v>3.7702512840957443E-2</v>
      </c>
    </row>
    <row r="100" spans="1:6" x14ac:dyDescent="0.3">
      <c r="A100" s="1">
        <v>44024</v>
      </c>
      <c r="B100">
        <f>ROUND(Planilha1!C99*Planilha2!F100,0)</f>
        <v>158</v>
      </c>
      <c r="C100">
        <f t="shared" si="7"/>
        <v>151</v>
      </c>
      <c r="D100">
        <f t="shared" si="9"/>
        <v>154</v>
      </c>
      <c r="E100">
        <f t="shared" si="8"/>
        <v>1.0334786732755241</v>
      </c>
      <c r="F100">
        <f>HARMEAN($F$66:F99)</f>
        <v>3.7702512840957443E-2</v>
      </c>
    </row>
    <row r="101" spans="1:6" x14ac:dyDescent="0.3">
      <c r="A101" s="1">
        <v>44025</v>
      </c>
      <c r="B101">
        <f>ROUND(Planilha1!C100*Planilha2!F101,0)</f>
        <v>163</v>
      </c>
      <c r="C101">
        <f t="shared" si="7"/>
        <v>156</v>
      </c>
      <c r="D101">
        <f t="shared" si="9"/>
        <v>159</v>
      </c>
      <c r="E101">
        <f t="shared" si="8"/>
        <v>1.0333061725341475</v>
      </c>
      <c r="F101">
        <f>HARMEAN($F$66:F100)</f>
        <v>3.7702512840957443E-2</v>
      </c>
    </row>
    <row r="102" spans="1:6" x14ac:dyDescent="0.3">
      <c r="A102" s="1">
        <v>44026</v>
      </c>
      <c r="B102">
        <f>ROUND(Planilha1!C101*Planilha2!F102,0)</f>
        <v>167</v>
      </c>
      <c r="C102">
        <f t="shared" si="7"/>
        <v>161</v>
      </c>
      <c r="D102">
        <f t="shared" si="9"/>
        <v>164</v>
      </c>
      <c r="E102">
        <f t="shared" si="8"/>
        <v>1.0329250405492356</v>
      </c>
      <c r="F102">
        <f>HARMEAN($F$66:F101)</f>
        <v>3.7702512840957443E-2</v>
      </c>
    </row>
    <row r="103" spans="1:6" x14ac:dyDescent="0.3">
      <c r="A103" s="1">
        <v>44027</v>
      </c>
      <c r="B103">
        <f>ROUND(Planilha1!C102*Planilha2!F103,0)</f>
        <v>168</v>
      </c>
      <c r="C103">
        <f t="shared" si="7"/>
        <v>166</v>
      </c>
      <c r="D103">
        <f t="shared" si="9"/>
        <v>167</v>
      </c>
      <c r="E103">
        <f t="shared" si="8"/>
        <v>1.0327769718368569</v>
      </c>
      <c r="F103">
        <f>HARMEAN($F$66:F102)</f>
        <v>3.7702512840957443E-2</v>
      </c>
    </row>
    <row r="104" spans="1:6" x14ac:dyDescent="0.3">
      <c r="A104" s="1">
        <v>44028</v>
      </c>
      <c r="B104">
        <f>ROUND(Planilha1!C103*Planilha2!F104,0)</f>
        <v>168</v>
      </c>
      <c r="C104">
        <f t="shared" si="7"/>
        <v>171</v>
      </c>
      <c r="D104">
        <f t="shared" si="9"/>
        <v>169</v>
      </c>
      <c r="E104">
        <f t="shared" si="8"/>
        <v>1.0327744051073247</v>
      </c>
      <c r="F104">
        <f>HARMEAN($F$66:F103)</f>
        <v>3.7702512840957443E-2</v>
      </c>
    </row>
    <row r="105" spans="1:6" x14ac:dyDescent="0.3">
      <c r="A105" s="1">
        <v>44029</v>
      </c>
      <c r="B105">
        <f>ROUND(Planilha1!C104*Planilha2!F105,0)</f>
        <v>179</v>
      </c>
      <c r="C105">
        <f t="shared" si="7"/>
        <v>177</v>
      </c>
      <c r="D105">
        <f t="shared" si="9"/>
        <v>178</v>
      </c>
      <c r="E105">
        <f t="shared" si="8"/>
        <v>1.0327631072340531</v>
      </c>
      <c r="F105">
        <f>HARMEAN($F$66:F104)</f>
        <v>3.7702512840957443E-2</v>
      </c>
    </row>
    <row r="106" spans="1:6" x14ac:dyDescent="0.3">
      <c r="A106" s="1">
        <v>44030</v>
      </c>
      <c r="B106">
        <f>ROUND(Planilha1!C105*Planilha2!F106,0)</f>
        <v>182</v>
      </c>
      <c r="C106">
        <f t="shared" si="7"/>
        <v>183</v>
      </c>
      <c r="D106">
        <f t="shared" si="9"/>
        <v>182</v>
      </c>
      <c r="E106">
        <f t="shared" si="8"/>
        <v>1.032768986806746</v>
      </c>
      <c r="F106">
        <f>HARMEAN($F$66:F105)</f>
        <v>3.7702512840957443E-2</v>
      </c>
    </row>
    <row r="107" spans="1:6" x14ac:dyDescent="0.3">
      <c r="A107" s="1">
        <v>44031</v>
      </c>
      <c r="B107">
        <f>ROUND(Planilha1!C106*Planilha2!F107,0)</f>
        <v>182</v>
      </c>
      <c r="C107">
        <f t="shared" si="7"/>
        <v>189</v>
      </c>
      <c r="D107">
        <f t="shared" si="9"/>
        <v>185</v>
      </c>
      <c r="E107">
        <f t="shared" si="8"/>
        <v>1.0327654164014046</v>
      </c>
      <c r="F107">
        <f>HARMEAN($F$66:F106)</f>
        <v>3.7702512840957443E-2</v>
      </c>
    </row>
    <row r="108" spans="1:6" x14ac:dyDescent="0.3">
      <c r="A108" s="1">
        <v>44032</v>
      </c>
      <c r="B108">
        <f>ROUND(Planilha1!C107*Planilha2!F108,0)</f>
        <v>183</v>
      </c>
      <c r="C108">
        <f t="shared" si="7"/>
        <v>195</v>
      </c>
      <c r="D108">
        <f t="shared" si="9"/>
        <v>189</v>
      </c>
      <c r="E108">
        <f t="shared" si="8"/>
        <v>1.0327588358369471</v>
      </c>
      <c r="F108">
        <f>HARMEAN($F$66:F107)</f>
        <v>3.7702512840957443E-2</v>
      </c>
    </row>
    <row r="109" spans="1:6" x14ac:dyDescent="0.3">
      <c r="A109" s="1">
        <v>44033</v>
      </c>
      <c r="B109">
        <f>ROUND(Planilha1!C108*Planilha2!F109,0)</f>
        <v>186</v>
      </c>
      <c r="C109">
        <f t="shared" si="7"/>
        <v>201</v>
      </c>
      <c r="D109">
        <f t="shared" si="9"/>
        <v>193</v>
      </c>
      <c r="E109">
        <f t="shared" si="8"/>
        <v>1.0327662267593591</v>
      </c>
      <c r="F109">
        <f>HARMEAN($F$66:F108)</f>
        <v>3.770251284095745E-2</v>
      </c>
    </row>
    <row r="110" spans="1:6" x14ac:dyDescent="0.3">
      <c r="A110" s="1">
        <v>44034</v>
      </c>
      <c r="B110">
        <f>ROUND(Planilha1!C109*Planilha2!F110,0)</f>
        <v>202</v>
      </c>
      <c r="C110">
        <f t="shared" si="7"/>
        <v>208</v>
      </c>
      <c r="D110">
        <f t="shared" si="9"/>
        <v>205</v>
      </c>
      <c r="E110">
        <f t="shared" si="8"/>
        <v>1.0327801129065719</v>
      </c>
      <c r="F110">
        <f>HARMEAN($F$66:F109)</f>
        <v>3.770251284095745E-2</v>
      </c>
    </row>
    <row r="111" spans="1:6" x14ac:dyDescent="0.3">
      <c r="A111" s="1">
        <v>44035</v>
      </c>
      <c r="B111">
        <f>ROUND(Planilha1!C110*Planilha2!F111,0)</f>
        <v>213</v>
      </c>
      <c r="C111">
        <f t="shared" si="7"/>
        <v>215</v>
      </c>
      <c r="D111">
        <f t="shared" si="9"/>
        <v>214</v>
      </c>
      <c r="E111">
        <f t="shared" si="8"/>
        <v>1.0327976423819176</v>
      </c>
      <c r="F111">
        <f>HARMEAN($F$66:F110)</f>
        <v>3.770251284095745E-2</v>
      </c>
    </row>
    <row r="112" spans="1:6" x14ac:dyDescent="0.3">
      <c r="A112" s="1">
        <v>44036</v>
      </c>
      <c r="B112">
        <f>ROUND(Planilha1!C111*Planilha2!F112,0)</f>
        <v>225</v>
      </c>
      <c r="C112">
        <f t="shared" si="7"/>
        <v>222</v>
      </c>
      <c r="D112">
        <f t="shared" si="9"/>
        <v>223</v>
      </c>
      <c r="E112">
        <f t="shared" si="8"/>
        <v>1.0328084408479012</v>
      </c>
      <c r="F112">
        <f>HARMEAN($F$66:F111)</f>
        <v>3.770251284095745E-2</v>
      </c>
    </row>
    <row r="113" spans="1:6" x14ac:dyDescent="0.3">
      <c r="A113" s="1">
        <v>44037</v>
      </c>
      <c r="B113">
        <f>ROUND(Planilha1!C112*Planilha2!F113,0)</f>
        <v>226</v>
      </c>
      <c r="C113">
        <f t="shared" si="7"/>
        <v>229</v>
      </c>
      <c r="D113">
        <f t="shared" si="9"/>
        <v>227</v>
      </c>
      <c r="E113">
        <f t="shared" si="8"/>
        <v>1.0328207117318133</v>
      </c>
      <c r="F113">
        <f>HARMEAN($F$66:F112)</f>
        <v>3.770251284095745E-2</v>
      </c>
    </row>
    <row r="114" spans="1:6" x14ac:dyDescent="0.3">
      <c r="A114" s="1">
        <v>44038</v>
      </c>
      <c r="B114">
        <f>ROUND(Planilha1!C113*Planilha2!F114,0)</f>
        <v>231</v>
      </c>
      <c r="C114">
        <f t="shared" si="7"/>
        <v>237</v>
      </c>
      <c r="D114">
        <f t="shared" si="9"/>
        <v>234</v>
      </c>
      <c r="E114">
        <f t="shared" si="8"/>
        <v>1.0328434554819819</v>
      </c>
      <c r="F114">
        <f>HARMEAN($F$66:F113)</f>
        <v>3.770251284095745E-2</v>
      </c>
    </row>
    <row r="115" spans="1:6" x14ac:dyDescent="0.3">
      <c r="A115" s="1">
        <v>44039</v>
      </c>
      <c r="B115">
        <f>ROUND(Planilha1!C114*Planilha2!F115,0)</f>
        <v>237</v>
      </c>
      <c r="C115">
        <f t="shared" si="7"/>
        <v>245</v>
      </c>
      <c r="D115">
        <f t="shared" si="9"/>
        <v>241</v>
      </c>
      <c r="E115">
        <f t="shared" si="8"/>
        <v>1.0328760081110231</v>
      </c>
      <c r="F115">
        <f>HARMEAN($F$66:F114)</f>
        <v>3.770251284095745E-2</v>
      </c>
    </row>
    <row r="116" spans="1:6" x14ac:dyDescent="0.3">
      <c r="A116" s="1">
        <v>44040</v>
      </c>
      <c r="B116">
        <f>ROUND(Planilha1!C115*Planilha2!F116,0)</f>
        <v>242</v>
      </c>
      <c r="C116">
        <f t="shared" si="7"/>
        <v>253</v>
      </c>
      <c r="D116">
        <f t="shared" si="9"/>
        <v>247</v>
      </c>
      <c r="E116">
        <f t="shared" si="8"/>
        <v>1.0329075675673527</v>
      </c>
      <c r="F116">
        <f>HARMEAN($F$66:F115)</f>
        <v>3.7702512840957457E-2</v>
      </c>
    </row>
    <row r="117" spans="1:6" x14ac:dyDescent="0.3">
      <c r="A117" s="1">
        <v>44041</v>
      </c>
      <c r="B117">
        <f>ROUND(Planilha1!C116*Planilha2!F117,0)</f>
        <v>251</v>
      </c>
      <c r="C117">
        <f t="shared" si="7"/>
        <v>261</v>
      </c>
      <c r="D117">
        <f t="shared" si="9"/>
        <v>256</v>
      </c>
      <c r="E117">
        <f t="shared" si="8"/>
        <v>1.0329262794628258</v>
      </c>
      <c r="F117">
        <f>HARMEAN($F$66:F116)</f>
        <v>3.7702512840957457E-2</v>
      </c>
    </row>
    <row r="118" spans="1:6" x14ac:dyDescent="0.3">
      <c r="A118" s="1">
        <v>44042</v>
      </c>
      <c r="B118">
        <f>ROUND(Planilha1!C117*Planilha2!F118,0)</f>
        <v>255</v>
      </c>
      <c r="C118">
        <f t="shared" si="7"/>
        <v>270</v>
      </c>
      <c r="D118">
        <f t="shared" si="9"/>
        <v>262</v>
      </c>
      <c r="E118">
        <f t="shared" si="8"/>
        <v>1.0329340410013521</v>
      </c>
      <c r="F118">
        <f>HARMEAN($F$66:F117)</f>
        <v>3.7702512840957457E-2</v>
      </c>
    </row>
    <row r="119" spans="1:6" x14ac:dyDescent="0.3">
      <c r="A119" s="1">
        <v>44043</v>
      </c>
      <c r="B119">
        <f>ROUND(Planilha1!C118*Planilha2!F119,0)</f>
        <v>269</v>
      </c>
      <c r="C119">
        <f t="shared" si="7"/>
        <v>279</v>
      </c>
      <c r="D119">
        <f t="shared" si="9"/>
        <v>274</v>
      </c>
      <c r="E119">
        <f t="shared" si="8"/>
        <v>1.0329327005117996</v>
      </c>
      <c r="F119">
        <f>HARMEAN($F$66:F118)</f>
        <v>3.7702512840957457E-2</v>
      </c>
    </row>
    <row r="120" spans="1:6" x14ac:dyDescent="0.3">
      <c r="A120" s="1">
        <v>44044</v>
      </c>
      <c r="B120">
        <f>ROUND(Planilha1!C119*Planilha2!F120,0)</f>
        <v>270</v>
      </c>
      <c r="C120">
        <f t="shared" si="7"/>
        <v>288</v>
      </c>
      <c r="D120">
        <f t="shared" si="9"/>
        <v>279</v>
      </c>
      <c r="E120">
        <f t="shared" si="8"/>
        <v>1.0329124882457938</v>
      </c>
      <c r="F120">
        <f>HARMEAN($F$66:F119)</f>
        <v>3.7702512840957457E-2</v>
      </c>
    </row>
    <row r="121" spans="1:6" x14ac:dyDescent="0.3">
      <c r="A121" s="1">
        <v>44045</v>
      </c>
      <c r="B121">
        <f>ROUND(Planilha1!C120*Planilha2!F121,0)</f>
        <v>275</v>
      </c>
      <c r="C121">
        <f t="shared" si="7"/>
        <v>297</v>
      </c>
      <c r="D121">
        <f t="shared" si="9"/>
        <v>286</v>
      </c>
      <c r="E121">
        <f t="shared" si="8"/>
        <v>1.0328868077276636</v>
      </c>
      <c r="F121">
        <f>HARMEAN($F$66:F120)</f>
        <v>3.7702512840957457E-2</v>
      </c>
    </row>
    <row r="122" spans="1:6" x14ac:dyDescent="0.3">
      <c r="A122" s="1">
        <v>44046</v>
      </c>
      <c r="B122">
        <f>ROUND(Planilha1!C121*Planilha2!F122,0)</f>
        <v>280</v>
      </c>
      <c r="C122">
        <f t="shared" si="7"/>
        <v>307</v>
      </c>
      <c r="D122">
        <f t="shared" si="9"/>
        <v>293</v>
      </c>
      <c r="E122">
        <f t="shared" ref="E122:E150" si="10">GEOMEAN(E101:E121)</f>
        <v>1.0328586321102031</v>
      </c>
      <c r="F122">
        <f>HARMEAN($F$66:F121)</f>
        <v>3.7702512840957457E-2</v>
      </c>
    </row>
    <row r="123" spans="1:6" x14ac:dyDescent="0.3">
      <c r="A123" s="1">
        <v>44047</v>
      </c>
      <c r="B123">
        <f>ROUND(Planilha1!C122*Planilha2!F123,0)</f>
        <v>290</v>
      </c>
      <c r="C123">
        <f t="shared" si="7"/>
        <v>317</v>
      </c>
      <c r="D123">
        <f t="shared" si="9"/>
        <v>303</v>
      </c>
      <c r="E123">
        <f t="shared" si="10"/>
        <v>1.0328373254970324</v>
      </c>
      <c r="F123">
        <f>HARMEAN($F$66:F122)</f>
        <v>3.7702512840957457E-2</v>
      </c>
    </row>
    <row r="124" spans="1:6" x14ac:dyDescent="0.3">
      <c r="A124" s="1">
        <v>44048</v>
      </c>
      <c r="B124">
        <f>ROUND(Planilha1!C123*Planilha2!F124,0)</f>
        <v>302</v>
      </c>
      <c r="C124">
        <f t="shared" si="7"/>
        <v>327</v>
      </c>
      <c r="D124">
        <f t="shared" si="9"/>
        <v>314</v>
      </c>
      <c r="E124">
        <f t="shared" si="10"/>
        <v>1.0328331487755844</v>
      </c>
      <c r="F124">
        <f>HARMEAN($F$66:F123)</f>
        <v>3.7702512840957457E-2</v>
      </c>
    </row>
    <row r="125" spans="1:6" x14ac:dyDescent="0.3">
      <c r="A125" s="1">
        <v>44049</v>
      </c>
      <c r="B125">
        <f>ROUND(Planilha1!C124*Planilha2!F125,0)</f>
        <v>310</v>
      </c>
      <c r="C125">
        <f t="shared" si="7"/>
        <v>338</v>
      </c>
      <c r="D125">
        <f t="shared" si="9"/>
        <v>324</v>
      </c>
      <c r="E125">
        <f t="shared" si="10"/>
        <v>1.0328358239441224</v>
      </c>
      <c r="F125">
        <f>HARMEAN($F$66:F124)</f>
        <v>3.7702512840957464E-2</v>
      </c>
    </row>
    <row r="126" spans="1:6" x14ac:dyDescent="0.3">
      <c r="A126" s="1">
        <v>44050</v>
      </c>
      <c r="B126">
        <f>ROUND(Planilha1!C125*Planilha2!F126,0)</f>
        <v>324</v>
      </c>
      <c r="C126">
        <f t="shared" si="7"/>
        <v>349</v>
      </c>
      <c r="D126">
        <f t="shared" si="9"/>
        <v>336</v>
      </c>
      <c r="E126">
        <f t="shared" si="10"/>
        <v>1.0328387487417419</v>
      </c>
      <c r="F126">
        <f>HARMEAN($F$66:F125)</f>
        <v>3.7702512840957464E-2</v>
      </c>
    </row>
    <row r="127" spans="1:6" x14ac:dyDescent="0.3">
      <c r="A127" s="1">
        <v>44051</v>
      </c>
      <c r="B127">
        <f>ROUND(Planilha1!C126*Planilha2!F127,0)</f>
        <v>332</v>
      </c>
      <c r="C127">
        <f t="shared" si="7"/>
        <v>360</v>
      </c>
      <c r="D127">
        <f t="shared" si="9"/>
        <v>346</v>
      </c>
      <c r="E127">
        <f t="shared" si="10"/>
        <v>1.0328423508564843</v>
      </c>
      <c r="F127">
        <f>HARMEAN($F$66:F126)</f>
        <v>3.7702512840957464E-2</v>
      </c>
    </row>
    <row r="128" spans="1:6" x14ac:dyDescent="0.3">
      <c r="A128" s="1">
        <v>44052</v>
      </c>
      <c r="B128">
        <f>ROUND(Planilha1!C127*Planilha2!F128,0)</f>
        <v>334</v>
      </c>
      <c r="C128">
        <f t="shared" si="7"/>
        <v>372</v>
      </c>
      <c r="D128">
        <f t="shared" si="9"/>
        <v>352</v>
      </c>
      <c r="E128">
        <f t="shared" si="10"/>
        <v>1.0328458445126518</v>
      </c>
      <c r="F128">
        <f>HARMEAN($F$66:F127)</f>
        <v>3.7702512840957464E-2</v>
      </c>
    </row>
    <row r="129" spans="1:6" x14ac:dyDescent="0.3">
      <c r="A129" s="1">
        <v>44053</v>
      </c>
      <c r="B129">
        <f>ROUND(Planilha1!C128*Planilha2!F129,0)</f>
        <v>337</v>
      </c>
      <c r="C129">
        <f t="shared" si="7"/>
        <v>384</v>
      </c>
      <c r="D129">
        <f t="shared" si="9"/>
        <v>360</v>
      </c>
      <c r="E129">
        <f t="shared" si="10"/>
        <v>1.0328496745789386</v>
      </c>
      <c r="F129">
        <f>HARMEAN($F$66:F128)</f>
        <v>3.7702512840957464E-2</v>
      </c>
    </row>
    <row r="130" spans="1:6" x14ac:dyDescent="0.3">
      <c r="A130" s="1">
        <v>44054</v>
      </c>
      <c r="B130">
        <f>ROUND(Planilha1!C129*Planilha2!F130,0)</f>
        <v>346</v>
      </c>
      <c r="C130">
        <f t="shared" si="7"/>
        <v>397</v>
      </c>
      <c r="D130">
        <f t="shared" si="9"/>
        <v>371</v>
      </c>
      <c r="E130">
        <f t="shared" si="10"/>
        <v>1.032854000432609</v>
      </c>
      <c r="F130">
        <f>HARMEAN($F$66:F129)</f>
        <v>3.7702512840957464E-2</v>
      </c>
    </row>
    <row r="131" spans="1:6" x14ac:dyDescent="0.3">
      <c r="A131" s="1">
        <v>44055</v>
      </c>
      <c r="B131">
        <f>ROUND(Planilha1!C130*Planilha2!F131,0)</f>
        <v>365</v>
      </c>
      <c r="C131">
        <f t="shared" si="7"/>
        <v>410</v>
      </c>
      <c r="D131">
        <f t="shared" si="9"/>
        <v>387</v>
      </c>
      <c r="E131">
        <f t="shared" si="10"/>
        <v>1.0328581803174022</v>
      </c>
      <c r="F131">
        <f>HARMEAN($F$66:F130)</f>
        <v>3.7702512840957464E-2</v>
      </c>
    </row>
    <row r="132" spans="1:6" x14ac:dyDescent="0.3">
      <c r="A132" s="1">
        <v>44056</v>
      </c>
      <c r="B132">
        <f>ROUND(Planilha1!C131*Planilha2!F132,0)</f>
        <v>372</v>
      </c>
      <c r="C132">
        <f t="shared" si="7"/>
        <v>423</v>
      </c>
      <c r="D132">
        <f t="shared" ref="D132:D144" si="11">ROUND(GEOMEAN(B132,C132),0)</f>
        <v>397</v>
      </c>
      <c r="E132">
        <f t="shared" si="10"/>
        <v>1.032861897960345</v>
      </c>
      <c r="F132">
        <f>HARMEAN($F$66:F131)</f>
        <v>3.7702512840957464E-2</v>
      </c>
    </row>
    <row r="133" spans="1:6" x14ac:dyDescent="0.3">
      <c r="A133" s="1">
        <v>44057</v>
      </c>
      <c r="B133">
        <f>ROUND(Planilha1!C132*Planilha2!F133,0)</f>
        <v>381</v>
      </c>
      <c r="C133">
        <f t="shared" si="7"/>
        <v>437</v>
      </c>
      <c r="D133">
        <f t="shared" si="11"/>
        <v>408</v>
      </c>
      <c r="E133">
        <f t="shared" si="10"/>
        <v>1.0328649578495068</v>
      </c>
      <c r="F133">
        <f>HARMEAN($F$66:F132)</f>
        <v>3.7702512840957464E-2</v>
      </c>
    </row>
    <row r="134" spans="1:6" x14ac:dyDescent="0.3">
      <c r="A134" s="1">
        <v>44058</v>
      </c>
      <c r="B134">
        <f>ROUND(Planilha1!C133*Planilha2!F134,0)</f>
        <v>382</v>
      </c>
      <c r="C134">
        <f t="shared" ref="C134:C150" si="12">ROUND(C133*E134,0)</f>
        <v>451</v>
      </c>
      <c r="D134">
        <f t="shared" si="11"/>
        <v>415</v>
      </c>
      <c r="E134">
        <f t="shared" si="10"/>
        <v>1.0328676492124387</v>
      </c>
      <c r="F134">
        <f>HARMEAN($F$66:F133)</f>
        <v>3.7702512840957464E-2</v>
      </c>
    </row>
    <row r="135" spans="1:6" x14ac:dyDescent="0.3">
      <c r="A135" s="1">
        <v>44059</v>
      </c>
      <c r="B135">
        <f>ROUND(Planilha1!C134*Planilha2!F135,0)</f>
        <v>388</v>
      </c>
      <c r="C135">
        <f t="shared" si="12"/>
        <v>466</v>
      </c>
      <c r="D135">
        <f t="shared" si="11"/>
        <v>425</v>
      </c>
      <c r="E135">
        <f t="shared" si="10"/>
        <v>1.0328698843837698</v>
      </c>
      <c r="F135">
        <f>HARMEAN($F$66:F134)</f>
        <v>3.7702512840957464E-2</v>
      </c>
    </row>
    <row r="136" spans="1:6" x14ac:dyDescent="0.3">
      <c r="A136" s="1">
        <v>44060</v>
      </c>
      <c r="B136">
        <f>ROUND(Planilha1!C135*Planilha2!F136,0)</f>
        <v>394</v>
      </c>
      <c r="C136">
        <f t="shared" si="12"/>
        <v>481</v>
      </c>
      <c r="D136">
        <f t="shared" si="11"/>
        <v>435</v>
      </c>
      <c r="E136">
        <f t="shared" si="10"/>
        <v>1.032871142919771</v>
      </c>
      <c r="F136">
        <f>HARMEAN($F$66:F135)</f>
        <v>3.7702512840957464E-2</v>
      </c>
    </row>
    <row r="137" spans="1:6" x14ac:dyDescent="0.3">
      <c r="A137" s="1">
        <v>44061</v>
      </c>
      <c r="B137">
        <f>ROUND(Planilha1!C136*Planilha2!F137,0)</f>
        <v>403</v>
      </c>
      <c r="C137">
        <f t="shared" si="12"/>
        <v>497</v>
      </c>
      <c r="D137">
        <f t="shared" si="11"/>
        <v>448</v>
      </c>
      <c r="E137">
        <f t="shared" si="10"/>
        <v>1.0328709112445686</v>
      </c>
      <c r="F137">
        <f>HARMEAN($F$66:F136)</f>
        <v>3.7702512840957464E-2</v>
      </c>
    </row>
    <row r="138" spans="1:6" x14ac:dyDescent="0.3">
      <c r="A138" s="1">
        <v>44062</v>
      </c>
      <c r="B138">
        <f>ROUND(Planilha1!C137*Planilha2!F138,0)</f>
        <v>416</v>
      </c>
      <c r="C138">
        <f t="shared" si="12"/>
        <v>513</v>
      </c>
      <c r="D138">
        <f t="shared" si="11"/>
        <v>462</v>
      </c>
      <c r="E138">
        <f t="shared" si="10"/>
        <v>1.032869165737837</v>
      </c>
      <c r="F138">
        <f>HARMEAN($F$66:F137)</f>
        <v>3.7702512840957464E-2</v>
      </c>
    </row>
    <row r="139" spans="1:6" x14ac:dyDescent="0.3">
      <c r="A139" s="1">
        <v>44063</v>
      </c>
      <c r="B139">
        <f>ROUND(Planilha1!C138*Planilha2!F139,0)</f>
        <v>426</v>
      </c>
      <c r="C139">
        <f t="shared" si="12"/>
        <v>530</v>
      </c>
      <c r="D139">
        <f t="shared" si="11"/>
        <v>475</v>
      </c>
      <c r="E139">
        <f t="shared" si="10"/>
        <v>1.0328664461154193</v>
      </c>
      <c r="F139">
        <f>HARMEAN($F$66:F138)</f>
        <v>3.7702512840957464E-2</v>
      </c>
    </row>
    <row r="140" spans="1:6" x14ac:dyDescent="0.3">
      <c r="A140" s="1">
        <v>44064</v>
      </c>
      <c r="B140">
        <f>ROUND(Planilha1!C139*Planilha2!F140,0)</f>
        <v>434</v>
      </c>
      <c r="C140">
        <f t="shared" si="12"/>
        <v>547</v>
      </c>
      <c r="D140">
        <f t="shared" si="11"/>
        <v>487</v>
      </c>
      <c r="E140">
        <f t="shared" si="10"/>
        <v>1.0328632274216636</v>
      </c>
      <c r="F140">
        <f>HARMEAN($F$66:F139)</f>
        <v>3.7702512840957464E-2</v>
      </c>
    </row>
    <row r="141" spans="1:6" x14ac:dyDescent="0.3">
      <c r="A141" s="1">
        <v>44065</v>
      </c>
      <c r="B141">
        <f>ROUND(Planilha1!C140*Planilha2!F141,0)</f>
        <v>436</v>
      </c>
      <c r="C141">
        <f t="shared" si="12"/>
        <v>565</v>
      </c>
      <c r="D141">
        <f t="shared" si="11"/>
        <v>496</v>
      </c>
      <c r="E141">
        <f t="shared" si="10"/>
        <v>1.0328599192958294</v>
      </c>
      <c r="F141">
        <f>HARMEAN($F$66:F140)</f>
        <v>3.7702512840957464E-2</v>
      </c>
    </row>
    <row r="142" spans="1:6" x14ac:dyDescent="0.3">
      <c r="A142" s="1">
        <v>44066</v>
      </c>
      <c r="B142">
        <f>ROUND(Planilha1!C141*Planilha2!F142,0)</f>
        <v>444</v>
      </c>
      <c r="C142">
        <f t="shared" si="12"/>
        <v>584</v>
      </c>
      <c r="D142">
        <f t="shared" si="11"/>
        <v>509</v>
      </c>
      <c r="E142">
        <f t="shared" si="10"/>
        <v>1.0328574160792332</v>
      </c>
      <c r="F142">
        <f>HARMEAN($F$66:F141)</f>
        <v>3.7702512840957464E-2</v>
      </c>
    </row>
    <row r="143" spans="1:6" x14ac:dyDescent="0.3">
      <c r="A143" s="1">
        <v>44067</v>
      </c>
      <c r="B143">
        <f>ROUND(Planilha1!C142*Planilha2!F143,0)</f>
        <v>452</v>
      </c>
      <c r="C143">
        <f t="shared" si="12"/>
        <v>603</v>
      </c>
      <c r="D143">
        <f t="shared" si="11"/>
        <v>522</v>
      </c>
      <c r="E143">
        <f t="shared" si="10"/>
        <v>1.0328560164977889</v>
      </c>
      <c r="F143">
        <f>HARMEAN($F$66:F142)</f>
        <v>3.7702512840957464E-2</v>
      </c>
    </row>
    <row r="144" spans="1:6" x14ac:dyDescent="0.3">
      <c r="A144" s="1">
        <v>44068</v>
      </c>
      <c r="B144">
        <f>ROUND(Planilha1!C143*Planilha2!F144,0)</f>
        <v>461</v>
      </c>
      <c r="C144">
        <f t="shared" si="12"/>
        <v>623</v>
      </c>
      <c r="D144">
        <f t="shared" si="11"/>
        <v>536</v>
      </c>
      <c r="E144">
        <f t="shared" si="10"/>
        <v>1.032855891944982</v>
      </c>
      <c r="F144">
        <f>HARMEAN($F$66:F143)</f>
        <v>3.7702512840957464E-2</v>
      </c>
    </row>
    <row r="145" spans="1:6" x14ac:dyDescent="0.3">
      <c r="A145" s="1">
        <v>44069</v>
      </c>
      <c r="B145">
        <f>ROUND(Planilha1!C144*Planilha2!F145,0)</f>
        <v>470</v>
      </c>
      <c r="C145">
        <f t="shared" si="12"/>
        <v>643</v>
      </c>
      <c r="D145">
        <f t="shared" ref="D145:D150" si="13">ROUND(GEOMEAN(B145,C145),0)</f>
        <v>550</v>
      </c>
      <c r="E145">
        <f t="shared" si="10"/>
        <v>1.0328567760698759</v>
      </c>
      <c r="F145">
        <f>HARMEAN($F$66:F144)</f>
        <v>3.7702512840957464E-2</v>
      </c>
    </row>
    <row r="146" spans="1:6" x14ac:dyDescent="0.3">
      <c r="A146" s="1">
        <v>44070</v>
      </c>
      <c r="B146">
        <f>ROUND(Planilha1!C145*Planilha2!F146,0)</f>
        <v>481</v>
      </c>
      <c r="C146">
        <f t="shared" si="12"/>
        <v>664</v>
      </c>
      <c r="D146">
        <f t="shared" si="13"/>
        <v>565</v>
      </c>
      <c r="E146">
        <f t="shared" si="10"/>
        <v>1.0328579011926096</v>
      </c>
      <c r="F146">
        <f>HARMEAN($F$66:F145)</f>
        <v>3.7702512840957464E-2</v>
      </c>
    </row>
    <row r="147" spans="1:6" x14ac:dyDescent="0.3">
      <c r="A147" s="1">
        <v>44071</v>
      </c>
      <c r="B147">
        <f>ROUND(Planilha1!C146*Planilha2!F147,0)</f>
        <v>489</v>
      </c>
      <c r="C147">
        <f t="shared" si="12"/>
        <v>686</v>
      </c>
      <c r="D147">
        <f t="shared" si="13"/>
        <v>579</v>
      </c>
      <c r="E147">
        <f t="shared" si="10"/>
        <v>1.0328589525019276</v>
      </c>
      <c r="F147">
        <f>HARMEAN($F$66:F146)</f>
        <v>3.7702512840957464E-2</v>
      </c>
    </row>
    <row r="148" spans="1:6" x14ac:dyDescent="0.3">
      <c r="A148" s="1">
        <v>44072</v>
      </c>
      <c r="B148">
        <f>ROUND(Planilha1!C147*Planilha2!F148,0)</f>
        <v>492</v>
      </c>
      <c r="C148">
        <f t="shared" si="12"/>
        <v>709</v>
      </c>
      <c r="D148">
        <f t="shared" si="13"/>
        <v>591</v>
      </c>
      <c r="E148">
        <f t="shared" si="10"/>
        <v>1.0328599145956039</v>
      </c>
      <c r="F148">
        <f>HARMEAN($F$66:F147)</f>
        <v>3.7702512840957464E-2</v>
      </c>
    </row>
    <row r="149" spans="1:6" x14ac:dyDescent="0.3">
      <c r="A149" s="1">
        <v>44073</v>
      </c>
      <c r="B149">
        <f>ROUND(Planilha1!C148*Planilha2!F149,0)</f>
        <v>496</v>
      </c>
      <c r="C149">
        <f t="shared" si="12"/>
        <v>732</v>
      </c>
      <c r="D149">
        <f t="shared" si="13"/>
        <v>603</v>
      </c>
      <c r="E149">
        <f t="shared" si="10"/>
        <v>1.0328607509715833</v>
      </c>
      <c r="F149">
        <f>HARMEAN($F$66:F148)</f>
        <v>3.7702512840957464E-2</v>
      </c>
    </row>
    <row r="150" spans="1:6" x14ac:dyDescent="0.3">
      <c r="A150" s="1">
        <v>44074</v>
      </c>
      <c r="B150">
        <f>ROUND(Planilha1!C149*Planilha2!F150,0)</f>
        <v>500</v>
      </c>
      <c r="C150">
        <f t="shared" si="12"/>
        <v>756</v>
      </c>
      <c r="D150">
        <f t="shared" si="13"/>
        <v>615</v>
      </c>
      <c r="E150">
        <f t="shared" si="10"/>
        <v>1.0328614608083271</v>
      </c>
      <c r="F150">
        <f>HARMEAN($F$66:F149)</f>
        <v>3.7702512840957464E-2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234"/>
  <sheetViews>
    <sheetView workbookViewId="0">
      <pane ySplit="1" topLeftCell="A225" activePane="bottomLeft" state="frozen"/>
      <selection pane="bottomLeft" activeCell="A234" sqref="A234:G23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49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ref="C50:C113" si="3">B50-B49</f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3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3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3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3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3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3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3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3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3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3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3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3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3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3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3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3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3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si="3"/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7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7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7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7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7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7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7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</row>
    <row r="104" spans="1:7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v>3137</v>
      </c>
      <c r="G104">
        <f>B104-D104-F104</f>
        <v>1461</v>
      </c>
    </row>
    <row r="105" spans="1:7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v>3137</v>
      </c>
      <c r="G105">
        <f>B105-D105-F105</f>
        <v>1535</v>
      </c>
    </row>
    <row r="106" spans="1:7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>SQRT(F105*F107)</f>
        <v>3179.2159410772965</v>
      </c>
      <c r="G106">
        <f t="shared" ref="G106:G126" si="7">B106-D106-F106</f>
        <v>1503.3587736080017</v>
      </c>
    </row>
    <row r="107" spans="1:7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v>3222</v>
      </c>
      <c r="G107">
        <f t="shared" si="7"/>
        <v>1471</v>
      </c>
    </row>
    <row r="108" spans="1:7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v>3301</v>
      </c>
      <c r="G108">
        <f t="shared" si="7"/>
        <v>1463</v>
      </c>
    </row>
    <row r="109" spans="1:7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v>3301</v>
      </c>
      <c r="G109">
        <f t="shared" si="7"/>
        <v>1877</v>
      </c>
    </row>
    <row r="110" spans="1:7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v>3366</v>
      </c>
      <c r="G110">
        <f t="shared" si="7"/>
        <v>2119</v>
      </c>
    </row>
    <row r="111" spans="1:7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v>3394</v>
      </c>
      <c r="G111">
        <f t="shared" si="7"/>
        <v>2400</v>
      </c>
    </row>
    <row r="112" spans="1:7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v>3394</v>
      </c>
      <c r="G112">
        <f t="shared" si="7"/>
        <v>2404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>(F115/F112)^(1/3)*F112</f>
        <v>3411.245556973226</v>
      </c>
      <c r="G113">
        <f t="shared" si="7"/>
        <v>2527.9792045597583</v>
      </c>
    </row>
    <row r="114" spans="1:7" x14ac:dyDescent="0.3">
      <c r="A114" s="1">
        <v>44039</v>
      </c>
      <c r="B114">
        <f>(B115/B112)^(1/3)*B113</f>
        <v>6273.5017353422763</v>
      </c>
      <c r="C114">
        <f t="shared" ref="C114:C177" si="8">B114-B113</f>
        <v>146.97246645333689</v>
      </c>
      <c r="D114">
        <f>(D115/D112)^(1/3)*D113</f>
        <v>189.63772149111949</v>
      </c>
      <c r="E114">
        <f t="shared" si="4"/>
        <v>2.3332141351642122</v>
      </c>
      <c r="F114">
        <f>(F115/F112)^(1/3)*F113</f>
        <v>3428.5787418885016</v>
      </c>
      <c r="G114">
        <f t="shared" si="7"/>
        <v>2655.2852719626549</v>
      </c>
    </row>
    <row r="115" spans="1:7" x14ac:dyDescent="0.3">
      <c r="A115" s="1">
        <v>44040</v>
      </c>
      <c r="B115">
        <v>6424</v>
      </c>
      <c r="C115">
        <f t="shared" si="8"/>
        <v>150.49826465772367</v>
      </c>
      <c r="D115">
        <v>192</v>
      </c>
      <c r="E115">
        <f t="shared" si="4"/>
        <v>2.3622785088805074</v>
      </c>
      <c r="F115">
        <v>3446</v>
      </c>
      <c r="G115">
        <f t="shared" si="7"/>
        <v>2786</v>
      </c>
    </row>
    <row r="116" spans="1:7" x14ac:dyDescent="0.3">
      <c r="A116" s="1">
        <v>44041</v>
      </c>
      <c r="B116">
        <v>6647</v>
      </c>
      <c r="C116">
        <f t="shared" si="8"/>
        <v>223</v>
      </c>
      <c r="D116">
        <v>194</v>
      </c>
      <c r="E116">
        <f t="shared" si="4"/>
        <v>2</v>
      </c>
      <c r="F116">
        <v>3491</v>
      </c>
      <c r="G116">
        <f t="shared" si="7"/>
        <v>2962</v>
      </c>
    </row>
    <row r="117" spans="1:7" x14ac:dyDescent="0.3">
      <c r="A117" s="1">
        <v>44042</v>
      </c>
      <c r="B117">
        <v>6763</v>
      </c>
      <c r="C117">
        <f t="shared" si="8"/>
        <v>116</v>
      </c>
      <c r="D117">
        <v>200</v>
      </c>
      <c r="E117">
        <f t="shared" si="4"/>
        <v>6</v>
      </c>
      <c r="F117">
        <v>3568</v>
      </c>
      <c r="G117">
        <f t="shared" si="7"/>
        <v>2995</v>
      </c>
    </row>
    <row r="118" spans="1:7" x14ac:dyDescent="0.3">
      <c r="A118" s="1">
        <v>44043</v>
      </c>
      <c r="B118">
        <v>7142</v>
      </c>
      <c r="C118">
        <f t="shared" si="8"/>
        <v>379</v>
      </c>
      <c r="D118">
        <v>204</v>
      </c>
      <c r="E118">
        <f t="shared" si="4"/>
        <v>4</v>
      </c>
      <c r="F118">
        <v>3698</v>
      </c>
      <c r="G118">
        <f t="shared" si="7"/>
        <v>3240</v>
      </c>
    </row>
    <row r="119" spans="1:7" x14ac:dyDescent="0.3">
      <c r="A119" s="1">
        <v>44044</v>
      </c>
      <c r="B119">
        <v>7174</v>
      </c>
      <c r="C119">
        <f t="shared" si="8"/>
        <v>32</v>
      </c>
      <c r="D119">
        <v>205</v>
      </c>
      <c r="E119">
        <f t="shared" si="4"/>
        <v>1</v>
      </c>
      <c r="F119">
        <v>3698</v>
      </c>
      <c r="G119">
        <f t="shared" si="7"/>
        <v>3271</v>
      </c>
    </row>
    <row r="120" spans="1:7" x14ac:dyDescent="0.3">
      <c r="A120" s="1">
        <v>44045</v>
      </c>
      <c r="B120">
        <f>SQRT(B119*B121)</f>
        <v>7297.4380435876265</v>
      </c>
      <c r="C120">
        <f t="shared" si="8"/>
        <v>123.43804358762645</v>
      </c>
      <c r="D120">
        <f>SQRT(D119*D121)</f>
        <v>208.96171898220976</v>
      </c>
      <c r="E120">
        <f t="shared" si="4"/>
        <v>3.96171898220976</v>
      </c>
      <c r="F120">
        <f>SQRT(F119*F121)</f>
        <v>3738.2806208202187</v>
      </c>
      <c r="G120">
        <f t="shared" si="7"/>
        <v>3350.1957037851976</v>
      </c>
    </row>
    <row r="121" spans="1:7" x14ac:dyDescent="0.3">
      <c r="A121" s="1">
        <v>44046</v>
      </c>
      <c r="B121">
        <v>7423</v>
      </c>
      <c r="C121">
        <f t="shared" si="8"/>
        <v>125.56195641237355</v>
      </c>
      <c r="D121">
        <v>213</v>
      </c>
      <c r="E121">
        <f t="shared" si="4"/>
        <v>4.03828101779024</v>
      </c>
      <c r="F121">
        <v>3779</v>
      </c>
      <c r="G121">
        <f t="shared" si="7"/>
        <v>3431</v>
      </c>
    </row>
    <row r="122" spans="1:7" x14ac:dyDescent="0.3">
      <c r="A122" s="1">
        <v>44047</v>
      </c>
      <c r="B122">
        <v>7684</v>
      </c>
      <c r="C122">
        <f t="shared" si="8"/>
        <v>261</v>
      </c>
      <c r="D122">
        <v>220</v>
      </c>
      <c r="E122">
        <f t="shared" si="4"/>
        <v>7</v>
      </c>
      <c r="F122">
        <v>3809</v>
      </c>
      <c r="G122">
        <f t="shared" si="7"/>
        <v>3655</v>
      </c>
    </row>
    <row r="123" spans="1:7" x14ac:dyDescent="0.3">
      <c r="A123" s="1">
        <v>44048</v>
      </c>
      <c r="B123">
        <v>8000</v>
      </c>
      <c r="C123">
        <f t="shared" si="8"/>
        <v>316</v>
      </c>
      <c r="D123">
        <v>226</v>
      </c>
      <c r="E123">
        <f t="shared" si="4"/>
        <v>6</v>
      </c>
      <c r="F123">
        <v>3949</v>
      </c>
      <c r="G123">
        <f t="shared" si="7"/>
        <v>3825</v>
      </c>
    </row>
    <row r="124" spans="1:7" x14ac:dyDescent="0.3">
      <c r="A124" s="1">
        <v>44049</v>
      </c>
      <c r="B124">
        <v>8224</v>
      </c>
      <c r="C124">
        <f t="shared" si="8"/>
        <v>224</v>
      </c>
      <c r="D124">
        <v>229</v>
      </c>
      <c r="E124">
        <f t="shared" si="4"/>
        <v>3</v>
      </c>
      <c r="F124">
        <v>4089</v>
      </c>
      <c r="G124">
        <f t="shared" si="7"/>
        <v>3906</v>
      </c>
    </row>
    <row r="125" spans="1:7" x14ac:dyDescent="0.3">
      <c r="A125" s="1">
        <v>44050</v>
      </c>
      <c r="B125">
        <v>8587</v>
      </c>
      <c r="C125">
        <f t="shared" si="8"/>
        <v>363</v>
      </c>
      <c r="D125">
        <v>232</v>
      </c>
      <c r="E125">
        <f t="shared" si="4"/>
        <v>3</v>
      </c>
      <c r="F125">
        <v>4177</v>
      </c>
      <c r="G125">
        <f t="shared" si="7"/>
        <v>4178</v>
      </c>
    </row>
    <row r="126" spans="1:7" x14ac:dyDescent="0.3">
      <c r="A126" s="1">
        <v>44051</v>
      </c>
      <c r="B126">
        <v>8799</v>
      </c>
      <c r="C126">
        <f t="shared" si="8"/>
        <v>212</v>
      </c>
      <c r="D126">
        <v>233</v>
      </c>
      <c r="E126">
        <f t="shared" si="4"/>
        <v>1</v>
      </c>
      <c r="F126">
        <v>4177</v>
      </c>
      <c r="G126">
        <f t="shared" si="7"/>
        <v>4389</v>
      </c>
    </row>
    <row r="127" spans="1:7" x14ac:dyDescent="0.3">
      <c r="A127" s="1">
        <v>44052</v>
      </c>
      <c r="B127">
        <f>SQRT(B126*B128)</f>
        <v>8866.2430600564967</v>
      </c>
      <c r="C127">
        <f t="shared" si="8"/>
        <v>67.243060056496688</v>
      </c>
      <c r="D127">
        <f>SQRT(D126*D128)</f>
        <v>243.75192306933704</v>
      </c>
      <c r="E127">
        <f t="shared" si="4"/>
        <v>10.751923069337039</v>
      </c>
      <c r="F127">
        <f>SQRT(F126*F128)</f>
        <v>4190.4782543284964</v>
      </c>
      <c r="G127">
        <f>B127-D127-F127</f>
        <v>4432.0128826586624</v>
      </c>
    </row>
    <row r="128" spans="1:7" x14ac:dyDescent="0.3">
      <c r="A128" s="1">
        <v>44053</v>
      </c>
      <c r="B128">
        <v>8934</v>
      </c>
      <c r="C128">
        <f t="shared" si="8"/>
        <v>67.756939943503312</v>
      </c>
      <c r="D128">
        <v>255</v>
      </c>
      <c r="E128">
        <f t="shared" si="4"/>
        <v>11.248076930662961</v>
      </c>
      <c r="F128">
        <v>4204</v>
      </c>
      <c r="G128">
        <f t="shared" ref="G128:G191" si="9">B128-D128-F128</f>
        <v>4475</v>
      </c>
    </row>
    <row r="129" spans="1:7" x14ac:dyDescent="0.3">
      <c r="A129" s="1">
        <v>44054</v>
      </c>
      <c r="B129">
        <v>9186</v>
      </c>
      <c r="C129">
        <f t="shared" si="8"/>
        <v>252</v>
      </c>
      <c r="D129">
        <v>262</v>
      </c>
      <c r="E129">
        <f t="shared" si="4"/>
        <v>7</v>
      </c>
      <c r="F129">
        <v>4228</v>
      </c>
      <c r="G129">
        <f t="shared" si="9"/>
        <v>4696</v>
      </c>
    </row>
    <row r="130" spans="1:7" x14ac:dyDescent="0.3">
      <c r="A130" s="1">
        <v>44055</v>
      </c>
      <c r="B130">
        <v>9669</v>
      </c>
      <c r="C130">
        <f t="shared" si="8"/>
        <v>483</v>
      </c>
      <c r="D130">
        <v>271</v>
      </c>
      <c r="E130">
        <f t="shared" si="4"/>
        <v>9</v>
      </c>
      <c r="F130">
        <v>4331</v>
      </c>
      <c r="G130">
        <f t="shared" si="9"/>
        <v>5067</v>
      </c>
    </row>
    <row r="131" spans="1:7" x14ac:dyDescent="0.3">
      <c r="A131" s="1">
        <v>44056</v>
      </c>
      <c r="B131">
        <v>9877</v>
      </c>
      <c r="C131">
        <f t="shared" si="8"/>
        <v>208</v>
      </c>
      <c r="D131">
        <v>274</v>
      </c>
      <c r="E131">
        <f t="shared" si="4"/>
        <v>3</v>
      </c>
      <c r="F131">
        <v>4387</v>
      </c>
      <c r="G131">
        <f t="shared" si="9"/>
        <v>5216</v>
      </c>
    </row>
    <row r="132" spans="1:7" x14ac:dyDescent="0.3">
      <c r="A132" s="1">
        <v>44057</v>
      </c>
      <c r="B132">
        <v>10107</v>
      </c>
      <c r="C132">
        <f t="shared" si="8"/>
        <v>230</v>
      </c>
      <c r="D132">
        <v>276</v>
      </c>
      <c r="E132">
        <f t="shared" si="4"/>
        <v>2</v>
      </c>
      <c r="F132">
        <v>4452</v>
      </c>
      <c r="G132">
        <f t="shared" si="9"/>
        <v>5379</v>
      </c>
    </row>
    <row r="133" spans="1:7" x14ac:dyDescent="0.3">
      <c r="A133" s="1">
        <v>44058</v>
      </c>
      <c r="B133">
        <v>10135</v>
      </c>
      <c r="C133">
        <f t="shared" si="8"/>
        <v>28</v>
      </c>
      <c r="D133">
        <v>280</v>
      </c>
      <c r="E133">
        <f t="shared" ref="E133:E196" si="10">D133-D132</f>
        <v>4</v>
      </c>
      <c r="F133">
        <v>4452</v>
      </c>
      <c r="G133">
        <f t="shared" si="9"/>
        <v>5403</v>
      </c>
    </row>
    <row r="134" spans="1:7" x14ac:dyDescent="0.3">
      <c r="A134" s="1">
        <v>44059</v>
      </c>
      <c r="B134">
        <f>SQRT(B133*B135)</f>
        <v>10291.294865078933</v>
      </c>
      <c r="C134">
        <f t="shared" si="8"/>
        <v>156.29486507893307</v>
      </c>
      <c r="D134">
        <f>SQRT(D133*D135)</f>
        <v>285.44701785094901</v>
      </c>
      <c r="E134">
        <f t="shared" si="10"/>
        <v>5.4470178509490097</v>
      </c>
      <c r="F134">
        <f>SQRT(F133*F135)</f>
        <v>4477.9245192387962</v>
      </c>
      <c r="G134">
        <f t="shared" si="9"/>
        <v>5527.9233279891878</v>
      </c>
    </row>
    <row r="135" spans="1:7" x14ac:dyDescent="0.3">
      <c r="A135" s="1">
        <v>44060</v>
      </c>
      <c r="B135">
        <v>10450</v>
      </c>
      <c r="C135">
        <f t="shared" si="8"/>
        <v>158.70513492106693</v>
      </c>
      <c r="D135">
        <v>291</v>
      </c>
      <c r="E135">
        <f t="shared" si="10"/>
        <v>5.5529821490509903</v>
      </c>
      <c r="F135">
        <v>4504</v>
      </c>
      <c r="G135">
        <f t="shared" si="9"/>
        <v>5655</v>
      </c>
    </row>
    <row r="136" spans="1:7" x14ac:dyDescent="0.3">
      <c r="A136" s="1">
        <v>44061</v>
      </c>
      <c r="B136">
        <v>10694</v>
      </c>
      <c r="C136">
        <f t="shared" si="8"/>
        <v>244</v>
      </c>
      <c r="D136">
        <v>293</v>
      </c>
      <c r="E136">
        <f t="shared" si="10"/>
        <v>2</v>
      </c>
      <c r="F136">
        <v>4629</v>
      </c>
      <c r="G136">
        <f t="shared" si="9"/>
        <v>5772</v>
      </c>
    </row>
    <row r="137" spans="1:7" x14ac:dyDescent="0.3">
      <c r="A137" s="1">
        <v>44062</v>
      </c>
      <c r="B137">
        <v>11039</v>
      </c>
      <c r="C137">
        <f t="shared" si="8"/>
        <v>345</v>
      </c>
      <c r="D137">
        <v>298</v>
      </c>
      <c r="E137">
        <f t="shared" si="10"/>
        <v>5</v>
      </c>
      <c r="F137">
        <v>4678</v>
      </c>
      <c r="G137">
        <f t="shared" si="9"/>
        <v>6063</v>
      </c>
    </row>
    <row r="138" spans="1:7" x14ac:dyDescent="0.3">
      <c r="A138" s="1">
        <v>44063</v>
      </c>
      <c r="B138">
        <v>11289</v>
      </c>
      <c r="C138">
        <f t="shared" si="8"/>
        <v>250</v>
      </c>
      <c r="D138">
        <v>305</v>
      </c>
      <c r="E138">
        <f t="shared" si="10"/>
        <v>7</v>
      </c>
      <c r="F138">
        <v>4774</v>
      </c>
      <c r="G138">
        <f t="shared" si="9"/>
        <v>6210</v>
      </c>
    </row>
    <row r="139" spans="1:7" x14ac:dyDescent="0.3">
      <c r="A139" s="1">
        <v>44064</v>
      </c>
      <c r="B139">
        <v>11505</v>
      </c>
      <c r="C139">
        <f t="shared" si="8"/>
        <v>216</v>
      </c>
      <c r="D139">
        <v>309</v>
      </c>
      <c r="E139">
        <f t="shared" si="10"/>
        <v>4</v>
      </c>
      <c r="F139">
        <v>4852</v>
      </c>
      <c r="G139">
        <f t="shared" si="9"/>
        <v>6344</v>
      </c>
    </row>
    <row r="140" spans="1:7" x14ac:dyDescent="0.3">
      <c r="A140" s="1">
        <v>44065</v>
      </c>
      <c r="B140">
        <v>11577</v>
      </c>
      <c r="C140">
        <f t="shared" si="8"/>
        <v>72</v>
      </c>
      <c r="D140">
        <v>310</v>
      </c>
      <c r="E140">
        <f t="shared" si="10"/>
        <v>1</v>
      </c>
      <c r="F140">
        <v>4852</v>
      </c>
      <c r="G140">
        <f t="shared" si="9"/>
        <v>6415</v>
      </c>
    </row>
    <row r="141" spans="1:7" x14ac:dyDescent="0.3">
      <c r="A141" s="1">
        <v>44066</v>
      </c>
      <c r="B141">
        <f>SQRT(B140*B142)</f>
        <v>11779.233633815062</v>
      </c>
      <c r="C141">
        <f t="shared" si="8"/>
        <v>202.23363381506169</v>
      </c>
      <c r="D141">
        <f>SQRT(D140*D142)</f>
        <v>314.96031496047243</v>
      </c>
      <c r="E141">
        <f t="shared" si="10"/>
        <v>4.9603149604724308</v>
      </c>
      <c r="F141">
        <f>SQRT(F140*F142)</f>
        <v>4964.2026550091605</v>
      </c>
      <c r="G141">
        <f t="shared" si="9"/>
        <v>6500.0706638454294</v>
      </c>
    </row>
    <row r="142" spans="1:7" x14ac:dyDescent="0.3">
      <c r="A142" s="1">
        <v>44067</v>
      </c>
      <c r="B142">
        <v>11985</v>
      </c>
      <c r="C142">
        <f t="shared" si="8"/>
        <v>205.76636618493831</v>
      </c>
      <c r="D142">
        <v>320</v>
      </c>
      <c r="E142">
        <f t="shared" si="10"/>
        <v>5.0396850395275692</v>
      </c>
      <c r="F142">
        <v>5079</v>
      </c>
      <c r="G142">
        <f t="shared" si="9"/>
        <v>6586</v>
      </c>
    </row>
    <row r="143" spans="1:7" x14ac:dyDescent="0.3">
      <c r="A143" s="1">
        <v>44068</v>
      </c>
      <c r="B143">
        <v>12226</v>
      </c>
      <c r="C143">
        <f t="shared" si="8"/>
        <v>241</v>
      </c>
      <c r="D143">
        <v>324</v>
      </c>
      <c r="E143">
        <f t="shared" si="10"/>
        <v>4</v>
      </c>
      <c r="F143">
        <v>5105</v>
      </c>
      <c r="G143">
        <f t="shared" si="9"/>
        <v>6797</v>
      </c>
    </row>
    <row r="144" spans="1:7" x14ac:dyDescent="0.3">
      <c r="A144" s="1">
        <v>44069</v>
      </c>
      <c r="B144">
        <v>12472</v>
      </c>
      <c r="C144">
        <f t="shared" si="8"/>
        <v>246</v>
      </c>
      <c r="D144">
        <v>330</v>
      </c>
      <c r="E144">
        <f t="shared" si="10"/>
        <v>6</v>
      </c>
      <c r="F144">
        <v>5141</v>
      </c>
      <c r="G144">
        <f t="shared" si="9"/>
        <v>7001</v>
      </c>
    </row>
    <row r="145" spans="1:7" x14ac:dyDescent="0.3">
      <c r="A145" s="1">
        <v>44070</v>
      </c>
      <c r="B145">
        <v>12771</v>
      </c>
      <c r="C145">
        <f t="shared" si="8"/>
        <v>299</v>
      </c>
      <c r="D145">
        <v>333</v>
      </c>
      <c r="E145">
        <f t="shared" si="10"/>
        <v>3</v>
      </c>
      <c r="F145">
        <v>5200</v>
      </c>
      <c r="G145">
        <f t="shared" si="9"/>
        <v>7238</v>
      </c>
    </row>
    <row r="146" spans="1:7" x14ac:dyDescent="0.3">
      <c r="A146" s="1">
        <v>44071</v>
      </c>
      <c r="B146">
        <v>12975</v>
      </c>
      <c r="C146">
        <f t="shared" si="8"/>
        <v>204</v>
      </c>
      <c r="D146">
        <v>340</v>
      </c>
      <c r="E146">
        <f t="shared" si="10"/>
        <v>7</v>
      </c>
      <c r="F146">
        <v>5244</v>
      </c>
      <c r="G146">
        <f t="shared" si="9"/>
        <v>7391</v>
      </c>
    </row>
    <row r="147" spans="1:7" x14ac:dyDescent="0.3">
      <c r="A147" s="1">
        <v>44072</v>
      </c>
      <c r="B147">
        <v>13059</v>
      </c>
      <c r="C147">
        <f t="shared" si="8"/>
        <v>84</v>
      </c>
      <c r="D147">
        <v>341</v>
      </c>
      <c r="E147">
        <f t="shared" si="10"/>
        <v>1</v>
      </c>
      <c r="F147">
        <v>5244</v>
      </c>
      <c r="G147">
        <f t="shared" si="9"/>
        <v>7474</v>
      </c>
    </row>
    <row r="148" spans="1:7" x14ac:dyDescent="0.3">
      <c r="A148" s="1">
        <v>44073</v>
      </c>
      <c r="B148">
        <f>SQRT(B147*B149)</f>
        <v>13154.64971027355</v>
      </c>
      <c r="C148">
        <f t="shared" si="8"/>
        <v>95.649710273550227</v>
      </c>
      <c r="D148">
        <f>SQRT(D147*D149)</f>
        <v>346.94812292329817</v>
      </c>
      <c r="E148">
        <f t="shared" si="10"/>
        <v>5.9481229232981718</v>
      </c>
      <c r="F148">
        <f>SQRT(F147*F149)</f>
        <v>5309.5898146655363</v>
      </c>
      <c r="G148">
        <f t="shared" si="9"/>
        <v>7498.1117726847151</v>
      </c>
    </row>
    <row r="149" spans="1:7" x14ac:dyDescent="0.3">
      <c r="A149" s="1">
        <v>44074</v>
      </c>
      <c r="B149">
        <v>13251</v>
      </c>
      <c r="C149">
        <f t="shared" si="8"/>
        <v>96.350289726449773</v>
      </c>
      <c r="D149">
        <v>353</v>
      </c>
      <c r="E149">
        <f t="shared" si="10"/>
        <v>6.0518770767018282</v>
      </c>
      <c r="F149">
        <v>5376</v>
      </c>
      <c r="G149">
        <f t="shared" si="9"/>
        <v>7522</v>
      </c>
    </row>
    <row r="150" spans="1:7" x14ac:dyDescent="0.3">
      <c r="A150" s="1">
        <v>44075</v>
      </c>
      <c r="B150">
        <v>13504</v>
      </c>
      <c r="C150">
        <f t="shared" si="8"/>
        <v>253</v>
      </c>
      <c r="D150">
        <v>360</v>
      </c>
      <c r="E150">
        <f t="shared" si="10"/>
        <v>7</v>
      </c>
      <c r="F150">
        <v>5518</v>
      </c>
      <c r="G150">
        <f t="shared" si="9"/>
        <v>7626</v>
      </c>
    </row>
    <row r="151" spans="1:7" x14ac:dyDescent="0.3">
      <c r="A151" s="1">
        <v>44076</v>
      </c>
      <c r="B151">
        <v>13719</v>
      </c>
      <c r="C151">
        <f t="shared" si="8"/>
        <v>215</v>
      </c>
      <c r="D151">
        <v>362</v>
      </c>
      <c r="E151">
        <f t="shared" si="10"/>
        <v>2</v>
      </c>
      <c r="F151">
        <v>5545</v>
      </c>
      <c r="G151">
        <f t="shared" si="9"/>
        <v>7812</v>
      </c>
    </row>
    <row r="152" spans="1:7" x14ac:dyDescent="0.3">
      <c r="A152" s="1">
        <v>44077</v>
      </c>
      <c r="B152">
        <v>13929</v>
      </c>
      <c r="C152">
        <f t="shared" si="8"/>
        <v>210</v>
      </c>
      <c r="D152">
        <v>363</v>
      </c>
      <c r="E152">
        <f t="shared" si="10"/>
        <v>1</v>
      </c>
      <c r="F152">
        <v>5570</v>
      </c>
      <c r="G152">
        <f t="shared" si="9"/>
        <v>7996</v>
      </c>
    </row>
    <row r="153" spans="1:7" x14ac:dyDescent="0.3">
      <c r="A153" s="1">
        <v>44078</v>
      </c>
      <c r="B153">
        <v>14139</v>
      </c>
      <c r="C153">
        <f t="shared" si="8"/>
        <v>210</v>
      </c>
      <c r="D153">
        <v>363</v>
      </c>
      <c r="E153">
        <f t="shared" si="10"/>
        <v>0</v>
      </c>
      <c r="F153">
        <v>5650</v>
      </c>
      <c r="G153">
        <f t="shared" si="9"/>
        <v>8126</v>
      </c>
    </row>
    <row r="154" spans="1:7" x14ac:dyDescent="0.3">
      <c r="A154" s="1">
        <v>44079</v>
      </c>
      <c r="B154">
        <v>14225</v>
      </c>
      <c r="C154">
        <f t="shared" si="8"/>
        <v>86</v>
      </c>
      <c r="D154">
        <v>369</v>
      </c>
      <c r="E154">
        <f t="shared" si="10"/>
        <v>6</v>
      </c>
      <c r="F154">
        <v>5650</v>
      </c>
      <c r="G154">
        <f t="shared" si="9"/>
        <v>8206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8"/>
        <v>102.5916566745891</v>
      </c>
      <c r="D155">
        <f>(D157/D154)^(1/3)*D154</f>
        <v>370.98925676589107</v>
      </c>
      <c r="E155">
        <f t="shared" si="10"/>
        <v>1.9892567658910707</v>
      </c>
      <c r="F155">
        <f>(F157/F154)^(1/3)*F154</f>
        <v>5660.3144920084551</v>
      </c>
      <c r="G155">
        <f t="shared" si="9"/>
        <v>8296.2879079002414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8"/>
        <v>103.33155460212765</v>
      </c>
      <c r="D156">
        <f>(D157/D154)^(1/3)*D155</f>
        <v>372.98923749514432</v>
      </c>
      <c r="E156">
        <f t="shared" si="10"/>
        <v>1.9999807292532523</v>
      </c>
      <c r="F156">
        <f>(F157/F154)^(1/3)*F155</f>
        <v>5670.6478138833518</v>
      </c>
      <c r="G156">
        <f t="shared" si="9"/>
        <v>8387.2861598982199</v>
      </c>
    </row>
    <row r="157" spans="1:7" x14ac:dyDescent="0.3">
      <c r="A157" s="1">
        <v>44082</v>
      </c>
      <c r="B157">
        <v>14535</v>
      </c>
      <c r="C157">
        <f t="shared" si="8"/>
        <v>104.07678872328324</v>
      </c>
      <c r="D157">
        <v>375</v>
      </c>
      <c r="E157">
        <f t="shared" si="10"/>
        <v>2.010762504855677</v>
      </c>
      <c r="F157">
        <v>5681</v>
      </c>
      <c r="G157">
        <f t="shared" si="9"/>
        <v>8479</v>
      </c>
    </row>
    <row r="158" spans="1:7" x14ac:dyDescent="0.3">
      <c r="A158" s="1">
        <v>44083</v>
      </c>
      <c r="B158">
        <v>14681</v>
      </c>
      <c r="C158">
        <f t="shared" si="8"/>
        <v>146</v>
      </c>
      <c r="D158">
        <v>376</v>
      </c>
      <c r="E158">
        <f t="shared" si="10"/>
        <v>1</v>
      </c>
      <c r="F158">
        <v>5750</v>
      </c>
      <c r="G158">
        <f t="shared" si="9"/>
        <v>8555</v>
      </c>
    </row>
    <row r="159" spans="1:7" x14ac:dyDescent="0.3">
      <c r="A159" s="1">
        <v>44084</v>
      </c>
      <c r="B159">
        <v>14821</v>
      </c>
      <c r="C159">
        <f t="shared" si="8"/>
        <v>140</v>
      </c>
      <c r="D159">
        <v>379</v>
      </c>
      <c r="E159">
        <f t="shared" si="10"/>
        <v>3</v>
      </c>
      <c r="F159">
        <v>6002</v>
      </c>
      <c r="G159">
        <f t="shared" si="9"/>
        <v>8440</v>
      </c>
    </row>
    <row r="160" spans="1:7" x14ac:dyDescent="0.3">
      <c r="A160" s="1">
        <v>44085</v>
      </c>
      <c r="B160">
        <v>15081</v>
      </c>
      <c r="C160">
        <f t="shared" si="8"/>
        <v>260</v>
      </c>
      <c r="D160">
        <v>380</v>
      </c>
      <c r="E160">
        <f t="shared" si="10"/>
        <v>1</v>
      </c>
      <c r="F160">
        <v>6436</v>
      </c>
      <c r="G160">
        <f t="shared" si="9"/>
        <v>8265</v>
      </c>
    </row>
    <row r="161" spans="1:7" x14ac:dyDescent="0.3">
      <c r="A161" s="1">
        <v>44086</v>
      </c>
      <c r="B161">
        <v>15136</v>
      </c>
      <c r="C161">
        <f t="shared" si="8"/>
        <v>55</v>
      </c>
      <c r="D161">
        <v>382</v>
      </c>
      <c r="E161">
        <f t="shared" si="10"/>
        <v>2</v>
      </c>
      <c r="F161">
        <v>6730</v>
      </c>
      <c r="G161">
        <f t="shared" si="9"/>
        <v>8024</v>
      </c>
    </row>
    <row r="162" spans="1:7" x14ac:dyDescent="0.3">
      <c r="A162" s="1">
        <v>44087</v>
      </c>
      <c r="B162">
        <f>SQRT(B161*B163)</f>
        <v>15253.047433218058</v>
      </c>
      <c r="C162">
        <f t="shared" si="8"/>
        <v>117.04743321805836</v>
      </c>
      <c r="D162">
        <f>SQRT(D161*D163)</f>
        <v>384.98831151088211</v>
      </c>
      <c r="E162">
        <f t="shared" si="10"/>
        <v>2.988311510882113</v>
      </c>
      <c r="F162">
        <f>SQRT(F161*F163)</f>
        <v>6865.1431157696925</v>
      </c>
      <c r="G162">
        <f t="shared" si="9"/>
        <v>8002.9160059374835</v>
      </c>
    </row>
    <row r="163" spans="1:7" x14ac:dyDescent="0.3">
      <c r="A163" s="1">
        <v>44088</v>
      </c>
      <c r="B163">
        <v>15371</v>
      </c>
      <c r="C163">
        <f t="shared" si="8"/>
        <v>117.95256678194164</v>
      </c>
      <c r="D163">
        <v>388</v>
      </c>
      <c r="E163">
        <f t="shared" si="10"/>
        <v>3.011688489117887</v>
      </c>
      <c r="F163">
        <v>7003</v>
      </c>
      <c r="G163">
        <f t="shared" si="9"/>
        <v>7980</v>
      </c>
    </row>
    <row r="164" spans="1:7" x14ac:dyDescent="0.3">
      <c r="A164" s="1">
        <v>44089</v>
      </c>
      <c r="B164">
        <v>15683</v>
      </c>
      <c r="C164">
        <f t="shared" si="8"/>
        <v>312</v>
      </c>
      <c r="D164">
        <v>391</v>
      </c>
      <c r="E164">
        <f t="shared" si="10"/>
        <v>3</v>
      </c>
      <c r="F164">
        <v>7826</v>
      </c>
      <c r="G164">
        <f t="shared" si="9"/>
        <v>7466</v>
      </c>
    </row>
    <row r="165" spans="1:7" x14ac:dyDescent="0.3">
      <c r="A165" s="1">
        <v>44090</v>
      </c>
      <c r="B165">
        <v>15964</v>
      </c>
      <c r="C165">
        <f t="shared" si="8"/>
        <v>281</v>
      </c>
      <c r="D165">
        <v>395</v>
      </c>
      <c r="E165">
        <f t="shared" si="10"/>
        <v>4</v>
      </c>
      <c r="F165">
        <v>8424</v>
      </c>
      <c r="G165">
        <f t="shared" si="9"/>
        <v>7145</v>
      </c>
    </row>
    <row r="166" spans="1:7" x14ac:dyDescent="0.3">
      <c r="A166" s="1">
        <v>44091</v>
      </c>
      <c r="B166">
        <v>16370</v>
      </c>
      <c r="C166">
        <f t="shared" si="8"/>
        <v>406</v>
      </c>
      <c r="D166">
        <v>398</v>
      </c>
      <c r="E166">
        <f t="shared" si="10"/>
        <v>3</v>
      </c>
      <c r="F166">
        <v>9007</v>
      </c>
      <c r="G166">
        <f t="shared" si="9"/>
        <v>6965</v>
      </c>
    </row>
    <row r="167" spans="1:7" x14ac:dyDescent="0.3">
      <c r="A167" s="1">
        <v>44092</v>
      </c>
      <c r="B167">
        <v>16547</v>
      </c>
      <c r="C167">
        <f t="shared" si="8"/>
        <v>177</v>
      </c>
      <c r="D167">
        <v>399</v>
      </c>
      <c r="E167">
        <f t="shared" si="10"/>
        <v>1</v>
      </c>
      <c r="F167">
        <v>9630</v>
      </c>
      <c r="G167">
        <f t="shared" si="9"/>
        <v>6518</v>
      </c>
    </row>
    <row r="168" spans="1:7" x14ac:dyDescent="0.3">
      <c r="A168" s="1">
        <v>44093</v>
      </c>
      <c r="B168">
        <v>16569</v>
      </c>
      <c r="C168">
        <f t="shared" si="8"/>
        <v>22</v>
      </c>
      <c r="D168">
        <v>403</v>
      </c>
      <c r="E168">
        <f t="shared" si="10"/>
        <v>4</v>
      </c>
      <c r="F168">
        <v>9630</v>
      </c>
      <c r="G168">
        <f t="shared" si="9"/>
        <v>6536</v>
      </c>
    </row>
    <row r="169" spans="1:7" x14ac:dyDescent="0.3">
      <c r="A169" s="1">
        <v>44094</v>
      </c>
      <c r="B169">
        <f>SQRT(B168*B170)</f>
        <v>16648.807795154582</v>
      </c>
      <c r="C169">
        <f t="shared" si="8"/>
        <v>79.807795154581981</v>
      </c>
      <c r="D169">
        <f>SQRT(D168*D170)</f>
        <v>408.46297261808201</v>
      </c>
      <c r="E169">
        <f t="shared" si="10"/>
        <v>5.4629726180820057</v>
      </c>
      <c r="F169">
        <f>SQRT(F168*F170)</f>
        <v>10211.918037273899</v>
      </c>
      <c r="G169">
        <f t="shared" si="9"/>
        <v>6028.4267852625999</v>
      </c>
    </row>
    <row r="170" spans="1:7" x14ac:dyDescent="0.3">
      <c r="A170" s="1">
        <v>44095</v>
      </c>
      <c r="B170">
        <v>16729</v>
      </c>
      <c r="C170">
        <f t="shared" si="8"/>
        <v>80.192204845418019</v>
      </c>
      <c r="D170">
        <v>414</v>
      </c>
      <c r="E170">
        <f t="shared" si="10"/>
        <v>5.5370273819179943</v>
      </c>
      <c r="F170">
        <v>10829</v>
      </c>
      <c r="G170">
        <f t="shared" si="9"/>
        <v>5486</v>
      </c>
    </row>
    <row r="171" spans="1:7" x14ac:dyDescent="0.3">
      <c r="A171" s="1">
        <v>44096</v>
      </c>
      <c r="B171">
        <v>16873</v>
      </c>
      <c r="C171">
        <f t="shared" si="8"/>
        <v>144</v>
      </c>
      <c r="D171">
        <v>419</v>
      </c>
      <c r="E171">
        <f t="shared" si="10"/>
        <v>5</v>
      </c>
      <c r="F171">
        <v>11256</v>
      </c>
      <c r="G171">
        <f t="shared" si="9"/>
        <v>5198</v>
      </c>
    </row>
    <row r="172" spans="1:7" x14ac:dyDescent="0.3">
      <c r="A172" s="1">
        <v>44097</v>
      </c>
      <c r="B172">
        <v>16984</v>
      </c>
      <c r="C172">
        <f t="shared" si="8"/>
        <v>111</v>
      </c>
      <c r="D172">
        <v>421</v>
      </c>
      <c r="E172">
        <f t="shared" si="10"/>
        <v>2</v>
      </c>
      <c r="F172">
        <v>11920</v>
      </c>
      <c r="G172">
        <f t="shared" si="9"/>
        <v>4643</v>
      </c>
    </row>
    <row r="173" spans="1:7" x14ac:dyDescent="0.3">
      <c r="A173" s="1">
        <v>44098</v>
      </c>
      <c r="B173">
        <v>17126</v>
      </c>
      <c r="C173">
        <f t="shared" si="8"/>
        <v>142</v>
      </c>
      <c r="D173">
        <v>427</v>
      </c>
      <c r="E173">
        <f t="shared" si="10"/>
        <v>6</v>
      </c>
      <c r="F173">
        <v>12645</v>
      </c>
      <c r="G173">
        <f t="shared" si="9"/>
        <v>4054</v>
      </c>
    </row>
    <row r="174" spans="1:7" x14ac:dyDescent="0.3">
      <c r="A174" s="1">
        <v>44099</v>
      </c>
      <c r="B174">
        <v>17334</v>
      </c>
      <c r="C174">
        <f t="shared" si="8"/>
        <v>208</v>
      </c>
      <c r="D174">
        <v>427</v>
      </c>
      <c r="E174">
        <f t="shared" si="10"/>
        <v>0</v>
      </c>
      <c r="F174">
        <v>13231</v>
      </c>
      <c r="G174">
        <f t="shared" si="9"/>
        <v>3676</v>
      </c>
    </row>
    <row r="175" spans="1:7" x14ac:dyDescent="0.3">
      <c r="A175" s="1">
        <v>44100</v>
      </c>
      <c r="B175">
        <v>17348</v>
      </c>
      <c r="C175">
        <f t="shared" si="8"/>
        <v>14</v>
      </c>
      <c r="D175">
        <v>428</v>
      </c>
      <c r="E175">
        <f t="shared" si="10"/>
        <v>1</v>
      </c>
      <c r="F175">
        <v>13231</v>
      </c>
      <c r="G175">
        <f t="shared" si="9"/>
        <v>3689</v>
      </c>
    </row>
    <row r="176" spans="1:7" x14ac:dyDescent="0.3">
      <c r="A176" s="1">
        <v>44101</v>
      </c>
      <c r="B176">
        <f>SQRT(B175*B177)</f>
        <v>17409.391373623606</v>
      </c>
      <c r="C176">
        <f t="shared" si="8"/>
        <v>61.391373623606341</v>
      </c>
      <c r="D176">
        <f>SQRT(D175*D177)</f>
        <v>429.49738066721665</v>
      </c>
      <c r="E176">
        <f t="shared" si="10"/>
        <v>1.4973806672166461</v>
      </c>
      <c r="F176">
        <f>SQRT(F175*F177)</f>
        <v>13611.041914563337</v>
      </c>
      <c r="G176">
        <f t="shared" si="9"/>
        <v>3368.8520783930526</v>
      </c>
    </row>
    <row r="177" spans="1:7" x14ac:dyDescent="0.3">
      <c r="A177" s="1">
        <v>44102</v>
      </c>
      <c r="B177">
        <v>17471</v>
      </c>
      <c r="C177">
        <f t="shared" si="8"/>
        <v>61.608626376393659</v>
      </c>
      <c r="D177">
        <v>431</v>
      </c>
      <c r="E177">
        <f t="shared" si="10"/>
        <v>1.5026193327833539</v>
      </c>
      <c r="F177">
        <v>14002</v>
      </c>
      <c r="G177">
        <f t="shared" si="9"/>
        <v>3038</v>
      </c>
    </row>
    <row r="178" spans="1:7" x14ac:dyDescent="0.3">
      <c r="A178" s="1">
        <v>44103</v>
      </c>
      <c r="B178">
        <v>17568</v>
      </c>
      <c r="C178">
        <f t="shared" ref="C178:C189" si="11">B178-B177</f>
        <v>97</v>
      </c>
      <c r="D178">
        <v>433</v>
      </c>
      <c r="E178">
        <f t="shared" si="10"/>
        <v>2</v>
      </c>
      <c r="F178">
        <v>14523</v>
      </c>
      <c r="G178">
        <f t="shared" si="9"/>
        <v>2612</v>
      </c>
    </row>
    <row r="179" spans="1:7" x14ac:dyDescent="0.3">
      <c r="A179" s="1">
        <v>44104</v>
      </c>
      <c r="B179">
        <v>17642</v>
      </c>
      <c r="C179">
        <f t="shared" si="11"/>
        <v>74</v>
      </c>
      <c r="D179">
        <v>435</v>
      </c>
      <c r="E179">
        <f t="shared" si="10"/>
        <v>2</v>
      </c>
      <c r="F179">
        <v>14923</v>
      </c>
      <c r="G179">
        <f t="shared" si="9"/>
        <v>2284</v>
      </c>
    </row>
    <row r="180" spans="1:7" x14ac:dyDescent="0.3">
      <c r="A180" s="1">
        <v>44105</v>
      </c>
      <c r="B180">
        <v>17717</v>
      </c>
      <c r="C180">
        <f t="shared" si="11"/>
        <v>75</v>
      </c>
      <c r="D180">
        <v>437</v>
      </c>
      <c r="E180">
        <f t="shared" si="10"/>
        <v>2</v>
      </c>
      <c r="F180">
        <v>15106</v>
      </c>
      <c r="G180">
        <f t="shared" si="9"/>
        <v>2174</v>
      </c>
    </row>
    <row r="181" spans="1:7" x14ac:dyDescent="0.3">
      <c r="A181" s="1">
        <v>44106</v>
      </c>
      <c r="B181">
        <v>17820</v>
      </c>
      <c r="C181">
        <f t="shared" si="11"/>
        <v>103</v>
      </c>
      <c r="D181">
        <v>438</v>
      </c>
      <c r="E181">
        <f t="shared" si="10"/>
        <v>1</v>
      </c>
      <c r="F181">
        <v>15351</v>
      </c>
      <c r="G181">
        <f t="shared" si="9"/>
        <v>2031</v>
      </c>
    </row>
    <row r="182" spans="1:7" x14ac:dyDescent="0.3">
      <c r="A182" s="1">
        <v>44107</v>
      </c>
      <c r="B182">
        <v>17922</v>
      </c>
      <c r="C182">
        <f t="shared" si="11"/>
        <v>102</v>
      </c>
      <c r="D182">
        <v>440</v>
      </c>
      <c r="E182">
        <f t="shared" si="10"/>
        <v>2</v>
      </c>
      <c r="F182">
        <v>15432</v>
      </c>
      <c r="G182">
        <f t="shared" si="9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11"/>
        <v>33.46874910259794</v>
      </c>
      <c r="D183">
        <f>SQRT(D182*D184)</f>
        <v>441.99547508996062</v>
      </c>
      <c r="E183">
        <f t="shared" si="10"/>
        <v>1.9954750899606211</v>
      </c>
      <c r="F183">
        <f>SQRT(F182*F184)</f>
        <v>15528.697047724256</v>
      </c>
      <c r="G183">
        <f t="shared" si="9"/>
        <v>1984.7762262883825</v>
      </c>
    </row>
    <row r="184" spans="1:7" x14ac:dyDescent="0.3">
      <c r="A184" s="1">
        <v>44109</v>
      </c>
      <c r="B184">
        <v>17989</v>
      </c>
      <c r="C184">
        <f t="shared" si="11"/>
        <v>33.53125089740206</v>
      </c>
      <c r="D184">
        <v>444</v>
      </c>
      <c r="E184">
        <f t="shared" si="10"/>
        <v>2.0045249100393789</v>
      </c>
      <c r="F184">
        <v>15626</v>
      </c>
      <c r="G184">
        <f t="shared" si="9"/>
        <v>1919</v>
      </c>
    </row>
    <row r="185" spans="1:7" x14ac:dyDescent="0.3">
      <c r="A185" s="1">
        <v>44110</v>
      </c>
      <c r="B185">
        <v>18097</v>
      </c>
      <c r="C185">
        <f t="shared" si="11"/>
        <v>108</v>
      </c>
      <c r="D185">
        <v>447</v>
      </c>
      <c r="E185">
        <f t="shared" si="10"/>
        <v>3</v>
      </c>
      <c r="F185">
        <v>15785</v>
      </c>
      <c r="G185">
        <f t="shared" si="9"/>
        <v>1865</v>
      </c>
    </row>
    <row r="186" spans="1:7" x14ac:dyDescent="0.3">
      <c r="A186" s="1">
        <v>44111</v>
      </c>
      <c r="B186">
        <v>18178</v>
      </c>
      <c r="C186">
        <f t="shared" si="11"/>
        <v>81</v>
      </c>
      <c r="D186">
        <v>448</v>
      </c>
      <c r="E186">
        <f t="shared" si="10"/>
        <v>1</v>
      </c>
      <c r="F186">
        <v>15902</v>
      </c>
      <c r="G186">
        <f t="shared" si="9"/>
        <v>1828</v>
      </c>
    </row>
    <row r="187" spans="1:7" x14ac:dyDescent="0.3">
      <c r="A187" s="1">
        <v>44112</v>
      </c>
      <c r="B187">
        <v>18236</v>
      </c>
      <c r="C187">
        <f t="shared" si="11"/>
        <v>58</v>
      </c>
      <c r="D187">
        <v>449</v>
      </c>
      <c r="E187">
        <f t="shared" si="10"/>
        <v>1</v>
      </c>
      <c r="F187">
        <v>15979</v>
      </c>
      <c r="G187">
        <f t="shared" si="9"/>
        <v>1808</v>
      </c>
    </row>
    <row r="188" spans="1:7" x14ac:dyDescent="0.3">
      <c r="A188" s="1">
        <v>44113</v>
      </c>
      <c r="B188">
        <v>18371</v>
      </c>
      <c r="C188">
        <f t="shared" si="11"/>
        <v>135</v>
      </c>
      <c r="D188">
        <v>452</v>
      </c>
      <c r="E188">
        <f t="shared" si="10"/>
        <v>3</v>
      </c>
      <c r="F188">
        <v>16001</v>
      </c>
      <c r="G188">
        <f t="shared" si="9"/>
        <v>1918</v>
      </c>
    </row>
    <row r="189" spans="1:7" x14ac:dyDescent="0.3">
      <c r="A189" s="1">
        <v>44114</v>
      </c>
      <c r="B189">
        <v>18384</v>
      </c>
      <c r="C189">
        <f t="shared" si="11"/>
        <v>13</v>
      </c>
      <c r="D189">
        <v>453</v>
      </c>
      <c r="E189">
        <f t="shared" si="10"/>
        <v>1</v>
      </c>
      <c r="F189">
        <v>16016</v>
      </c>
      <c r="G189">
        <f t="shared" si="9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0"/>
        <v>0.66568795250213952</v>
      </c>
      <c r="F190">
        <f>(F192/F189)^(1/3)*F189</f>
        <v>16077.099944811787</v>
      </c>
      <c r="G190">
        <f t="shared" si="9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2">B191-B190</f>
        <v>29.666641039155365</v>
      </c>
      <c r="D191">
        <f>(D192/D189)^(1/3)*D190</f>
        <v>454.33235413999347</v>
      </c>
      <c r="E191">
        <f t="shared" si="10"/>
        <v>0.66666618749133022</v>
      </c>
      <c r="F191">
        <f>(F192/F189)^(1/3)*F190</f>
        <v>16138.432981734964</v>
      </c>
      <c r="G191">
        <f t="shared" si="9"/>
        <v>1850.5202264200416</v>
      </c>
    </row>
    <row r="192" spans="1:7" x14ac:dyDescent="0.3">
      <c r="A192" s="1">
        <v>44117</v>
      </c>
      <c r="B192">
        <v>18473</v>
      </c>
      <c r="C192">
        <f t="shared" si="12"/>
        <v>29.714437704999</v>
      </c>
      <c r="D192">
        <v>455</v>
      </c>
      <c r="E192">
        <f t="shared" si="10"/>
        <v>0.66764586000653026</v>
      </c>
      <c r="F192">
        <v>16200</v>
      </c>
      <c r="G192">
        <f t="shared" ref="G192:G234" si="13">B192-D192-F192</f>
        <v>1818</v>
      </c>
    </row>
    <row r="193" spans="1:7" x14ac:dyDescent="0.3">
      <c r="A193" s="1">
        <v>44118</v>
      </c>
      <c r="B193">
        <v>18564</v>
      </c>
      <c r="C193">
        <f t="shared" si="12"/>
        <v>91</v>
      </c>
      <c r="D193">
        <v>455</v>
      </c>
      <c r="E193">
        <f t="shared" si="10"/>
        <v>0</v>
      </c>
      <c r="F193">
        <v>16432</v>
      </c>
      <c r="G193">
        <f t="shared" si="13"/>
        <v>1677</v>
      </c>
    </row>
    <row r="194" spans="1:7" x14ac:dyDescent="0.3">
      <c r="A194" s="1">
        <v>44119</v>
      </c>
      <c r="B194">
        <v>18607</v>
      </c>
      <c r="C194">
        <f t="shared" si="12"/>
        <v>43</v>
      </c>
      <c r="D194">
        <v>456</v>
      </c>
      <c r="E194">
        <f t="shared" si="10"/>
        <v>1</v>
      </c>
      <c r="F194">
        <v>16510</v>
      </c>
      <c r="G194">
        <f t="shared" si="13"/>
        <v>1641</v>
      </c>
    </row>
    <row r="195" spans="1:7" x14ac:dyDescent="0.3">
      <c r="A195" s="1">
        <v>44120</v>
      </c>
      <c r="B195">
        <v>18650</v>
      </c>
      <c r="C195">
        <f t="shared" si="12"/>
        <v>43</v>
      </c>
      <c r="D195">
        <v>456</v>
      </c>
      <c r="E195">
        <f t="shared" si="10"/>
        <v>0</v>
      </c>
      <c r="F195">
        <v>16601</v>
      </c>
      <c r="G195">
        <f t="shared" si="13"/>
        <v>1593</v>
      </c>
    </row>
    <row r="196" spans="1:7" x14ac:dyDescent="0.3">
      <c r="A196" s="1">
        <v>44121</v>
      </c>
      <c r="B196">
        <v>18688</v>
      </c>
      <c r="C196">
        <f t="shared" si="12"/>
        <v>38</v>
      </c>
      <c r="D196">
        <v>456</v>
      </c>
      <c r="E196">
        <f t="shared" si="10"/>
        <v>0</v>
      </c>
      <c r="F196">
        <v>16610</v>
      </c>
      <c r="G196">
        <f t="shared" si="13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2"/>
        <v>38.460423689255549</v>
      </c>
      <c r="D197">
        <f>SQRT(D196*D198)</f>
        <v>457.49754097699804</v>
      </c>
      <c r="E197">
        <f t="shared" ref="E197:E220" si="14">D197-D196</f>
        <v>1.4975409769980388</v>
      </c>
      <c r="F197">
        <f>SQRT(F196*F198)</f>
        <v>16633.483399456651</v>
      </c>
      <c r="G197">
        <f t="shared" si="13"/>
        <v>1635.4794832556072</v>
      </c>
    </row>
    <row r="198" spans="1:7" x14ac:dyDescent="0.3">
      <c r="A198" s="1">
        <v>44123</v>
      </c>
      <c r="B198">
        <v>18765</v>
      </c>
      <c r="C198">
        <f t="shared" si="12"/>
        <v>38.539576310744451</v>
      </c>
      <c r="D198">
        <v>459</v>
      </c>
      <c r="E198">
        <f t="shared" si="14"/>
        <v>1.5024590230019612</v>
      </c>
      <c r="F198">
        <v>16657</v>
      </c>
      <c r="G198">
        <f t="shared" si="13"/>
        <v>1649</v>
      </c>
    </row>
    <row r="199" spans="1:7" x14ac:dyDescent="0.3">
      <c r="A199" s="1">
        <v>44124</v>
      </c>
      <c r="B199">
        <v>18823</v>
      </c>
      <c r="C199">
        <f t="shared" si="12"/>
        <v>58</v>
      </c>
      <c r="D199">
        <v>460</v>
      </c>
      <c r="E199">
        <f t="shared" si="14"/>
        <v>1</v>
      </c>
      <c r="F199">
        <v>16717</v>
      </c>
      <c r="G199">
        <f t="shared" si="13"/>
        <v>1646</v>
      </c>
    </row>
    <row r="200" spans="1:7" x14ac:dyDescent="0.3">
      <c r="A200" s="1">
        <v>44125</v>
      </c>
      <c r="B200">
        <v>18884</v>
      </c>
      <c r="C200">
        <f t="shared" si="12"/>
        <v>61</v>
      </c>
      <c r="D200">
        <v>460</v>
      </c>
      <c r="E200">
        <f t="shared" si="14"/>
        <v>0</v>
      </c>
      <c r="F200">
        <v>16745</v>
      </c>
      <c r="G200">
        <f t="shared" si="13"/>
        <v>1679</v>
      </c>
    </row>
    <row r="201" spans="1:7" x14ac:dyDescent="0.3">
      <c r="A201" s="1">
        <v>44126</v>
      </c>
      <c r="B201">
        <v>18924</v>
      </c>
      <c r="C201">
        <f t="shared" si="12"/>
        <v>40</v>
      </c>
      <c r="D201">
        <v>461</v>
      </c>
      <c r="E201">
        <f t="shared" si="14"/>
        <v>1</v>
      </c>
      <c r="F201">
        <v>16902</v>
      </c>
      <c r="G201">
        <f t="shared" si="13"/>
        <v>1561</v>
      </c>
    </row>
    <row r="202" spans="1:7" x14ac:dyDescent="0.3">
      <c r="A202" s="1">
        <v>44127</v>
      </c>
      <c r="B202">
        <v>18980</v>
      </c>
      <c r="C202">
        <f t="shared" si="12"/>
        <v>56</v>
      </c>
      <c r="D202">
        <v>461</v>
      </c>
      <c r="E202">
        <f t="shared" si="14"/>
        <v>0</v>
      </c>
      <c r="F202">
        <v>17003</v>
      </c>
      <c r="G202">
        <f t="shared" si="13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2"/>
        <v>28.291142268470139</v>
      </c>
      <c r="D203">
        <v>461</v>
      </c>
      <c r="E203">
        <f t="shared" si="14"/>
        <v>0</v>
      </c>
      <c r="F203">
        <f>(F205/F202)^(1/3)*F202</f>
        <v>17049.207644889153</v>
      </c>
      <c r="G203">
        <f t="shared" si="13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2"/>
        <v>28.333312380738789</v>
      </c>
      <c r="D204">
        <v>461</v>
      </c>
      <c r="E204">
        <f t="shared" si="14"/>
        <v>0</v>
      </c>
      <c r="F204">
        <f>(F205/F202)^(1/3)*F203</f>
        <v>17095.540864467843</v>
      </c>
      <c r="G204">
        <f t="shared" si="13"/>
        <v>1480.0835901813662</v>
      </c>
    </row>
    <row r="205" spans="1:7" x14ac:dyDescent="0.3">
      <c r="A205" s="1">
        <v>44130</v>
      </c>
      <c r="B205">
        <v>19065</v>
      </c>
      <c r="C205">
        <f t="shared" si="12"/>
        <v>28.375545350791072</v>
      </c>
      <c r="D205">
        <v>461</v>
      </c>
      <c r="E205">
        <f t="shared" si="14"/>
        <v>0</v>
      </c>
      <c r="F205">
        <v>17142</v>
      </c>
      <c r="G205">
        <f t="shared" si="13"/>
        <v>1462</v>
      </c>
    </row>
    <row r="206" spans="1:7" x14ac:dyDescent="0.3">
      <c r="A206" s="1">
        <v>44131</v>
      </c>
      <c r="B206">
        <v>19114</v>
      </c>
      <c r="C206">
        <f t="shared" si="12"/>
        <v>49</v>
      </c>
      <c r="D206">
        <v>462</v>
      </c>
      <c r="E206">
        <f t="shared" si="14"/>
        <v>1</v>
      </c>
      <c r="F206">
        <v>17234</v>
      </c>
      <c r="G206">
        <f t="shared" si="13"/>
        <v>1418</v>
      </c>
    </row>
    <row r="207" spans="1:7" ht="15.75" customHeight="1" x14ac:dyDescent="0.3">
      <c r="A207" s="1">
        <v>44132</v>
      </c>
      <c r="B207">
        <v>19165</v>
      </c>
      <c r="C207">
        <f t="shared" si="12"/>
        <v>51</v>
      </c>
      <c r="D207">
        <v>462</v>
      </c>
      <c r="E207">
        <f t="shared" si="14"/>
        <v>0</v>
      </c>
      <c r="F207">
        <v>17502</v>
      </c>
      <c r="G207">
        <f t="shared" si="13"/>
        <v>1201</v>
      </c>
    </row>
    <row r="208" spans="1:7" x14ac:dyDescent="0.3">
      <c r="A208" s="1">
        <v>44133</v>
      </c>
      <c r="B208">
        <v>19212</v>
      </c>
      <c r="C208">
        <f t="shared" si="12"/>
        <v>47</v>
      </c>
      <c r="D208">
        <v>464</v>
      </c>
      <c r="E208">
        <f t="shared" si="14"/>
        <v>2</v>
      </c>
      <c r="F208">
        <v>17756</v>
      </c>
      <c r="G208">
        <f t="shared" si="13"/>
        <v>992</v>
      </c>
    </row>
    <row r="209" spans="1:7" x14ac:dyDescent="0.3">
      <c r="A209" s="1">
        <v>44134</v>
      </c>
      <c r="B209">
        <v>19282</v>
      </c>
      <c r="C209">
        <f t="shared" si="12"/>
        <v>70</v>
      </c>
      <c r="D209">
        <v>465</v>
      </c>
      <c r="E209">
        <f t="shared" si="14"/>
        <v>1</v>
      </c>
      <c r="F209">
        <v>17913</v>
      </c>
      <c r="G209">
        <f t="shared" si="13"/>
        <v>904</v>
      </c>
    </row>
    <row r="210" spans="1:7" x14ac:dyDescent="0.3">
      <c r="A210" s="1">
        <v>44135</v>
      </c>
      <c r="B210">
        <v>19290</v>
      </c>
      <c r="C210">
        <f t="shared" si="12"/>
        <v>8</v>
      </c>
      <c r="D210">
        <v>465</v>
      </c>
      <c r="E210">
        <f t="shared" si="14"/>
        <v>0</v>
      </c>
      <c r="F210">
        <v>17913</v>
      </c>
      <c r="G210">
        <f t="shared" si="13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2"/>
        <v>20.333333333332121</v>
      </c>
      <c r="D211">
        <f>(D210*2+D213)/3</f>
        <v>466.66666666666669</v>
      </c>
      <c r="E211">
        <f t="shared" si="14"/>
        <v>1.6666666666666856</v>
      </c>
      <c r="F211">
        <f>(F210*2+F213)/3</f>
        <v>17975.333333333332</v>
      </c>
      <c r="G211">
        <f t="shared" si="13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2"/>
        <v>20.333333333335759</v>
      </c>
      <c r="D212">
        <f>(D210+D213*2)/3</f>
        <v>468.33333333333331</v>
      </c>
      <c r="E212">
        <f t="shared" si="14"/>
        <v>1.6666666666666288</v>
      </c>
      <c r="F212">
        <f>(F210+F213*2)/3</f>
        <v>18037.666666666668</v>
      </c>
      <c r="G212">
        <f t="shared" si="13"/>
        <v>824.66666666666788</v>
      </c>
    </row>
    <row r="213" spans="1:7" x14ac:dyDescent="0.3">
      <c r="A213" s="1">
        <v>44138</v>
      </c>
      <c r="B213">
        <v>19351</v>
      </c>
      <c r="C213">
        <f t="shared" si="12"/>
        <v>20.333333333332121</v>
      </c>
      <c r="D213">
        <v>470</v>
      </c>
      <c r="E213">
        <f t="shared" si="14"/>
        <v>1.6666666666666856</v>
      </c>
      <c r="F213">
        <v>18100</v>
      </c>
      <c r="G213">
        <f t="shared" si="13"/>
        <v>781</v>
      </c>
    </row>
    <row r="214" spans="1:7" x14ac:dyDescent="0.3">
      <c r="A214" s="1">
        <v>44139</v>
      </c>
      <c r="B214">
        <v>19369</v>
      </c>
      <c r="C214">
        <f t="shared" si="12"/>
        <v>18</v>
      </c>
      <c r="D214">
        <v>472</v>
      </c>
      <c r="E214">
        <f t="shared" si="14"/>
        <v>2</v>
      </c>
      <c r="F214">
        <v>18271</v>
      </c>
      <c r="G214">
        <f t="shared" si="13"/>
        <v>626</v>
      </c>
    </row>
    <row r="215" spans="1:7" x14ac:dyDescent="0.3">
      <c r="A215" s="1">
        <v>44140</v>
      </c>
      <c r="B215">
        <v>19439</v>
      </c>
      <c r="C215">
        <f t="shared" si="12"/>
        <v>70</v>
      </c>
      <c r="D215">
        <v>473</v>
      </c>
      <c r="E215">
        <f t="shared" si="14"/>
        <v>1</v>
      </c>
      <c r="F215">
        <v>18307</v>
      </c>
      <c r="G215">
        <f t="shared" si="13"/>
        <v>659</v>
      </c>
    </row>
    <row r="216" spans="1:7" x14ac:dyDescent="0.3">
      <c r="A216" s="1">
        <v>44141</v>
      </c>
      <c r="B216">
        <v>19498</v>
      </c>
      <c r="C216">
        <f t="shared" si="12"/>
        <v>59</v>
      </c>
      <c r="D216">
        <v>473</v>
      </c>
      <c r="E216">
        <f t="shared" si="14"/>
        <v>0</v>
      </c>
      <c r="F216">
        <v>18358</v>
      </c>
      <c r="G216">
        <f t="shared" si="13"/>
        <v>667</v>
      </c>
    </row>
    <row r="217" spans="1:7" x14ac:dyDescent="0.3">
      <c r="A217" s="1">
        <v>44142</v>
      </c>
      <c r="B217">
        <v>19503</v>
      </c>
      <c r="C217">
        <f t="shared" si="12"/>
        <v>5</v>
      </c>
      <c r="D217">
        <v>474</v>
      </c>
      <c r="E217">
        <f t="shared" si="14"/>
        <v>1</v>
      </c>
      <c r="F217">
        <v>18384</v>
      </c>
      <c r="G217">
        <f t="shared" si="13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2"/>
        <v>36.5</v>
      </c>
      <c r="D218">
        <f>AVERAGE(D217,D219)</f>
        <v>475</v>
      </c>
      <c r="E218">
        <f t="shared" si="14"/>
        <v>1</v>
      </c>
      <c r="F218">
        <f>AVERAGE(F217,F219)</f>
        <v>18418.5</v>
      </c>
      <c r="G218">
        <f t="shared" si="13"/>
        <v>646</v>
      </c>
    </row>
    <row r="219" spans="1:7" x14ac:dyDescent="0.3">
      <c r="A219" s="1">
        <v>44144</v>
      </c>
      <c r="B219">
        <v>19576</v>
      </c>
      <c r="C219">
        <f t="shared" si="12"/>
        <v>36.5</v>
      </c>
      <c r="D219">
        <v>476</v>
      </c>
      <c r="E219">
        <f t="shared" si="14"/>
        <v>1</v>
      </c>
      <c r="F219">
        <v>18453</v>
      </c>
      <c r="G219">
        <f t="shared" si="13"/>
        <v>647</v>
      </c>
    </row>
    <row r="220" spans="1:7" x14ac:dyDescent="0.3">
      <c r="A220" s="1">
        <v>44145</v>
      </c>
      <c r="B220">
        <v>19636</v>
      </c>
      <c r="C220">
        <f t="shared" si="12"/>
        <v>60</v>
      </c>
      <c r="D220">
        <v>477</v>
      </c>
      <c r="E220">
        <f t="shared" si="14"/>
        <v>1</v>
      </c>
      <c r="F220">
        <v>18497</v>
      </c>
      <c r="G220">
        <f t="shared" si="13"/>
        <v>662</v>
      </c>
    </row>
    <row r="221" spans="1:7" x14ac:dyDescent="0.3">
      <c r="A221" s="1">
        <v>44146</v>
      </c>
      <c r="B221">
        <v>19681</v>
      </c>
      <c r="C221">
        <f t="shared" si="12"/>
        <v>45</v>
      </c>
      <c r="D221">
        <v>478</v>
      </c>
      <c r="E221">
        <f t="shared" ref="E221:E234" si="15">D221-D220</f>
        <v>1</v>
      </c>
      <c r="F221">
        <v>18530</v>
      </c>
      <c r="G221">
        <f t="shared" si="13"/>
        <v>673</v>
      </c>
    </row>
    <row r="222" spans="1:7" x14ac:dyDescent="0.3">
      <c r="A222" s="1">
        <v>44147</v>
      </c>
      <c r="B222">
        <v>19794</v>
      </c>
      <c r="C222">
        <f t="shared" si="12"/>
        <v>113</v>
      </c>
      <c r="D222">
        <v>480</v>
      </c>
      <c r="E222">
        <f t="shared" si="15"/>
        <v>2</v>
      </c>
      <c r="F222">
        <v>18594</v>
      </c>
      <c r="G222">
        <f t="shared" si="13"/>
        <v>720</v>
      </c>
    </row>
    <row r="223" spans="1:7" x14ac:dyDescent="0.3">
      <c r="A223" s="1">
        <v>44148</v>
      </c>
      <c r="B223">
        <v>19872</v>
      </c>
      <c r="C223">
        <f t="shared" si="12"/>
        <v>78</v>
      </c>
      <c r="D223">
        <v>483</v>
      </c>
      <c r="E223">
        <f t="shared" si="15"/>
        <v>3</v>
      </c>
      <c r="F223">
        <v>18636</v>
      </c>
      <c r="G223">
        <f t="shared" si="13"/>
        <v>753</v>
      </c>
    </row>
    <row r="224" spans="1:7" x14ac:dyDescent="0.3">
      <c r="A224" s="1">
        <v>44149</v>
      </c>
      <c r="B224">
        <v>19889</v>
      </c>
      <c r="C224">
        <f t="shared" si="12"/>
        <v>17</v>
      </c>
      <c r="D224">
        <v>483</v>
      </c>
      <c r="E224">
        <f t="shared" si="15"/>
        <v>0</v>
      </c>
      <c r="F224">
        <v>18663</v>
      </c>
      <c r="G224">
        <f t="shared" si="13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2"/>
        <v>36.965647867607913</v>
      </c>
      <c r="D225">
        <f>SQRT(D226*D224)</f>
        <v>483</v>
      </c>
      <c r="E225">
        <f t="shared" si="15"/>
        <v>0</v>
      </c>
      <c r="F225">
        <f>SQRT(F226*F224)</f>
        <v>18703.456151203714</v>
      </c>
      <c r="G225">
        <f t="shared" si="13"/>
        <v>739.50949666389351</v>
      </c>
    </row>
    <row r="226" spans="1:7" x14ac:dyDescent="0.3">
      <c r="A226" s="1">
        <v>44151</v>
      </c>
      <c r="B226">
        <v>19963</v>
      </c>
      <c r="C226">
        <f t="shared" si="12"/>
        <v>37.034352132392087</v>
      </c>
      <c r="D226">
        <v>483</v>
      </c>
      <c r="E226">
        <f t="shared" si="15"/>
        <v>0</v>
      </c>
      <c r="F226">
        <v>18744</v>
      </c>
      <c r="G226">
        <f t="shared" si="13"/>
        <v>736</v>
      </c>
    </row>
    <row r="227" spans="1:7" x14ac:dyDescent="0.3">
      <c r="A227" s="1">
        <v>44152</v>
      </c>
      <c r="B227">
        <v>20076</v>
      </c>
      <c r="C227">
        <f t="shared" si="12"/>
        <v>113</v>
      </c>
      <c r="D227">
        <v>486</v>
      </c>
      <c r="E227">
        <f t="shared" si="15"/>
        <v>3</v>
      </c>
      <c r="F227">
        <v>18759</v>
      </c>
      <c r="G227">
        <f t="shared" si="13"/>
        <v>831</v>
      </c>
    </row>
    <row r="228" spans="1:7" x14ac:dyDescent="0.3">
      <c r="A228" s="1">
        <v>44153</v>
      </c>
      <c r="B228">
        <v>20168</v>
      </c>
      <c r="C228">
        <f t="shared" si="12"/>
        <v>92</v>
      </c>
      <c r="D228">
        <v>487</v>
      </c>
      <c r="E228">
        <f t="shared" si="15"/>
        <v>1</v>
      </c>
      <c r="F228">
        <v>18804</v>
      </c>
      <c r="G228">
        <f t="shared" si="13"/>
        <v>877</v>
      </c>
    </row>
    <row r="229" spans="1:7" x14ac:dyDescent="0.3">
      <c r="A229" s="1">
        <v>44154</v>
      </c>
      <c r="B229">
        <v>20341</v>
      </c>
      <c r="C229">
        <f t="shared" si="12"/>
        <v>173</v>
      </c>
      <c r="D229">
        <v>487</v>
      </c>
      <c r="E229">
        <f t="shared" si="15"/>
        <v>0</v>
      </c>
      <c r="F229">
        <v>18862</v>
      </c>
      <c r="G229">
        <f t="shared" si="13"/>
        <v>992</v>
      </c>
    </row>
    <row r="230" spans="1:7" x14ac:dyDescent="0.3">
      <c r="A230" s="1">
        <v>44155</v>
      </c>
      <c r="B230">
        <v>20457</v>
      </c>
      <c r="C230">
        <f t="shared" si="12"/>
        <v>116</v>
      </c>
      <c r="D230">
        <v>488</v>
      </c>
      <c r="E230">
        <f t="shared" si="15"/>
        <v>1</v>
      </c>
      <c r="F230">
        <v>18900</v>
      </c>
      <c r="G230">
        <f t="shared" si="13"/>
        <v>1069</v>
      </c>
    </row>
    <row r="231" spans="1:7" x14ac:dyDescent="0.3">
      <c r="A231" s="1">
        <v>44156</v>
      </c>
      <c r="B231">
        <v>20483</v>
      </c>
      <c r="C231">
        <f t="shared" si="12"/>
        <v>26</v>
      </c>
      <c r="D231">
        <v>489</v>
      </c>
      <c r="E231">
        <f t="shared" si="15"/>
        <v>1</v>
      </c>
      <c r="F231">
        <v>18933</v>
      </c>
      <c r="G231">
        <f t="shared" si="13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2"/>
        <v>70.877371435297391</v>
      </c>
      <c r="D232">
        <v>490</v>
      </c>
      <c r="E232">
        <f t="shared" si="15"/>
        <v>1</v>
      </c>
      <c r="F232">
        <f>SQRT(F233*F231)</f>
        <v>18958.482850692457</v>
      </c>
      <c r="G232">
        <f t="shared" si="13"/>
        <v>1105.3945207428405</v>
      </c>
    </row>
    <row r="233" spans="1:7" x14ac:dyDescent="0.3">
      <c r="A233" s="1">
        <v>44158</v>
      </c>
      <c r="B233">
        <v>20625</v>
      </c>
      <c r="C233">
        <f t="shared" si="12"/>
        <v>71.122628564702609</v>
      </c>
      <c r="D233">
        <v>491</v>
      </c>
      <c r="E233">
        <f t="shared" si="15"/>
        <v>1</v>
      </c>
      <c r="F233">
        <v>18984</v>
      </c>
      <c r="G233">
        <f t="shared" si="13"/>
        <v>1150</v>
      </c>
    </row>
    <row r="234" spans="1:7" x14ac:dyDescent="0.3">
      <c r="A234" s="1">
        <v>44159</v>
      </c>
      <c r="B234">
        <v>20739</v>
      </c>
      <c r="C234">
        <f t="shared" si="12"/>
        <v>114</v>
      </c>
      <c r="D234">
        <v>491</v>
      </c>
      <c r="E234">
        <f t="shared" si="15"/>
        <v>0</v>
      </c>
      <c r="F234">
        <v>19062</v>
      </c>
      <c r="G234">
        <f t="shared" si="13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234"/>
  <sheetViews>
    <sheetView workbookViewId="0">
      <pane ySplit="1" topLeftCell="A219" activePane="bottomLeft" state="frozen"/>
      <selection pane="bottomLeft" activeCell="A234" sqref="A234:G23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67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si="1"/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1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1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1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1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1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1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1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1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1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1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1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1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1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1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1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1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ref="C68:C131" si="3">B68-B67</f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10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10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10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10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10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10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10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  <c r="H103">
        <f>F177/F103</f>
        <v>4.6180738786279685</v>
      </c>
      <c r="I103">
        <f>A177-A103</f>
        <v>74</v>
      </c>
      <c r="J103">
        <f>H103^(1/I103)</f>
        <v>1.0208905906633594</v>
      </c>
    </row>
    <row r="104" spans="1:10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f>F103*$J$103</f>
        <v>3095.3402708913059</v>
      </c>
      <c r="G104">
        <f>B104-D104-F104</f>
        <v>1502.6597291086941</v>
      </c>
    </row>
    <row r="105" spans="1:10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f t="shared" ref="F105:F168" si="7">F104*$J$103</f>
        <v>3160.003757454308</v>
      </c>
      <c r="G105">
        <f>B105-D105-F105</f>
        <v>1511.996242545692</v>
      </c>
    </row>
    <row r="106" spans="1:10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 t="shared" si="7"/>
        <v>3226.0181024459635</v>
      </c>
      <c r="G106">
        <f t="shared" ref="G106:G126" si="8">B106-D106-F106</f>
        <v>1456.5566122393348</v>
      </c>
    </row>
    <row r="107" spans="1:10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f t="shared" si="7"/>
        <v>3293.4115260967496</v>
      </c>
      <c r="G107">
        <f t="shared" si="8"/>
        <v>1399.5884739032504</v>
      </c>
    </row>
    <row r="108" spans="1:10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f t="shared" si="7"/>
        <v>3362.2128381744265</v>
      </c>
      <c r="G108">
        <f t="shared" si="8"/>
        <v>1401.7871618255735</v>
      </c>
    </row>
    <row r="109" spans="1:10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f t="shared" si="7"/>
        <v>3432.4514502998204</v>
      </c>
      <c r="G109">
        <f t="shared" si="8"/>
        <v>1745.5485497001796</v>
      </c>
    </row>
    <row r="110" spans="1:10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f t="shared" si="7"/>
        <v>3504.1573885198882</v>
      </c>
      <c r="G110">
        <f t="shared" si="8"/>
        <v>1980.8426114801118</v>
      </c>
    </row>
    <row r="111" spans="1:10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f t="shared" si="7"/>
        <v>3577.3613061434435</v>
      </c>
      <c r="G111">
        <f t="shared" si="8"/>
        <v>2216.6386938565565</v>
      </c>
    </row>
    <row r="112" spans="1:10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f t="shared" si="7"/>
        <v>3652.0944968450267</v>
      </c>
      <c r="G112">
        <f t="shared" si="8"/>
        <v>2145.9055031549733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 t="shared" si="7"/>
        <v>3728.3889080425238</v>
      </c>
      <c r="G113">
        <f t="shared" si="8"/>
        <v>2210.8358534904605</v>
      </c>
    </row>
    <row r="114" spans="1:7" x14ac:dyDescent="0.3">
      <c r="A114" s="1">
        <v>44039</v>
      </c>
      <c r="B114">
        <f>(B115/B112)^(1/3)*B113</f>
        <v>6273.5017353422763</v>
      </c>
      <c r="C114">
        <f t="shared" si="3"/>
        <v>146.97246645333689</v>
      </c>
      <c r="D114">
        <f>(D115/D112)^(1/3)*D113</f>
        <v>189.63772149111949</v>
      </c>
      <c r="E114">
        <f t="shared" si="4"/>
        <v>2.3332141351642122</v>
      </c>
      <c r="F114">
        <f t="shared" si="7"/>
        <v>3806.2771545542496</v>
      </c>
      <c r="G114">
        <f t="shared" si="8"/>
        <v>2277.5868592969068</v>
      </c>
    </row>
    <row r="115" spans="1:7" x14ac:dyDescent="0.3">
      <c r="A115" s="1">
        <v>44040</v>
      </c>
      <c r="B115">
        <v>6424</v>
      </c>
      <c r="C115">
        <f t="shared" si="3"/>
        <v>150.49826465772367</v>
      </c>
      <c r="D115">
        <v>192</v>
      </c>
      <c r="E115">
        <f t="shared" si="4"/>
        <v>2.3622785088805074</v>
      </c>
      <c r="F115">
        <f t="shared" si="7"/>
        <v>3885.7925325413389</v>
      </c>
      <c r="G115">
        <f t="shared" si="8"/>
        <v>2346.2074674586611</v>
      </c>
    </row>
    <row r="116" spans="1:7" x14ac:dyDescent="0.3">
      <c r="A116" s="1">
        <v>44041</v>
      </c>
      <c r="B116">
        <v>6647</v>
      </c>
      <c r="C116">
        <f t="shared" si="3"/>
        <v>223</v>
      </c>
      <c r="D116">
        <v>194</v>
      </c>
      <c r="E116">
        <f t="shared" si="4"/>
        <v>2</v>
      </c>
      <c r="F116">
        <f t="shared" si="7"/>
        <v>3966.9690337413986</v>
      </c>
      <c r="G116">
        <f t="shared" si="8"/>
        <v>2486.0309662586014</v>
      </c>
    </row>
    <row r="117" spans="1:7" x14ac:dyDescent="0.3">
      <c r="A117" s="1">
        <v>44042</v>
      </c>
      <c r="B117">
        <v>6763</v>
      </c>
      <c r="C117">
        <f t="shared" si="3"/>
        <v>116</v>
      </c>
      <c r="D117">
        <v>200</v>
      </c>
      <c r="E117">
        <f t="shared" si="4"/>
        <v>6</v>
      </c>
      <c r="F117">
        <f t="shared" si="7"/>
        <v>4049.8413599995124</v>
      </c>
      <c r="G117">
        <f t="shared" si="8"/>
        <v>2513.1586400004876</v>
      </c>
    </row>
    <row r="118" spans="1:7" x14ac:dyDescent="0.3">
      <c r="A118" s="1">
        <v>44043</v>
      </c>
      <c r="B118">
        <v>7142</v>
      </c>
      <c r="C118">
        <f t="shared" si="3"/>
        <v>379</v>
      </c>
      <c r="D118">
        <v>204</v>
      </c>
      <c r="E118">
        <f t="shared" si="4"/>
        <v>4</v>
      </c>
      <c r="F118">
        <f t="shared" si="7"/>
        <v>4134.4449381028053</v>
      </c>
      <c r="G118">
        <f t="shared" si="8"/>
        <v>2803.5550618971947</v>
      </c>
    </row>
    <row r="119" spans="1:7" x14ac:dyDescent="0.3">
      <c r="A119" s="1">
        <v>44044</v>
      </c>
      <c r="B119">
        <v>7174</v>
      </c>
      <c r="C119">
        <f t="shared" si="3"/>
        <v>32</v>
      </c>
      <c r="D119">
        <v>205</v>
      </c>
      <c r="E119">
        <f t="shared" si="4"/>
        <v>1</v>
      </c>
      <c r="F119">
        <f t="shared" si="7"/>
        <v>4220.815934924909</v>
      </c>
      <c r="G119">
        <f t="shared" si="8"/>
        <v>2748.184065075091</v>
      </c>
    </row>
    <row r="120" spans="1:7" x14ac:dyDescent="0.3">
      <c r="A120" s="1">
        <v>44045</v>
      </c>
      <c r="B120">
        <f>SQRT(B119*B121)</f>
        <v>7297.4380435876265</v>
      </c>
      <c r="C120">
        <f t="shared" si="3"/>
        <v>123.43804358762645</v>
      </c>
      <c r="D120">
        <f>SQRT(D119*D121)</f>
        <v>208.96171898220976</v>
      </c>
      <c r="E120">
        <f t="shared" si="4"/>
        <v>3.96171898220976</v>
      </c>
      <c r="F120">
        <f t="shared" si="7"/>
        <v>4308.9912728868103</v>
      </c>
      <c r="G120">
        <f t="shared" si="8"/>
        <v>2779.485051718606</v>
      </c>
    </row>
    <row r="121" spans="1:7" x14ac:dyDescent="0.3">
      <c r="A121" s="1">
        <v>44046</v>
      </c>
      <c r="B121">
        <v>7423</v>
      </c>
      <c r="C121">
        <f t="shared" si="3"/>
        <v>125.56195641237355</v>
      </c>
      <c r="D121">
        <v>213</v>
      </c>
      <c r="E121">
        <f t="shared" si="4"/>
        <v>4.03828101779024</v>
      </c>
      <c r="F121">
        <f t="shared" si="7"/>
        <v>4399.0086457406769</v>
      </c>
      <c r="G121">
        <f t="shared" si="8"/>
        <v>2810.9913542593231</v>
      </c>
    </row>
    <row r="122" spans="1:7" x14ac:dyDescent="0.3">
      <c r="A122" s="1">
        <v>44047</v>
      </c>
      <c r="B122">
        <v>7684</v>
      </c>
      <c r="C122">
        <f t="shared" si="3"/>
        <v>261</v>
      </c>
      <c r="D122">
        <v>220</v>
      </c>
      <c r="E122">
        <f t="shared" si="4"/>
        <v>7</v>
      </c>
      <c r="F122">
        <f t="shared" si="7"/>
        <v>4490.9065346834241</v>
      </c>
      <c r="G122">
        <f t="shared" si="8"/>
        <v>2973.0934653165759</v>
      </c>
    </row>
    <row r="123" spans="1:7" x14ac:dyDescent="0.3">
      <c r="A123" s="1">
        <v>44048</v>
      </c>
      <c r="B123">
        <v>8000</v>
      </c>
      <c r="C123">
        <f t="shared" si="3"/>
        <v>316</v>
      </c>
      <c r="D123">
        <v>226</v>
      </c>
      <c r="E123">
        <f t="shared" si="4"/>
        <v>6</v>
      </c>
      <c r="F123">
        <f t="shared" si="7"/>
        <v>4584.7242248069015</v>
      </c>
      <c r="G123">
        <f t="shared" si="8"/>
        <v>3189.2757751930985</v>
      </c>
    </row>
    <row r="124" spans="1:7" x14ac:dyDescent="0.3">
      <c r="A124" s="1">
        <v>44049</v>
      </c>
      <c r="B124">
        <v>8224</v>
      </c>
      <c r="C124">
        <f t="shared" si="3"/>
        <v>224</v>
      </c>
      <c r="D124">
        <v>229</v>
      </c>
      <c r="E124">
        <f t="shared" si="4"/>
        <v>3</v>
      </c>
      <c r="F124">
        <f t="shared" si="7"/>
        <v>4680.5018218917303</v>
      </c>
      <c r="G124">
        <f t="shared" si="8"/>
        <v>3314.4981781082697</v>
      </c>
    </row>
    <row r="125" spans="1:7" x14ac:dyDescent="0.3">
      <c r="A125" s="1">
        <v>44050</v>
      </c>
      <c r="B125">
        <v>8587</v>
      </c>
      <c r="C125">
        <f t="shared" si="3"/>
        <v>363</v>
      </c>
      <c r="D125">
        <v>232</v>
      </c>
      <c r="E125">
        <f t="shared" si="4"/>
        <v>3</v>
      </c>
      <c r="F125">
        <f t="shared" si="7"/>
        <v>4778.2802695519786</v>
      </c>
      <c r="G125">
        <f t="shared" si="8"/>
        <v>3576.7197304480214</v>
      </c>
    </row>
    <row r="126" spans="1:7" x14ac:dyDescent="0.3">
      <c r="A126" s="1">
        <v>44051</v>
      </c>
      <c r="B126">
        <v>8799</v>
      </c>
      <c r="C126">
        <f t="shared" si="3"/>
        <v>212</v>
      </c>
      <c r="D126">
        <v>233</v>
      </c>
      <c r="E126">
        <f t="shared" si="4"/>
        <v>1</v>
      </c>
      <c r="F126">
        <f t="shared" si="7"/>
        <v>4878.1013667379957</v>
      </c>
      <c r="G126">
        <f t="shared" si="8"/>
        <v>3687.8986332620043</v>
      </c>
    </row>
    <row r="127" spans="1:7" x14ac:dyDescent="0.3">
      <c r="A127" s="1">
        <v>44052</v>
      </c>
      <c r="B127">
        <f>SQRT(B126*B128)</f>
        <v>8866.2430600564967</v>
      </c>
      <c r="C127">
        <f t="shared" si="3"/>
        <v>67.243060056496688</v>
      </c>
      <c r="D127">
        <f>SQRT(D126*D128)</f>
        <v>243.75192306933704</v>
      </c>
      <c r="E127">
        <f t="shared" si="4"/>
        <v>10.751923069337039</v>
      </c>
      <c r="F127">
        <f t="shared" si="7"/>
        <v>4980.0077856048929</v>
      </c>
      <c r="G127">
        <f>B127-D127-F127</f>
        <v>3642.4833513822659</v>
      </c>
    </row>
    <row r="128" spans="1:7" x14ac:dyDescent="0.3">
      <c r="A128" s="1">
        <v>44053</v>
      </c>
      <c r="B128">
        <v>8934</v>
      </c>
      <c r="C128">
        <f t="shared" si="3"/>
        <v>67.756939943503312</v>
      </c>
      <c r="D128">
        <v>255</v>
      </c>
      <c r="E128">
        <f t="shared" si="4"/>
        <v>11.248076930662961</v>
      </c>
      <c r="F128">
        <f t="shared" si="7"/>
        <v>5084.0430897543074</v>
      </c>
      <c r="G128">
        <f t="shared" ref="G128:G191" si="9">B128-D128-F128</f>
        <v>3594.9569102456926</v>
      </c>
    </row>
    <row r="129" spans="1:7" x14ac:dyDescent="0.3">
      <c r="A129" s="1">
        <v>44054</v>
      </c>
      <c r="B129">
        <v>9186</v>
      </c>
      <c r="C129">
        <f t="shared" si="3"/>
        <v>252</v>
      </c>
      <c r="D129">
        <v>262</v>
      </c>
      <c r="E129">
        <f t="shared" si="4"/>
        <v>7</v>
      </c>
      <c r="F129">
        <f t="shared" si="7"/>
        <v>5190.2517528572453</v>
      </c>
      <c r="G129">
        <f t="shared" si="9"/>
        <v>3733.7482471427547</v>
      </c>
    </row>
    <row r="130" spans="1:7" x14ac:dyDescent="0.3">
      <c r="A130" s="1">
        <v>44055</v>
      </c>
      <c r="B130">
        <v>9669</v>
      </c>
      <c r="C130">
        <f t="shared" si="3"/>
        <v>483</v>
      </c>
      <c r="D130">
        <v>271</v>
      </c>
      <c r="E130">
        <f t="shared" si="4"/>
        <v>9</v>
      </c>
      <c r="F130">
        <f t="shared" si="7"/>
        <v>5298.6791776659693</v>
      </c>
      <c r="G130">
        <f t="shared" si="9"/>
        <v>4099.3208223340307</v>
      </c>
    </row>
    <row r="131" spans="1:7" x14ac:dyDescent="0.3">
      <c r="A131" s="1">
        <v>44056</v>
      </c>
      <c r="B131">
        <v>9877</v>
      </c>
      <c r="C131">
        <f t="shared" si="3"/>
        <v>208</v>
      </c>
      <c r="D131">
        <v>274</v>
      </c>
      <c r="E131">
        <f t="shared" si="4"/>
        <v>3</v>
      </c>
      <c r="F131">
        <f t="shared" si="7"/>
        <v>5409.3717154230553</v>
      </c>
      <c r="G131">
        <f t="shared" si="9"/>
        <v>4193.6282845769447</v>
      </c>
    </row>
    <row r="132" spans="1:7" x14ac:dyDescent="0.3">
      <c r="A132" s="1">
        <v>44057</v>
      </c>
      <c r="B132">
        <v>10107</v>
      </c>
      <c r="C132">
        <f t="shared" ref="C132:C189" si="10">B132-B131</f>
        <v>230</v>
      </c>
      <c r="D132">
        <v>276</v>
      </c>
      <c r="E132">
        <f t="shared" si="4"/>
        <v>2</v>
      </c>
      <c r="F132">
        <f t="shared" si="7"/>
        <v>5522.376685675913</v>
      </c>
      <c r="G132">
        <f t="shared" si="9"/>
        <v>4308.623314324087</v>
      </c>
    </row>
    <row r="133" spans="1:7" x14ac:dyDescent="0.3">
      <c r="A133" s="1">
        <v>44058</v>
      </c>
      <c r="B133">
        <v>10135</v>
      </c>
      <c r="C133">
        <f t="shared" si="10"/>
        <v>28</v>
      </c>
      <c r="D133">
        <v>280</v>
      </c>
      <c r="E133">
        <f t="shared" ref="E133:E196" si="11">D133-D132</f>
        <v>4</v>
      </c>
      <c r="F133">
        <f t="shared" si="7"/>
        <v>5637.7423965052476</v>
      </c>
      <c r="G133">
        <f t="shared" si="9"/>
        <v>4217.2576034947524</v>
      </c>
    </row>
    <row r="134" spans="1:7" x14ac:dyDescent="0.3">
      <c r="A134" s="1">
        <v>44059</v>
      </c>
      <c r="B134">
        <f>SQRT(B133*B135)</f>
        <v>10291.294865078933</v>
      </c>
      <c r="C134">
        <f t="shared" si="10"/>
        <v>156.29486507893307</v>
      </c>
      <c r="D134">
        <f>SQRT(D133*D135)</f>
        <v>285.44701785094901</v>
      </c>
      <c r="E134">
        <f t="shared" si="11"/>
        <v>5.4470178509490097</v>
      </c>
      <c r="F134">
        <f t="shared" si="7"/>
        <v>5755.5181651761059</v>
      </c>
      <c r="G134">
        <f t="shared" si="9"/>
        <v>4250.3296820518781</v>
      </c>
    </row>
    <row r="135" spans="1:7" x14ac:dyDescent="0.3">
      <c r="A135" s="1">
        <v>44060</v>
      </c>
      <c r="B135">
        <v>10450</v>
      </c>
      <c r="C135">
        <f t="shared" si="10"/>
        <v>158.70513492106693</v>
      </c>
      <c r="D135">
        <v>291</v>
      </c>
      <c r="E135">
        <f t="shared" si="11"/>
        <v>5.5529821490509903</v>
      </c>
      <c r="F135">
        <f t="shared" si="7"/>
        <v>5875.7543392203297</v>
      </c>
      <c r="G135">
        <f t="shared" si="9"/>
        <v>4283.2456607796703</v>
      </c>
    </row>
    <row r="136" spans="1:7" x14ac:dyDescent="0.3">
      <c r="A136" s="1">
        <v>44061</v>
      </c>
      <c r="B136">
        <v>10694</v>
      </c>
      <c r="C136">
        <f t="shared" si="10"/>
        <v>244</v>
      </c>
      <c r="D136">
        <v>293</v>
      </c>
      <c r="E136">
        <f t="shared" si="11"/>
        <v>2</v>
      </c>
      <c r="F136">
        <f t="shared" si="7"/>
        <v>5998.5023179594391</v>
      </c>
      <c r="G136">
        <f t="shared" si="9"/>
        <v>4402.4976820405609</v>
      </c>
    </row>
    <row r="137" spans="1:7" x14ac:dyDescent="0.3">
      <c r="A137" s="1">
        <v>44062</v>
      </c>
      <c r="B137">
        <v>11039</v>
      </c>
      <c r="C137">
        <f t="shared" si="10"/>
        <v>345</v>
      </c>
      <c r="D137">
        <v>298</v>
      </c>
      <c r="E137">
        <f t="shared" si="11"/>
        <v>5</v>
      </c>
      <c r="F137">
        <f t="shared" si="7"/>
        <v>6123.8145744771427</v>
      </c>
      <c r="G137">
        <f t="shared" si="9"/>
        <v>4617.1854255228573</v>
      </c>
    </row>
    <row r="138" spans="1:7" x14ac:dyDescent="0.3">
      <c r="A138" s="1">
        <v>44063</v>
      </c>
      <c r="B138">
        <v>11289</v>
      </c>
      <c r="C138">
        <f t="shared" si="10"/>
        <v>250</v>
      </c>
      <c r="D138">
        <v>305</v>
      </c>
      <c r="E138">
        <f t="shared" si="11"/>
        <v>7</v>
      </c>
      <c r="F138">
        <f t="shared" si="7"/>
        <v>6251.744678050859</v>
      </c>
      <c r="G138">
        <f t="shared" si="9"/>
        <v>4732.255321949141</v>
      </c>
    </row>
    <row r="139" spans="1:7" x14ac:dyDescent="0.3">
      <c r="A139" s="1">
        <v>44064</v>
      </c>
      <c r="B139">
        <v>11505</v>
      </c>
      <c r="C139">
        <f t="shared" si="10"/>
        <v>216</v>
      </c>
      <c r="D139">
        <v>309</v>
      </c>
      <c r="E139">
        <f t="shared" si="11"/>
        <v>4</v>
      </c>
      <c r="F139">
        <f t="shared" si="7"/>
        <v>6382.3473170518555</v>
      </c>
      <c r="G139">
        <f t="shared" si="9"/>
        <v>4813.6526829481445</v>
      </c>
    </row>
    <row r="140" spans="1:7" x14ac:dyDescent="0.3">
      <c r="A140" s="1">
        <v>44065</v>
      </c>
      <c r="B140">
        <v>11577</v>
      </c>
      <c r="C140">
        <f t="shared" si="10"/>
        <v>72</v>
      </c>
      <c r="D140">
        <v>310</v>
      </c>
      <c r="E140">
        <f t="shared" si="11"/>
        <v>1</v>
      </c>
      <c r="F140">
        <f t="shared" si="7"/>
        <v>6515.6783223237762</v>
      </c>
      <c r="G140">
        <f t="shared" si="9"/>
        <v>4751.3216776762238</v>
      </c>
    </row>
    <row r="141" spans="1:7" x14ac:dyDescent="0.3">
      <c r="A141" s="1">
        <v>44066</v>
      </c>
      <c r="B141">
        <f>SQRT(B140*B142)</f>
        <v>11779.233633815062</v>
      </c>
      <c r="C141">
        <f t="shared" si="10"/>
        <v>202.23363381506169</v>
      </c>
      <c r="D141">
        <f>SQRT(D140*D142)</f>
        <v>314.96031496047243</v>
      </c>
      <c r="E141">
        <f t="shared" si="11"/>
        <v>4.9603149604724308</v>
      </c>
      <c r="F141">
        <f t="shared" si="7"/>
        <v>6651.7946910495666</v>
      </c>
      <c r="G141">
        <f t="shared" si="9"/>
        <v>4812.4786278050233</v>
      </c>
    </row>
    <row r="142" spans="1:7" x14ac:dyDescent="0.3">
      <c r="A142" s="1">
        <v>44067</v>
      </c>
      <c r="B142">
        <v>11985</v>
      </c>
      <c r="C142">
        <f t="shared" si="10"/>
        <v>205.76636618493831</v>
      </c>
      <c r="D142">
        <v>320</v>
      </c>
      <c r="E142">
        <f t="shared" si="11"/>
        <v>5.0396850395275692</v>
      </c>
      <c r="F142">
        <f t="shared" si="7"/>
        <v>6790.7546111169904</v>
      </c>
      <c r="G142">
        <f t="shared" si="9"/>
        <v>4874.2453888830096</v>
      </c>
    </row>
    <row r="143" spans="1:7" x14ac:dyDescent="0.3">
      <c r="A143" s="1">
        <v>44068</v>
      </c>
      <c r="B143">
        <v>12226</v>
      </c>
      <c r="C143">
        <f t="shared" si="10"/>
        <v>241</v>
      </c>
      <c r="D143">
        <v>324</v>
      </c>
      <c r="E143">
        <f t="shared" si="11"/>
        <v>4</v>
      </c>
      <c r="F143">
        <f t="shared" si="7"/>
        <v>6932.6174859931562</v>
      </c>
      <c r="G143">
        <f t="shared" si="9"/>
        <v>4969.3825140068438</v>
      </c>
    </row>
    <row r="144" spans="1:7" x14ac:dyDescent="0.3">
      <c r="A144" s="1">
        <v>44069</v>
      </c>
      <c r="B144">
        <v>12472</v>
      </c>
      <c r="C144">
        <f t="shared" si="10"/>
        <v>246</v>
      </c>
      <c r="D144">
        <v>330</v>
      </c>
      <c r="E144">
        <f t="shared" si="11"/>
        <v>6</v>
      </c>
      <c r="F144">
        <f t="shared" si="7"/>
        <v>7077.4439601186868</v>
      </c>
      <c r="G144">
        <f t="shared" si="9"/>
        <v>5064.5560398813132</v>
      </c>
    </row>
    <row r="145" spans="1:7" x14ac:dyDescent="0.3">
      <c r="A145" s="1">
        <v>44070</v>
      </c>
      <c r="B145">
        <v>12771</v>
      </c>
      <c r="C145">
        <f t="shared" si="10"/>
        <v>299</v>
      </c>
      <c r="D145">
        <v>333</v>
      </c>
      <c r="E145">
        <f t="shared" si="11"/>
        <v>3</v>
      </c>
      <c r="F145">
        <f t="shared" si="7"/>
        <v>7225.2959448323918</v>
      </c>
      <c r="G145">
        <f t="shared" si="9"/>
        <v>5212.7040551676082</v>
      </c>
    </row>
    <row r="146" spans="1:7" x14ac:dyDescent="0.3">
      <c r="A146" s="1">
        <v>44071</v>
      </c>
      <c r="B146">
        <v>12975</v>
      </c>
      <c r="C146">
        <f t="shared" si="10"/>
        <v>204</v>
      </c>
      <c r="D146">
        <v>340</v>
      </c>
      <c r="E146">
        <f t="shared" si="11"/>
        <v>7</v>
      </c>
      <c r="F146">
        <f t="shared" si="7"/>
        <v>7376.236644837516</v>
      </c>
      <c r="G146">
        <f t="shared" si="9"/>
        <v>5258.763355162484</v>
      </c>
    </row>
    <row r="147" spans="1:7" x14ac:dyDescent="0.3">
      <c r="A147" s="1">
        <v>44072</v>
      </c>
      <c r="B147">
        <v>13059</v>
      </c>
      <c r="C147">
        <f t="shared" si="10"/>
        <v>84</v>
      </c>
      <c r="D147">
        <v>341</v>
      </c>
      <c r="E147">
        <f t="shared" si="11"/>
        <v>1</v>
      </c>
      <c r="F147">
        <f t="shared" si="7"/>
        <v>7530.3305852208878</v>
      </c>
      <c r="G147">
        <f t="shared" si="9"/>
        <v>5187.6694147791122</v>
      </c>
    </row>
    <row r="148" spans="1:7" x14ac:dyDescent="0.3">
      <c r="A148" s="1">
        <v>44073</v>
      </c>
      <c r="B148">
        <f>SQRT(B147*B149)</f>
        <v>13154.64971027355</v>
      </c>
      <c r="C148">
        <f t="shared" si="10"/>
        <v>95.649710273550227</v>
      </c>
      <c r="D148">
        <f>SQRT(D147*D149)</f>
        <v>346.94812292329817</v>
      </c>
      <c r="E148">
        <f t="shared" si="11"/>
        <v>5.9481229232981718</v>
      </c>
      <c r="F148">
        <f t="shared" si="7"/>
        <v>7687.6436390365134</v>
      </c>
      <c r="G148">
        <f t="shared" si="9"/>
        <v>5120.0579483137381</v>
      </c>
    </row>
    <row r="149" spans="1:7" x14ac:dyDescent="0.3">
      <c r="A149" s="1">
        <v>44074</v>
      </c>
      <c r="B149">
        <v>13251</v>
      </c>
      <c r="C149">
        <f t="shared" si="10"/>
        <v>96.350289726449773</v>
      </c>
      <c r="D149">
        <v>353</v>
      </c>
      <c r="E149">
        <f t="shared" si="11"/>
        <v>6.0518770767018282</v>
      </c>
      <c r="F149">
        <f t="shared" si="7"/>
        <v>7848.2430554654038</v>
      </c>
      <c r="G149">
        <f t="shared" si="9"/>
        <v>5049.7569445345962</v>
      </c>
    </row>
    <row r="150" spans="1:7" x14ac:dyDescent="0.3">
      <c r="A150" s="1">
        <v>44075</v>
      </c>
      <c r="B150">
        <v>13504</v>
      </c>
      <c r="C150">
        <f t="shared" si="10"/>
        <v>253</v>
      </c>
      <c r="D150">
        <v>360</v>
      </c>
      <c r="E150">
        <f t="shared" si="11"/>
        <v>7</v>
      </c>
      <c r="F150">
        <f t="shared" si="7"/>
        <v>8012.1974885636846</v>
      </c>
      <c r="G150">
        <f t="shared" si="9"/>
        <v>5131.8025114363154</v>
      </c>
    </row>
    <row r="151" spans="1:7" x14ac:dyDescent="0.3">
      <c r="A151" s="1">
        <v>44076</v>
      </c>
      <c r="B151">
        <v>13719</v>
      </c>
      <c r="C151">
        <f t="shared" si="10"/>
        <v>215</v>
      </c>
      <c r="D151">
        <v>362</v>
      </c>
      <c r="E151">
        <f t="shared" si="11"/>
        <v>2</v>
      </c>
      <c r="F151">
        <f t="shared" si="7"/>
        <v>8179.577026611265</v>
      </c>
      <c r="G151">
        <f t="shared" si="9"/>
        <v>5177.422973388735</v>
      </c>
    </row>
    <row r="152" spans="1:7" x14ac:dyDescent="0.3">
      <c r="A152" s="1">
        <v>44077</v>
      </c>
      <c r="B152">
        <v>13929</v>
      </c>
      <c r="C152">
        <f t="shared" si="10"/>
        <v>210</v>
      </c>
      <c r="D152">
        <v>363</v>
      </c>
      <c r="E152">
        <f t="shared" si="11"/>
        <v>1</v>
      </c>
      <c r="F152">
        <f t="shared" si="7"/>
        <v>8350.4532220736201</v>
      </c>
      <c r="G152">
        <f t="shared" si="9"/>
        <v>5215.5467779263799</v>
      </c>
    </row>
    <row r="153" spans="1:7" x14ac:dyDescent="0.3">
      <c r="A153" s="1">
        <v>44078</v>
      </c>
      <c r="B153">
        <v>14139</v>
      </c>
      <c r="C153">
        <f t="shared" si="10"/>
        <v>210</v>
      </c>
      <c r="D153">
        <v>363</v>
      </c>
      <c r="E153">
        <f t="shared" si="11"/>
        <v>0</v>
      </c>
      <c r="F153">
        <f t="shared" si="7"/>
        <v>8524.8991221894903</v>
      </c>
      <c r="G153">
        <f t="shared" si="9"/>
        <v>5251.1008778105097</v>
      </c>
    </row>
    <row r="154" spans="1:7" x14ac:dyDescent="0.3">
      <c r="A154" s="1">
        <v>44079</v>
      </c>
      <c r="B154">
        <v>14225</v>
      </c>
      <c r="C154">
        <f t="shared" si="10"/>
        <v>86</v>
      </c>
      <c r="D154">
        <v>369</v>
      </c>
      <c r="E154">
        <f t="shared" si="11"/>
        <v>6</v>
      </c>
      <c r="F154">
        <f t="shared" si="7"/>
        <v>8702.9893001975834</v>
      </c>
      <c r="G154">
        <f t="shared" si="9"/>
        <v>5153.0106998024166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10"/>
        <v>102.5916566745891</v>
      </c>
      <c r="D155">
        <f>(D157/D154)^(1/3)*D154</f>
        <v>370.98925676589107</v>
      </c>
      <c r="E155">
        <f t="shared" si="11"/>
        <v>1.9892567658910707</v>
      </c>
      <c r="F155">
        <f t="shared" si="7"/>
        <v>8884.7998872156077</v>
      </c>
      <c r="G155">
        <f t="shared" si="9"/>
        <v>5071.8025126930897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10"/>
        <v>103.33155460212765</v>
      </c>
      <c r="D156">
        <f>(D157/D154)^(1/3)*D155</f>
        <v>372.98923749514432</v>
      </c>
      <c r="E156">
        <f t="shared" si="11"/>
        <v>1.9999807292532523</v>
      </c>
      <c r="F156">
        <f t="shared" si="7"/>
        <v>9070.4086047852907</v>
      </c>
      <c r="G156">
        <f t="shared" si="9"/>
        <v>4987.525368996281</v>
      </c>
    </row>
    <row r="157" spans="1:7" x14ac:dyDescent="0.3">
      <c r="A157" s="1">
        <v>44082</v>
      </c>
      <c r="B157">
        <v>14535</v>
      </c>
      <c r="C157">
        <f t="shared" si="10"/>
        <v>104.07678872328324</v>
      </c>
      <c r="D157">
        <v>375</v>
      </c>
      <c r="E157">
        <f t="shared" si="11"/>
        <v>2.010762504855677</v>
      </c>
      <c r="F157">
        <f t="shared" si="7"/>
        <v>9259.8947980972735</v>
      </c>
      <c r="G157">
        <f t="shared" si="9"/>
        <v>4900.1052019027265</v>
      </c>
    </row>
    <row r="158" spans="1:7" x14ac:dyDescent="0.3">
      <c r="A158" s="1">
        <v>44083</v>
      </c>
      <c r="B158">
        <v>14681</v>
      </c>
      <c r="C158">
        <f t="shared" si="10"/>
        <v>146</v>
      </c>
      <c r="D158">
        <v>376</v>
      </c>
      <c r="E158">
        <f t="shared" si="11"/>
        <v>1</v>
      </c>
      <c r="F158">
        <f t="shared" si="7"/>
        <v>9453.3394699100954</v>
      </c>
      <c r="G158">
        <f t="shared" si="9"/>
        <v>4851.6605300899046</v>
      </c>
    </row>
    <row r="159" spans="1:7" x14ac:dyDescent="0.3">
      <c r="A159" s="1">
        <v>44084</v>
      </c>
      <c r="B159">
        <v>14821</v>
      </c>
      <c r="C159">
        <f t="shared" si="10"/>
        <v>140</v>
      </c>
      <c r="D159">
        <v>379</v>
      </c>
      <c r="E159">
        <f t="shared" si="11"/>
        <v>3</v>
      </c>
      <c r="F159">
        <f t="shared" si="7"/>
        <v>9650.8253151777662</v>
      </c>
      <c r="G159">
        <f t="shared" si="9"/>
        <v>4791.1746848222338</v>
      </c>
    </row>
    <row r="160" spans="1:7" x14ac:dyDescent="0.3">
      <c r="A160" s="1">
        <v>44085</v>
      </c>
      <c r="B160">
        <v>15081</v>
      </c>
      <c r="C160">
        <f t="shared" si="10"/>
        <v>260</v>
      </c>
      <c r="D160">
        <v>380</v>
      </c>
      <c r="E160">
        <f t="shared" si="11"/>
        <v>1</v>
      </c>
      <c r="F160">
        <f t="shared" si="7"/>
        <v>9852.4367564007316</v>
      </c>
      <c r="G160">
        <f t="shared" si="9"/>
        <v>4848.5632435992684</v>
      </c>
    </row>
    <row r="161" spans="1:7" x14ac:dyDescent="0.3">
      <c r="A161" s="1">
        <v>44086</v>
      </c>
      <c r="B161">
        <v>15136</v>
      </c>
      <c r="C161">
        <f t="shared" si="10"/>
        <v>55</v>
      </c>
      <c r="D161">
        <v>382</v>
      </c>
      <c r="E161">
        <f t="shared" si="11"/>
        <v>2</v>
      </c>
      <c r="F161">
        <f t="shared" si="7"/>
        <v>10058.259979715336</v>
      </c>
      <c r="G161">
        <f t="shared" si="9"/>
        <v>4695.7400202846638</v>
      </c>
    </row>
    <row r="162" spans="1:7" x14ac:dyDescent="0.3">
      <c r="A162" s="1">
        <v>44087</v>
      </c>
      <c r="B162">
        <f>SQRT(B161*B163)</f>
        <v>15253.047433218058</v>
      </c>
      <c r="C162">
        <f t="shared" si="10"/>
        <v>117.04743321805836</v>
      </c>
      <c r="D162">
        <f>SQRT(D161*D163)</f>
        <v>384.98831151088211</v>
      </c>
      <c r="E162">
        <f t="shared" si="11"/>
        <v>2.988311510882113</v>
      </c>
      <c r="F162">
        <f t="shared" si="7"/>
        <v>10268.382971737219</v>
      </c>
      <c r="G162">
        <f t="shared" si="9"/>
        <v>4599.6761499699569</v>
      </c>
    </row>
    <row r="163" spans="1:7" x14ac:dyDescent="0.3">
      <c r="A163" s="1">
        <v>44088</v>
      </c>
      <c r="B163">
        <v>15371</v>
      </c>
      <c r="C163">
        <f t="shared" si="10"/>
        <v>117.95256678194164</v>
      </c>
      <c r="D163">
        <v>388</v>
      </c>
      <c r="E163">
        <f t="shared" si="11"/>
        <v>3.011688489117887</v>
      </c>
      <c r="F163">
        <f t="shared" si="7"/>
        <v>10482.895557174392</v>
      </c>
      <c r="G163">
        <f t="shared" si="9"/>
        <v>4500.1044428256082</v>
      </c>
    </row>
    <row r="164" spans="1:7" x14ac:dyDescent="0.3">
      <c r="A164" s="1">
        <v>44089</v>
      </c>
      <c r="B164">
        <v>15683</v>
      </c>
      <c r="C164">
        <f t="shared" si="10"/>
        <v>312</v>
      </c>
      <c r="D164">
        <v>391</v>
      </c>
      <c r="E164">
        <f t="shared" si="11"/>
        <v>3</v>
      </c>
      <c r="F164">
        <f t="shared" si="7"/>
        <v>10701.889437226071</v>
      </c>
      <c r="G164">
        <f t="shared" si="9"/>
        <v>4590.1105627739289</v>
      </c>
    </row>
    <row r="165" spans="1:7" x14ac:dyDescent="0.3">
      <c r="A165" s="1">
        <v>44090</v>
      </c>
      <c r="B165">
        <v>15964</v>
      </c>
      <c r="C165">
        <f t="shared" si="10"/>
        <v>281</v>
      </c>
      <c r="D165">
        <v>395</v>
      </c>
      <c r="E165">
        <f t="shared" si="11"/>
        <v>4</v>
      </c>
      <c r="F165">
        <f t="shared" si="7"/>
        <v>10925.458228783691</v>
      </c>
      <c r="G165">
        <f t="shared" si="9"/>
        <v>4643.5417712163089</v>
      </c>
    </row>
    <row r="166" spans="1:7" x14ac:dyDescent="0.3">
      <c r="A166" s="1">
        <v>44091</v>
      </c>
      <c r="B166">
        <v>16370</v>
      </c>
      <c r="C166">
        <f t="shared" si="10"/>
        <v>406</v>
      </c>
      <c r="D166">
        <v>398</v>
      </c>
      <c r="E166">
        <f t="shared" si="11"/>
        <v>3</v>
      </c>
      <c r="F166">
        <f t="shared" si="7"/>
        <v>11153.697504450844</v>
      </c>
      <c r="G166">
        <f t="shared" si="9"/>
        <v>4818.3024955491564</v>
      </c>
    </row>
    <row r="167" spans="1:7" x14ac:dyDescent="0.3">
      <c r="A167" s="1">
        <v>44092</v>
      </c>
      <c r="B167">
        <v>16547</v>
      </c>
      <c r="C167">
        <f t="shared" si="10"/>
        <v>177</v>
      </c>
      <c r="D167">
        <v>399</v>
      </c>
      <c r="E167">
        <f t="shared" si="11"/>
        <v>1</v>
      </c>
      <c r="F167">
        <f t="shared" si="7"/>
        <v>11386.704833399259</v>
      </c>
      <c r="G167">
        <f t="shared" si="9"/>
        <v>4761.2951666007411</v>
      </c>
    </row>
    <row r="168" spans="1:7" x14ac:dyDescent="0.3">
      <c r="A168" s="1">
        <v>44093</v>
      </c>
      <c r="B168">
        <v>16569</v>
      </c>
      <c r="C168">
        <f t="shared" si="10"/>
        <v>22</v>
      </c>
      <c r="D168">
        <v>403</v>
      </c>
      <c r="E168">
        <f t="shared" si="11"/>
        <v>4</v>
      </c>
      <c r="F168">
        <f t="shared" si="7"/>
        <v>11624.579823078298</v>
      </c>
      <c r="G168">
        <f t="shared" si="9"/>
        <v>4541.4201769217016</v>
      </c>
    </row>
    <row r="169" spans="1:7" x14ac:dyDescent="0.3">
      <c r="A169" s="1">
        <v>44094</v>
      </c>
      <c r="B169">
        <f>SQRT(B168*B170)</f>
        <v>16648.807795154582</v>
      </c>
      <c r="C169">
        <f t="shared" si="10"/>
        <v>79.807795154581981</v>
      </c>
      <c r="D169">
        <f>SQRT(D168*D170)</f>
        <v>408.46297261808201</v>
      </c>
      <c r="E169">
        <f t="shared" si="11"/>
        <v>5.4629726180820057</v>
      </c>
      <c r="F169">
        <f t="shared" ref="F169:F176" si="12">F168*$J$103</f>
        <v>11867.424161795774</v>
      </c>
      <c r="G169">
        <f t="shared" si="9"/>
        <v>4372.920660740725</v>
      </c>
    </row>
    <row r="170" spans="1:7" x14ac:dyDescent="0.3">
      <c r="A170" s="1">
        <v>44095</v>
      </c>
      <c r="B170">
        <v>16729</v>
      </c>
      <c r="C170">
        <f t="shared" si="10"/>
        <v>80.192204845418019</v>
      </c>
      <c r="D170">
        <v>414</v>
      </c>
      <c r="E170">
        <f t="shared" si="11"/>
        <v>5.5370273819179943</v>
      </c>
      <c r="F170">
        <f t="shared" si="12"/>
        <v>12115.341662188312</v>
      </c>
      <c r="G170">
        <f t="shared" si="9"/>
        <v>4199.6583378116884</v>
      </c>
    </row>
    <row r="171" spans="1:7" x14ac:dyDescent="0.3">
      <c r="A171" s="1">
        <v>44096</v>
      </c>
      <c r="B171">
        <v>16873</v>
      </c>
      <c r="C171">
        <f t="shared" si="10"/>
        <v>144</v>
      </c>
      <c r="D171">
        <v>419</v>
      </c>
      <c r="E171">
        <f t="shared" si="11"/>
        <v>5</v>
      </c>
      <c r="F171">
        <f t="shared" si="12"/>
        <v>12368.438305599831</v>
      </c>
      <c r="G171">
        <f t="shared" si="9"/>
        <v>4085.5616944001686</v>
      </c>
    </row>
    <row r="172" spans="1:7" x14ac:dyDescent="0.3">
      <c r="A172" s="1">
        <v>44097</v>
      </c>
      <c r="B172">
        <v>16984</v>
      </c>
      <c r="C172">
        <f t="shared" si="10"/>
        <v>111</v>
      </c>
      <c r="D172">
        <v>421</v>
      </c>
      <c r="E172">
        <f t="shared" si="11"/>
        <v>2</v>
      </c>
      <c r="F172">
        <f t="shared" si="12"/>
        <v>12626.822287387133</v>
      </c>
      <c r="G172">
        <f t="shared" si="9"/>
        <v>3936.1777126128673</v>
      </c>
    </row>
    <row r="173" spans="1:7" x14ac:dyDescent="0.3">
      <c r="A173" s="1">
        <v>44098</v>
      </c>
      <c r="B173">
        <v>17126</v>
      </c>
      <c r="C173">
        <f t="shared" si="10"/>
        <v>142</v>
      </c>
      <c r="D173">
        <v>427</v>
      </c>
      <c r="E173">
        <f t="shared" si="11"/>
        <v>6</v>
      </c>
      <c r="F173">
        <f t="shared" si="12"/>
        <v>12890.604063171921</v>
      </c>
      <c r="G173">
        <f t="shared" si="9"/>
        <v>3808.3959368280794</v>
      </c>
    </row>
    <row r="174" spans="1:7" x14ac:dyDescent="0.3">
      <c r="A174" s="1">
        <v>44099</v>
      </c>
      <c r="B174">
        <v>17334</v>
      </c>
      <c r="C174">
        <f t="shared" si="10"/>
        <v>208</v>
      </c>
      <c r="D174">
        <v>427</v>
      </c>
      <c r="E174">
        <f t="shared" si="11"/>
        <v>0</v>
      </c>
      <c r="F174">
        <f t="shared" si="12"/>
        <v>13159.896396059083</v>
      </c>
      <c r="G174">
        <f t="shared" si="9"/>
        <v>3747.1036039409173</v>
      </c>
    </row>
    <row r="175" spans="1:7" x14ac:dyDescent="0.3">
      <c r="A175" s="1">
        <v>44100</v>
      </c>
      <c r="B175">
        <v>17348</v>
      </c>
      <c r="C175">
        <f t="shared" si="10"/>
        <v>14</v>
      </c>
      <c r="D175">
        <v>428</v>
      </c>
      <c r="E175">
        <f t="shared" si="11"/>
        <v>1</v>
      </c>
      <c r="F175">
        <f t="shared" si="12"/>
        <v>13434.814404841372</v>
      </c>
      <c r="G175">
        <f t="shared" si="9"/>
        <v>3485.1855951586276</v>
      </c>
    </row>
    <row r="176" spans="1:7" x14ac:dyDescent="0.3">
      <c r="A176" s="1">
        <v>44101</v>
      </c>
      <c r="B176">
        <f>SQRT(B175*B177)</f>
        <v>17409.391373623606</v>
      </c>
      <c r="C176">
        <f t="shared" si="10"/>
        <v>61.391373623606341</v>
      </c>
      <c r="D176">
        <f>SQRT(D175*D177)</f>
        <v>429.49738066721665</v>
      </c>
      <c r="E176">
        <f t="shared" si="11"/>
        <v>1.4973806672166461</v>
      </c>
      <c r="F176">
        <f t="shared" si="12"/>
        <v>13715.475613211118</v>
      </c>
      <c r="G176">
        <f t="shared" si="9"/>
        <v>3264.4183797452715</v>
      </c>
    </row>
    <row r="177" spans="1:7" x14ac:dyDescent="0.3">
      <c r="A177" s="1">
        <v>44102</v>
      </c>
      <c r="B177">
        <v>17471</v>
      </c>
      <c r="C177">
        <f t="shared" si="10"/>
        <v>61.608626376393659</v>
      </c>
      <c r="D177">
        <v>431</v>
      </c>
      <c r="E177">
        <f t="shared" si="11"/>
        <v>1.5026193327833539</v>
      </c>
      <c r="F177">
        <v>14002</v>
      </c>
      <c r="G177">
        <f t="shared" si="9"/>
        <v>3038</v>
      </c>
    </row>
    <row r="178" spans="1:7" x14ac:dyDescent="0.3">
      <c r="A178" s="1">
        <v>44103</v>
      </c>
      <c r="B178">
        <v>17568</v>
      </c>
      <c r="C178">
        <f t="shared" si="10"/>
        <v>97</v>
      </c>
      <c r="D178">
        <v>433</v>
      </c>
      <c r="E178">
        <f t="shared" si="11"/>
        <v>2</v>
      </c>
      <c r="F178">
        <v>14523</v>
      </c>
      <c r="G178">
        <f t="shared" si="9"/>
        <v>2612</v>
      </c>
    </row>
    <row r="179" spans="1:7" x14ac:dyDescent="0.3">
      <c r="A179" s="1">
        <v>44104</v>
      </c>
      <c r="B179">
        <v>17642</v>
      </c>
      <c r="C179">
        <f t="shared" si="10"/>
        <v>74</v>
      </c>
      <c r="D179">
        <v>435</v>
      </c>
      <c r="E179">
        <f t="shared" si="11"/>
        <v>2</v>
      </c>
      <c r="F179">
        <v>14923</v>
      </c>
      <c r="G179">
        <f t="shared" si="9"/>
        <v>2284</v>
      </c>
    </row>
    <row r="180" spans="1:7" x14ac:dyDescent="0.3">
      <c r="A180" s="1">
        <v>44105</v>
      </c>
      <c r="B180">
        <v>17717</v>
      </c>
      <c r="C180">
        <f t="shared" si="10"/>
        <v>75</v>
      </c>
      <c r="D180">
        <v>437</v>
      </c>
      <c r="E180">
        <f t="shared" si="11"/>
        <v>2</v>
      </c>
      <c r="F180">
        <v>15106</v>
      </c>
      <c r="G180">
        <f t="shared" si="9"/>
        <v>2174</v>
      </c>
    </row>
    <row r="181" spans="1:7" x14ac:dyDescent="0.3">
      <c r="A181" s="1">
        <v>44106</v>
      </c>
      <c r="B181">
        <v>17820</v>
      </c>
      <c r="C181">
        <f t="shared" si="10"/>
        <v>103</v>
      </c>
      <c r="D181">
        <v>438</v>
      </c>
      <c r="E181">
        <f t="shared" si="11"/>
        <v>1</v>
      </c>
      <c r="F181">
        <v>15351</v>
      </c>
      <c r="G181">
        <f t="shared" si="9"/>
        <v>2031</v>
      </c>
    </row>
    <row r="182" spans="1:7" x14ac:dyDescent="0.3">
      <c r="A182" s="1">
        <v>44107</v>
      </c>
      <c r="B182">
        <v>17922</v>
      </c>
      <c r="C182">
        <f t="shared" si="10"/>
        <v>102</v>
      </c>
      <c r="D182">
        <v>440</v>
      </c>
      <c r="E182">
        <f t="shared" si="11"/>
        <v>2</v>
      </c>
      <c r="F182">
        <v>15432</v>
      </c>
      <c r="G182">
        <f t="shared" si="9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10"/>
        <v>33.46874910259794</v>
      </c>
      <c r="D183">
        <f>SQRT(D182*D184)</f>
        <v>441.99547508996062</v>
      </c>
      <c r="E183">
        <f t="shared" si="11"/>
        <v>1.9954750899606211</v>
      </c>
      <c r="F183">
        <f>SQRT(F182*F184)</f>
        <v>15528.697047724256</v>
      </c>
      <c r="G183">
        <f t="shared" si="9"/>
        <v>1984.7762262883825</v>
      </c>
    </row>
    <row r="184" spans="1:7" x14ac:dyDescent="0.3">
      <c r="A184" s="1">
        <v>44109</v>
      </c>
      <c r="B184">
        <v>17989</v>
      </c>
      <c r="C184">
        <f t="shared" si="10"/>
        <v>33.53125089740206</v>
      </c>
      <c r="D184">
        <v>444</v>
      </c>
      <c r="E184">
        <f t="shared" si="11"/>
        <v>2.0045249100393789</v>
      </c>
      <c r="F184">
        <v>15626</v>
      </c>
      <c r="G184">
        <f t="shared" si="9"/>
        <v>1919</v>
      </c>
    </row>
    <row r="185" spans="1:7" x14ac:dyDescent="0.3">
      <c r="A185" s="1">
        <v>44110</v>
      </c>
      <c r="B185">
        <v>18097</v>
      </c>
      <c r="C185">
        <f t="shared" si="10"/>
        <v>108</v>
      </c>
      <c r="D185">
        <v>447</v>
      </c>
      <c r="E185">
        <f t="shared" si="11"/>
        <v>3</v>
      </c>
      <c r="F185">
        <v>15785</v>
      </c>
      <c r="G185">
        <f t="shared" si="9"/>
        <v>1865</v>
      </c>
    </row>
    <row r="186" spans="1:7" x14ac:dyDescent="0.3">
      <c r="A186" s="1">
        <v>44111</v>
      </c>
      <c r="B186">
        <v>18178</v>
      </c>
      <c r="C186">
        <f t="shared" si="10"/>
        <v>81</v>
      </c>
      <c r="D186">
        <v>448</v>
      </c>
      <c r="E186">
        <f t="shared" si="11"/>
        <v>1</v>
      </c>
      <c r="F186">
        <v>15902</v>
      </c>
      <c r="G186">
        <f t="shared" si="9"/>
        <v>1828</v>
      </c>
    </row>
    <row r="187" spans="1:7" x14ac:dyDescent="0.3">
      <c r="A187" s="1">
        <v>44112</v>
      </c>
      <c r="B187">
        <v>18236</v>
      </c>
      <c r="C187">
        <f t="shared" si="10"/>
        <v>58</v>
      </c>
      <c r="D187">
        <v>449</v>
      </c>
      <c r="E187">
        <f t="shared" si="11"/>
        <v>1</v>
      </c>
      <c r="F187">
        <v>15979</v>
      </c>
      <c r="G187">
        <f t="shared" si="9"/>
        <v>1808</v>
      </c>
    </row>
    <row r="188" spans="1:7" x14ac:dyDescent="0.3">
      <c r="A188" s="1">
        <v>44113</v>
      </c>
      <c r="B188">
        <v>18371</v>
      </c>
      <c r="C188">
        <f t="shared" si="10"/>
        <v>135</v>
      </c>
      <c r="D188">
        <v>452</v>
      </c>
      <c r="E188">
        <f t="shared" si="11"/>
        <v>3</v>
      </c>
      <c r="F188">
        <v>16001</v>
      </c>
      <c r="G188">
        <f t="shared" si="9"/>
        <v>1918</v>
      </c>
    </row>
    <row r="189" spans="1:7" x14ac:dyDescent="0.3">
      <c r="A189" s="1">
        <v>44114</v>
      </c>
      <c r="B189">
        <v>18384</v>
      </c>
      <c r="C189">
        <f t="shared" si="10"/>
        <v>13</v>
      </c>
      <c r="D189">
        <v>453</v>
      </c>
      <c r="E189">
        <f t="shared" si="11"/>
        <v>1</v>
      </c>
      <c r="F189">
        <v>16016</v>
      </c>
      <c r="G189">
        <f t="shared" si="9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1"/>
        <v>0.66568795250213952</v>
      </c>
      <c r="F190">
        <f>(F192/F189)^(1/3)*F189</f>
        <v>16077.099944811787</v>
      </c>
      <c r="G190">
        <f t="shared" si="9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3">B191-B190</f>
        <v>29.666641039155365</v>
      </c>
      <c r="D191">
        <f>(D192/D189)^(1/3)*D190</f>
        <v>454.33235413999347</v>
      </c>
      <c r="E191">
        <f t="shared" si="11"/>
        <v>0.66666618749133022</v>
      </c>
      <c r="F191">
        <f>(F192/F189)^(1/3)*F190</f>
        <v>16138.432981734964</v>
      </c>
      <c r="G191">
        <f t="shared" si="9"/>
        <v>1850.5202264200416</v>
      </c>
    </row>
    <row r="192" spans="1:7" x14ac:dyDescent="0.3">
      <c r="A192" s="1">
        <v>44117</v>
      </c>
      <c r="B192">
        <v>18473</v>
      </c>
      <c r="C192">
        <f t="shared" si="13"/>
        <v>29.714437704999</v>
      </c>
      <c r="D192">
        <v>455</v>
      </c>
      <c r="E192">
        <f t="shared" si="11"/>
        <v>0.66764586000653026</v>
      </c>
      <c r="F192">
        <v>16200</v>
      </c>
      <c r="G192">
        <f t="shared" ref="G192:G234" si="14">B192-D192-F192</f>
        <v>1818</v>
      </c>
    </row>
    <row r="193" spans="1:7" x14ac:dyDescent="0.3">
      <c r="A193" s="1">
        <v>44118</v>
      </c>
      <c r="B193">
        <v>18564</v>
      </c>
      <c r="C193">
        <f t="shared" si="13"/>
        <v>91</v>
      </c>
      <c r="D193">
        <v>455</v>
      </c>
      <c r="E193">
        <f t="shared" si="11"/>
        <v>0</v>
      </c>
      <c r="F193">
        <v>16432</v>
      </c>
      <c r="G193">
        <f t="shared" si="14"/>
        <v>1677</v>
      </c>
    </row>
    <row r="194" spans="1:7" x14ac:dyDescent="0.3">
      <c r="A194" s="1">
        <v>44119</v>
      </c>
      <c r="B194">
        <v>18607</v>
      </c>
      <c r="C194">
        <f t="shared" si="13"/>
        <v>43</v>
      </c>
      <c r="D194">
        <v>456</v>
      </c>
      <c r="E194">
        <f t="shared" si="11"/>
        <v>1</v>
      </c>
      <c r="F194">
        <v>16510</v>
      </c>
      <c r="G194">
        <f t="shared" si="14"/>
        <v>1641</v>
      </c>
    </row>
    <row r="195" spans="1:7" x14ac:dyDescent="0.3">
      <c r="A195" s="1">
        <v>44120</v>
      </c>
      <c r="B195">
        <v>18650</v>
      </c>
      <c r="C195">
        <f t="shared" si="13"/>
        <v>43</v>
      </c>
      <c r="D195">
        <v>456</v>
      </c>
      <c r="E195">
        <f t="shared" si="11"/>
        <v>0</v>
      </c>
      <c r="F195">
        <v>16601</v>
      </c>
      <c r="G195">
        <f t="shared" si="14"/>
        <v>1593</v>
      </c>
    </row>
    <row r="196" spans="1:7" x14ac:dyDescent="0.3">
      <c r="A196" s="1">
        <v>44121</v>
      </c>
      <c r="B196">
        <v>18688</v>
      </c>
      <c r="C196">
        <f t="shared" si="13"/>
        <v>38</v>
      </c>
      <c r="D196">
        <v>456</v>
      </c>
      <c r="E196">
        <f t="shared" si="11"/>
        <v>0</v>
      </c>
      <c r="F196">
        <v>16610</v>
      </c>
      <c r="G196">
        <f t="shared" si="14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3"/>
        <v>38.460423689255549</v>
      </c>
      <c r="D197">
        <f>SQRT(D196*D198)</f>
        <v>457.49754097699804</v>
      </c>
      <c r="E197">
        <f t="shared" ref="E197:E221" si="15">D197-D196</f>
        <v>1.4975409769980388</v>
      </c>
      <c r="F197">
        <f>SQRT(F196*F198)</f>
        <v>16633.483399456651</v>
      </c>
      <c r="G197">
        <f t="shared" si="14"/>
        <v>1635.4794832556072</v>
      </c>
    </row>
    <row r="198" spans="1:7" x14ac:dyDescent="0.3">
      <c r="A198" s="1">
        <v>44123</v>
      </c>
      <c r="B198">
        <v>18765</v>
      </c>
      <c r="C198">
        <f t="shared" si="13"/>
        <v>38.539576310744451</v>
      </c>
      <c r="D198">
        <v>459</v>
      </c>
      <c r="E198">
        <f t="shared" si="15"/>
        <v>1.5024590230019612</v>
      </c>
      <c r="F198">
        <v>16657</v>
      </c>
      <c r="G198">
        <f t="shared" si="14"/>
        <v>1649</v>
      </c>
    </row>
    <row r="199" spans="1:7" x14ac:dyDescent="0.3">
      <c r="A199" s="1">
        <v>44124</v>
      </c>
      <c r="B199">
        <v>18823</v>
      </c>
      <c r="C199">
        <f t="shared" si="13"/>
        <v>58</v>
      </c>
      <c r="D199">
        <v>460</v>
      </c>
      <c r="E199">
        <f t="shared" si="15"/>
        <v>1</v>
      </c>
      <c r="F199">
        <v>16717</v>
      </c>
      <c r="G199">
        <f t="shared" si="14"/>
        <v>1646</v>
      </c>
    </row>
    <row r="200" spans="1:7" x14ac:dyDescent="0.3">
      <c r="A200" s="1">
        <v>44125</v>
      </c>
      <c r="B200">
        <v>18884</v>
      </c>
      <c r="C200">
        <f t="shared" si="13"/>
        <v>61</v>
      </c>
      <c r="D200">
        <v>460</v>
      </c>
      <c r="E200">
        <f t="shared" si="15"/>
        <v>0</v>
      </c>
      <c r="F200">
        <v>16745</v>
      </c>
      <c r="G200">
        <f t="shared" si="14"/>
        <v>1679</v>
      </c>
    </row>
    <row r="201" spans="1:7" x14ac:dyDescent="0.3">
      <c r="A201" s="1">
        <v>44126</v>
      </c>
      <c r="B201">
        <v>18924</v>
      </c>
      <c r="C201">
        <f t="shared" si="13"/>
        <v>40</v>
      </c>
      <c r="D201">
        <v>461</v>
      </c>
      <c r="E201">
        <f t="shared" si="15"/>
        <v>1</v>
      </c>
      <c r="F201">
        <v>16902</v>
      </c>
      <c r="G201">
        <f t="shared" si="14"/>
        <v>1561</v>
      </c>
    </row>
    <row r="202" spans="1:7" x14ac:dyDescent="0.3">
      <c r="A202" s="1">
        <v>44127</v>
      </c>
      <c r="B202">
        <v>18980</v>
      </c>
      <c r="C202">
        <f t="shared" si="13"/>
        <v>56</v>
      </c>
      <c r="D202">
        <v>461</v>
      </c>
      <c r="E202">
        <f t="shared" si="15"/>
        <v>0</v>
      </c>
      <c r="F202">
        <v>17003</v>
      </c>
      <c r="G202">
        <f t="shared" si="14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3"/>
        <v>28.291142268470139</v>
      </c>
      <c r="D203">
        <v>461</v>
      </c>
      <c r="E203">
        <f t="shared" si="15"/>
        <v>0</v>
      </c>
      <c r="F203">
        <f>(F205/F202)^(1/3)*F202</f>
        <v>17049.207644889153</v>
      </c>
      <c r="G203">
        <f t="shared" si="14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3"/>
        <v>28.333312380738789</v>
      </c>
      <c r="D204">
        <v>461</v>
      </c>
      <c r="E204">
        <f t="shared" si="15"/>
        <v>0</v>
      </c>
      <c r="F204">
        <f>(F205/F202)^(1/3)*F203</f>
        <v>17095.540864467843</v>
      </c>
      <c r="G204">
        <f t="shared" si="14"/>
        <v>1480.0835901813662</v>
      </c>
    </row>
    <row r="205" spans="1:7" x14ac:dyDescent="0.3">
      <c r="A205" s="1">
        <v>44130</v>
      </c>
      <c r="B205">
        <v>19065</v>
      </c>
      <c r="C205">
        <f t="shared" si="13"/>
        <v>28.375545350791072</v>
      </c>
      <c r="D205">
        <v>461</v>
      </c>
      <c r="E205">
        <f t="shared" si="15"/>
        <v>0</v>
      </c>
      <c r="F205">
        <v>17142</v>
      </c>
      <c r="G205">
        <f t="shared" si="14"/>
        <v>1462</v>
      </c>
    </row>
    <row r="206" spans="1:7" x14ac:dyDescent="0.3">
      <c r="A206" s="1">
        <v>44131</v>
      </c>
      <c r="B206">
        <v>19114</v>
      </c>
      <c r="C206">
        <f t="shared" si="13"/>
        <v>49</v>
      </c>
      <c r="D206">
        <v>462</v>
      </c>
      <c r="E206">
        <f t="shared" si="15"/>
        <v>1</v>
      </c>
      <c r="F206">
        <v>17234</v>
      </c>
      <c r="G206">
        <f t="shared" si="14"/>
        <v>1418</v>
      </c>
    </row>
    <row r="207" spans="1:7" x14ac:dyDescent="0.3">
      <c r="A207" s="1">
        <v>44132</v>
      </c>
      <c r="B207">
        <v>19165</v>
      </c>
      <c r="C207">
        <f t="shared" si="13"/>
        <v>51</v>
      </c>
      <c r="D207">
        <v>462</v>
      </c>
      <c r="E207">
        <f t="shared" si="15"/>
        <v>0</v>
      </c>
      <c r="F207">
        <v>17502</v>
      </c>
      <c r="G207">
        <f t="shared" si="14"/>
        <v>1201</v>
      </c>
    </row>
    <row r="208" spans="1:7" x14ac:dyDescent="0.3">
      <c r="A208" s="1">
        <v>44133</v>
      </c>
      <c r="B208">
        <v>19212</v>
      </c>
      <c r="C208">
        <f t="shared" si="13"/>
        <v>47</v>
      </c>
      <c r="D208">
        <v>464</v>
      </c>
      <c r="E208">
        <f t="shared" si="15"/>
        <v>2</v>
      </c>
      <c r="F208">
        <v>17756</v>
      </c>
      <c r="G208">
        <f t="shared" si="14"/>
        <v>992</v>
      </c>
    </row>
    <row r="209" spans="1:7" x14ac:dyDescent="0.3">
      <c r="A209" s="1">
        <v>44134</v>
      </c>
      <c r="B209">
        <v>19282</v>
      </c>
      <c r="C209">
        <f t="shared" si="13"/>
        <v>70</v>
      </c>
      <c r="D209">
        <v>465</v>
      </c>
      <c r="E209">
        <f t="shared" si="15"/>
        <v>1</v>
      </c>
      <c r="F209">
        <v>17913</v>
      </c>
      <c r="G209">
        <f t="shared" si="14"/>
        <v>904</v>
      </c>
    </row>
    <row r="210" spans="1:7" x14ac:dyDescent="0.3">
      <c r="A210" s="1">
        <v>44135</v>
      </c>
      <c r="B210">
        <v>19290</v>
      </c>
      <c r="C210">
        <f t="shared" si="13"/>
        <v>8</v>
      </c>
      <c r="D210">
        <v>465</v>
      </c>
      <c r="E210">
        <f t="shared" si="15"/>
        <v>0</v>
      </c>
      <c r="F210">
        <v>17913</v>
      </c>
      <c r="G210">
        <f t="shared" si="14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3"/>
        <v>20.333333333332121</v>
      </c>
      <c r="D211">
        <f>(D210*2+D213)/3</f>
        <v>466.66666666666669</v>
      </c>
      <c r="E211">
        <f t="shared" si="15"/>
        <v>1.6666666666666856</v>
      </c>
      <c r="F211">
        <f>(F210*2+F213)/3</f>
        <v>17975.333333333332</v>
      </c>
      <c r="G211">
        <f t="shared" si="14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3"/>
        <v>20.333333333335759</v>
      </c>
      <c r="D212">
        <f>(D210+D213*2)/3</f>
        <v>468.33333333333331</v>
      </c>
      <c r="E212">
        <f t="shared" si="15"/>
        <v>1.6666666666666288</v>
      </c>
      <c r="F212">
        <f>(F210+F213*2)/3</f>
        <v>18037.666666666668</v>
      </c>
      <c r="G212">
        <f t="shared" si="14"/>
        <v>824.66666666666788</v>
      </c>
    </row>
    <row r="213" spans="1:7" x14ac:dyDescent="0.3">
      <c r="A213" s="1">
        <v>44138</v>
      </c>
      <c r="B213">
        <v>19351</v>
      </c>
      <c r="C213">
        <f t="shared" si="13"/>
        <v>20.333333333332121</v>
      </c>
      <c r="D213">
        <v>470</v>
      </c>
      <c r="E213">
        <f t="shared" si="15"/>
        <v>1.6666666666666856</v>
      </c>
      <c r="F213">
        <v>18100</v>
      </c>
      <c r="G213">
        <f t="shared" si="14"/>
        <v>781</v>
      </c>
    </row>
    <row r="214" spans="1:7" x14ac:dyDescent="0.3">
      <c r="A214" s="1">
        <v>44139</v>
      </c>
      <c r="B214">
        <v>19369</v>
      </c>
      <c r="C214">
        <f t="shared" si="13"/>
        <v>18</v>
      </c>
      <c r="D214">
        <v>472</v>
      </c>
      <c r="E214">
        <f t="shared" si="15"/>
        <v>2</v>
      </c>
      <c r="F214">
        <v>18271</v>
      </c>
      <c r="G214">
        <f t="shared" si="14"/>
        <v>626</v>
      </c>
    </row>
    <row r="215" spans="1:7" x14ac:dyDescent="0.3">
      <c r="A215" s="1">
        <v>44140</v>
      </c>
      <c r="B215">
        <v>19439</v>
      </c>
      <c r="C215">
        <f t="shared" si="13"/>
        <v>70</v>
      </c>
      <c r="D215">
        <v>473</v>
      </c>
      <c r="E215">
        <f t="shared" si="15"/>
        <v>1</v>
      </c>
      <c r="F215">
        <v>18307</v>
      </c>
      <c r="G215">
        <f t="shared" si="14"/>
        <v>659</v>
      </c>
    </row>
    <row r="216" spans="1:7" x14ac:dyDescent="0.3">
      <c r="A216" s="1">
        <v>44141</v>
      </c>
      <c r="B216">
        <v>19498</v>
      </c>
      <c r="C216">
        <f t="shared" si="13"/>
        <v>59</v>
      </c>
      <c r="D216">
        <v>473</v>
      </c>
      <c r="E216">
        <f t="shared" si="15"/>
        <v>0</v>
      </c>
      <c r="F216">
        <v>18358</v>
      </c>
      <c r="G216">
        <f t="shared" si="14"/>
        <v>667</v>
      </c>
    </row>
    <row r="217" spans="1:7" x14ac:dyDescent="0.3">
      <c r="A217" s="1">
        <v>44142</v>
      </c>
      <c r="B217">
        <v>19503</v>
      </c>
      <c r="C217">
        <f t="shared" si="13"/>
        <v>5</v>
      </c>
      <c r="D217">
        <v>474</v>
      </c>
      <c r="E217">
        <f t="shared" si="15"/>
        <v>1</v>
      </c>
      <c r="F217">
        <v>18384</v>
      </c>
      <c r="G217">
        <f t="shared" si="14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3"/>
        <v>36.5</v>
      </c>
      <c r="D218">
        <f>AVERAGE(D217,D219)</f>
        <v>475</v>
      </c>
      <c r="E218">
        <f t="shared" si="15"/>
        <v>1</v>
      </c>
      <c r="F218">
        <f>AVERAGE(F217,F219)</f>
        <v>18418.5</v>
      </c>
      <c r="G218">
        <f t="shared" si="14"/>
        <v>646</v>
      </c>
    </row>
    <row r="219" spans="1:7" x14ac:dyDescent="0.3">
      <c r="A219" s="1">
        <v>44144</v>
      </c>
      <c r="B219">
        <v>19576</v>
      </c>
      <c r="C219">
        <f t="shared" si="13"/>
        <v>36.5</v>
      </c>
      <c r="D219">
        <v>476</v>
      </c>
      <c r="E219">
        <f t="shared" si="15"/>
        <v>1</v>
      </c>
      <c r="F219">
        <v>18453</v>
      </c>
      <c r="G219">
        <f t="shared" si="14"/>
        <v>647</v>
      </c>
    </row>
    <row r="220" spans="1:7" x14ac:dyDescent="0.3">
      <c r="A220" s="1">
        <v>44145</v>
      </c>
      <c r="B220">
        <v>19636</v>
      </c>
      <c r="C220">
        <f t="shared" si="13"/>
        <v>60</v>
      </c>
      <c r="D220">
        <v>477</v>
      </c>
      <c r="E220">
        <f t="shared" si="15"/>
        <v>1</v>
      </c>
      <c r="F220">
        <v>18497</v>
      </c>
      <c r="G220">
        <f t="shared" si="14"/>
        <v>662</v>
      </c>
    </row>
    <row r="221" spans="1:7" x14ac:dyDescent="0.3">
      <c r="A221" s="1">
        <v>44146</v>
      </c>
      <c r="B221">
        <v>19681</v>
      </c>
      <c r="C221">
        <f t="shared" si="13"/>
        <v>45</v>
      </c>
      <c r="D221">
        <v>478</v>
      </c>
      <c r="E221">
        <f t="shared" si="15"/>
        <v>1</v>
      </c>
      <c r="F221">
        <v>18530</v>
      </c>
      <c r="G221">
        <f t="shared" si="14"/>
        <v>673</v>
      </c>
    </row>
    <row r="222" spans="1:7" x14ac:dyDescent="0.3">
      <c r="A222" s="1">
        <v>44147</v>
      </c>
      <c r="B222">
        <v>19794</v>
      </c>
      <c r="C222">
        <f t="shared" si="13"/>
        <v>113</v>
      </c>
      <c r="D222">
        <v>480</v>
      </c>
      <c r="E222">
        <f t="shared" ref="E222:E234" si="16">D222-D221</f>
        <v>2</v>
      </c>
      <c r="F222">
        <v>18594</v>
      </c>
      <c r="G222">
        <f t="shared" si="14"/>
        <v>720</v>
      </c>
    </row>
    <row r="223" spans="1:7" x14ac:dyDescent="0.3">
      <c r="A223" s="1">
        <v>44148</v>
      </c>
      <c r="B223">
        <v>19872</v>
      </c>
      <c r="C223">
        <f t="shared" si="13"/>
        <v>78</v>
      </c>
      <c r="D223">
        <v>483</v>
      </c>
      <c r="E223">
        <f t="shared" si="16"/>
        <v>3</v>
      </c>
      <c r="F223">
        <v>18636</v>
      </c>
      <c r="G223">
        <f t="shared" si="14"/>
        <v>753</v>
      </c>
    </row>
    <row r="224" spans="1:7" x14ac:dyDescent="0.3">
      <c r="A224" s="1">
        <v>44149</v>
      </c>
      <c r="B224">
        <v>19889</v>
      </c>
      <c r="C224">
        <f t="shared" si="13"/>
        <v>17</v>
      </c>
      <c r="D224">
        <v>483</v>
      </c>
      <c r="E224">
        <f t="shared" si="16"/>
        <v>0</v>
      </c>
      <c r="F224">
        <v>18663</v>
      </c>
      <c r="G224">
        <f t="shared" si="14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3"/>
        <v>36.965647867607913</v>
      </c>
      <c r="D225">
        <f>SQRT(D226*D224)</f>
        <v>483</v>
      </c>
      <c r="E225">
        <f t="shared" si="16"/>
        <v>0</v>
      </c>
      <c r="F225">
        <f>SQRT(F226*F224)</f>
        <v>18703.456151203714</v>
      </c>
      <c r="G225">
        <f t="shared" si="14"/>
        <v>739.50949666389351</v>
      </c>
    </row>
    <row r="226" spans="1:7" x14ac:dyDescent="0.3">
      <c r="A226" s="1">
        <v>44151</v>
      </c>
      <c r="B226">
        <v>19963</v>
      </c>
      <c r="C226">
        <f t="shared" si="13"/>
        <v>37.034352132392087</v>
      </c>
      <c r="D226">
        <v>483</v>
      </c>
      <c r="E226">
        <f t="shared" si="16"/>
        <v>0</v>
      </c>
      <c r="F226">
        <v>18744</v>
      </c>
      <c r="G226">
        <f t="shared" si="14"/>
        <v>736</v>
      </c>
    </row>
    <row r="227" spans="1:7" x14ac:dyDescent="0.3">
      <c r="A227" s="1">
        <v>44152</v>
      </c>
      <c r="B227">
        <v>20076</v>
      </c>
      <c r="C227">
        <f t="shared" si="13"/>
        <v>113</v>
      </c>
      <c r="D227">
        <v>486</v>
      </c>
      <c r="E227">
        <f t="shared" si="16"/>
        <v>3</v>
      </c>
      <c r="F227">
        <v>18759</v>
      </c>
      <c r="G227">
        <f t="shared" si="14"/>
        <v>831</v>
      </c>
    </row>
    <row r="228" spans="1:7" x14ac:dyDescent="0.3">
      <c r="A228" s="1">
        <v>44153</v>
      </c>
      <c r="B228">
        <v>20168</v>
      </c>
      <c r="C228">
        <f t="shared" si="13"/>
        <v>92</v>
      </c>
      <c r="D228">
        <v>487</v>
      </c>
      <c r="E228">
        <f t="shared" si="16"/>
        <v>1</v>
      </c>
      <c r="F228">
        <v>18804</v>
      </c>
      <c r="G228">
        <f t="shared" si="14"/>
        <v>877</v>
      </c>
    </row>
    <row r="229" spans="1:7" x14ac:dyDescent="0.3">
      <c r="A229" s="1">
        <v>44154</v>
      </c>
      <c r="B229">
        <v>20341</v>
      </c>
      <c r="C229">
        <f t="shared" si="13"/>
        <v>173</v>
      </c>
      <c r="D229">
        <v>487</v>
      </c>
      <c r="E229">
        <f t="shared" si="16"/>
        <v>0</v>
      </c>
      <c r="F229">
        <v>18862</v>
      </c>
      <c r="G229">
        <f t="shared" si="14"/>
        <v>992</v>
      </c>
    </row>
    <row r="230" spans="1:7" x14ac:dyDescent="0.3">
      <c r="A230" s="1">
        <v>44155</v>
      </c>
      <c r="B230">
        <v>20457</v>
      </c>
      <c r="C230">
        <f t="shared" si="13"/>
        <v>116</v>
      </c>
      <c r="D230">
        <v>488</v>
      </c>
      <c r="E230">
        <f t="shared" si="16"/>
        <v>1</v>
      </c>
      <c r="F230">
        <v>18900</v>
      </c>
      <c r="G230">
        <f t="shared" si="14"/>
        <v>1069</v>
      </c>
    </row>
    <row r="231" spans="1:7" x14ac:dyDescent="0.3">
      <c r="A231" s="1">
        <v>44156</v>
      </c>
      <c r="B231">
        <v>20483</v>
      </c>
      <c r="C231">
        <f t="shared" si="13"/>
        <v>26</v>
      </c>
      <c r="D231">
        <v>489</v>
      </c>
      <c r="E231">
        <f t="shared" si="16"/>
        <v>1</v>
      </c>
      <c r="F231">
        <v>18933</v>
      </c>
      <c r="G231">
        <f t="shared" si="14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3"/>
        <v>70.877371435297391</v>
      </c>
      <c r="D232">
        <v>490</v>
      </c>
      <c r="E232">
        <f t="shared" si="16"/>
        <v>1</v>
      </c>
      <c r="F232">
        <f>SQRT(F233*F231)</f>
        <v>18958.482850692457</v>
      </c>
      <c r="G232">
        <f t="shared" si="14"/>
        <v>1105.3945207428405</v>
      </c>
    </row>
    <row r="233" spans="1:7" x14ac:dyDescent="0.3">
      <c r="A233" s="1">
        <v>44158</v>
      </c>
      <c r="B233">
        <v>20625</v>
      </c>
      <c r="C233">
        <f t="shared" si="13"/>
        <v>71.122628564702609</v>
      </c>
      <c r="D233">
        <v>491</v>
      </c>
      <c r="E233">
        <f t="shared" si="16"/>
        <v>1</v>
      </c>
      <c r="F233">
        <v>18984</v>
      </c>
      <c r="G233">
        <f t="shared" si="14"/>
        <v>1150</v>
      </c>
    </row>
    <row r="234" spans="1:7" x14ac:dyDescent="0.3">
      <c r="A234" s="1">
        <v>44159</v>
      </c>
      <c r="B234">
        <v>20739</v>
      </c>
      <c r="C234">
        <f t="shared" si="13"/>
        <v>114</v>
      </c>
      <c r="D234">
        <v>491</v>
      </c>
      <c r="E234">
        <f t="shared" si="16"/>
        <v>0</v>
      </c>
      <c r="F234">
        <v>19062</v>
      </c>
      <c r="G234">
        <f t="shared" si="14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234"/>
  <sheetViews>
    <sheetView workbookViewId="0">
      <pane ySplit="1" topLeftCell="A220" activePane="bottomLeft" state="frozen"/>
      <selection pane="bottomLeft" activeCell="W224" sqref="W22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67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si="1"/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1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1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1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1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1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1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1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1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1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1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1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1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1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1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1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1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ref="C68:C131" si="3">B68-B67</f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10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10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10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10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10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10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10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  <c r="H103">
        <f>F177/F103</f>
        <v>4.6930678640107439</v>
      </c>
      <c r="I103">
        <f>A177-A103</f>
        <v>74</v>
      </c>
      <c r="J103">
        <f>H103^(1/I103)</f>
        <v>1.0211128487825487</v>
      </c>
    </row>
    <row r="104" spans="1:10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f>('Dados sim recup log'!I124+'Dados sim recup exp'!$F104+'Dados Oficiais'!$F104)/3</f>
        <v>3120.2518096652311</v>
      </c>
      <c r="G104">
        <f>B104-D104-F104</f>
        <v>1477.7481903347689</v>
      </c>
    </row>
    <row r="105" spans="1:10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f>('Dados sim recup log'!I125+'Dados sim recup exp'!$F105+'Dados Oficiais'!$F105)/3</f>
        <v>3174.7722864379725</v>
      </c>
      <c r="G105">
        <f>B105-D105-F105</f>
        <v>1497.2277135620275</v>
      </c>
    </row>
    <row r="106" spans="1:10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>('Dados sim recup log'!I126+'Dados sim recup exp'!$F106+'Dados Oficiais'!$F106)/3</f>
        <v>3244.6515635855631</v>
      </c>
      <c r="G106">
        <f t="shared" ref="G106:G126" si="7">B106-D106-F106</f>
        <v>1437.9231510997352</v>
      </c>
    </row>
    <row r="107" spans="1:10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f>('Dados sim recup log'!I127+'Dados sim recup exp'!$F107+'Dados Oficiais'!$F107)/3</f>
        <v>3316.0246639564698</v>
      </c>
      <c r="G107">
        <f t="shared" si="7"/>
        <v>1376.9753360435302</v>
      </c>
    </row>
    <row r="108" spans="1:10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f>('Dados sim recup log'!I128+'Dados sim recup exp'!$F108+'Dados Oficiais'!$F108)/3</f>
        <v>3400.7912532876339</v>
      </c>
      <c r="G108">
        <f t="shared" si="7"/>
        <v>1363.2087467123661</v>
      </c>
    </row>
    <row r="109" spans="1:10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f>('Dados sim recup log'!I129+'Dados sim recup exp'!$F109+'Dados Oficiais'!$F109)/3</f>
        <v>3460.562452459877</v>
      </c>
      <c r="G109">
        <f t="shared" si="7"/>
        <v>1717.437547540123</v>
      </c>
    </row>
    <row r="110" spans="1:10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f>('Dados sim recup log'!I130+'Dados sim recup exp'!$F110+'Dados Oficiais'!$F110)/3</f>
        <v>3543.3540214920868</v>
      </c>
      <c r="G110">
        <f t="shared" si="7"/>
        <v>1941.6459785079132</v>
      </c>
    </row>
    <row r="111" spans="1:10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f>('Dados sim recup log'!I131+'Dados sim recup exp'!$F111+'Dados Oficiais'!$F111)/3</f>
        <v>3615.1809946419485</v>
      </c>
      <c r="G111">
        <f t="shared" si="7"/>
        <v>2178.8190053580515</v>
      </c>
    </row>
    <row r="112" spans="1:10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f>('Dados sim recup log'!I132+'Dados sim recup exp'!$F112+'Dados Oficiais'!$F112)/3</f>
        <v>3679.0576293887229</v>
      </c>
      <c r="G112">
        <f t="shared" si="7"/>
        <v>2118.9423706112771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>('Dados sim recup log'!I133+'Dados sim recup exp'!$F113+'Dados Oficiais'!$F113)/3</f>
        <v>3750.079208210987</v>
      </c>
      <c r="G113">
        <f t="shared" si="7"/>
        <v>2189.1455533219973</v>
      </c>
    </row>
    <row r="114" spans="1:7" x14ac:dyDescent="0.3">
      <c r="A114" s="1">
        <v>44039</v>
      </c>
      <c r="B114">
        <f>(B115/B112)^(1/3)*B113</f>
        <v>6273.5017353422763</v>
      </c>
      <c r="C114">
        <f t="shared" si="3"/>
        <v>146.97246645333689</v>
      </c>
      <c r="D114">
        <f>(D115/D112)^(1/3)*D113</f>
        <v>189.63772149111949</v>
      </c>
      <c r="E114">
        <f t="shared" si="4"/>
        <v>2.3332141351642122</v>
      </c>
      <c r="F114">
        <f>('Dados sim recup log'!I134+'Dados sim recup exp'!$F114+'Dados Oficiais'!$F114)/3</f>
        <v>3822.5389744839763</v>
      </c>
      <c r="G114">
        <f t="shared" si="7"/>
        <v>2261.3250393671801</v>
      </c>
    </row>
    <row r="115" spans="1:7" x14ac:dyDescent="0.3">
      <c r="A115" s="1">
        <v>44040</v>
      </c>
      <c r="B115">
        <v>6424</v>
      </c>
      <c r="C115">
        <f t="shared" si="3"/>
        <v>150.49826465772367</v>
      </c>
      <c r="D115">
        <v>192</v>
      </c>
      <c r="E115">
        <f t="shared" si="4"/>
        <v>2.3622785088805074</v>
      </c>
      <c r="F115">
        <f>('Dados sim recup log'!I135+'Dados sim recup exp'!$F115+'Dados Oficiais'!$F115)/3</f>
        <v>3896.448703886012</v>
      </c>
      <c r="G115">
        <f t="shared" si="7"/>
        <v>2335.551296113988</v>
      </c>
    </row>
    <row r="116" spans="1:7" x14ac:dyDescent="0.3">
      <c r="A116" s="1">
        <v>44041</v>
      </c>
      <c r="B116">
        <v>6647</v>
      </c>
      <c r="C116">
        <f t="shared" si="3"/>
        <v>223</v>
      </c>
      <c r="D116">
        <v>194</v>
      </c>
      <c r="E116">
        <f t="shared" si="4"/>
        <v>2</v>
      </c>
      <c r="F116">
        <f>('Dados sim recup log'!I136+'Dados sim recup exp'!$F116+'Dados Oficiais'!$F116)/3</f>
        <v>3980.9826068453258</v>
      </c>
      <c r="G116">
        <f t="shared" si="7"/>
        <v>2472.0173931546742</v>
      </c>
    </row>
    <row r="117" spans="1:7" x14ac:dyDescent="0.3">
      <c r="A117" s="1">
        <v>44042</v>
      </c>
      <c r="B117">
        <v>6763</v>
      </c>
      <c r="C117">
        <f t="shared" si="3"/>
        <v>116</v>
      </c>
      <c r="D117">
        <v>200</v>
      </c>
      <c r="E117">
        <f t="shared" si="4"/>
        <v>6</v>
      </c>
      <c r="F117">
        <f>('Dados sim recup log'!I137+'Dados sim recup exp'!$F117+'Dados Oficiais'!$F117)/3</f>
        <v>4077.6240716963953</v>
      </c>
      <c r="G117">
        <f t="shared" si="7"/>
        <v>2485.3759283036047</v>
      </c>
    </row>
    <row r="118" spans="1:7" x14ac:dyDescent="0.3">
      <c r="A118" s="1">
        <v>44043</v>
      </c>
      <c r="B118">
        <v>7142</v>
      </c>
      <c r="C118">
        <f t="shared" si="3"/>
        <v>379</v>
      </c>
      <c r="D118">
        <v>204</v>
      </c>
      <c r="E118">
        <f t="shared" si="4"/>
        <v>4</v>
      </c>
      <c r="F118">
        <f>('Dados sim recup log'!I138+'Dados sim recup exp'!$F118+'Dados Oficiais'!$F118)/3</f>
        <v>4193.3816721256308</v>
      </c>
      <c r="G118">
        <f t="shared" si="7"/>
        <v>2744.6183278743692</v>
      </c>
    </row>
    <row r="119" spans="1:7" x14ac:dyDescent="0.3">
      <c r="A119" s="1">
        <v>44044</v>
      </c>
      <c r="B119">
        <v>7174</v>
      </c>
      <c r="C119">
        <f t="shared" si="3"/>
        <v>32</v>
      </c>
      <c r="D119">
        <v>205</v>
      </c>
      <c r="E119">
        <f t="shared" si="4"/>
        <v>1</v>
      </c>
      <c r="F119">
        <f>('Dados sim recup log'!I139+'Dados sim recup exp'!$F119+'Dados Oficiais'!$F119)/3</f>
        <v>4267.2628789947594</v>
      </c>
      <c r="G119">
        <f t="shared" si="7"/>
        <v>2701.7371210052406</v>
      </c>
    </row>
    <row r="120" spans="1:7" x14ac:dyDescent="0.3">
      <c r="A120" s="1">
        <v>44045</v>
      </c>
      <c r="B120">
        <f>SQRT(B119*B121)</f>
        <v>7297.4380435876265</v>
      </c>
      <c r="C120">
        <f t="shared" si="3"/>
        <v>123.43804358762645</v>
      </c>
      <c r="D120">
        <f>SQRT(D119*D121)</f>
        <v>208.96171898220976</v>
      </c>
      <c r="E120">
        <f t="shared" si="4"/>
        <v>3.96171898220976</v>
      </c>
      <c r="F120">
        <f>('Dados sim recup log'!I140+'Dados sim recup exp'!$F120+'Dados Oficiais'!$F120)/3</f>
        <v>4356.0342292756923</v>
      </c>
      <c r="G120">
        <f t="shared" si="7"/>
        <v>2732.442095329724</v>
      </c>
    </row>
    <row r="121" spans="1:7" x14ac:dyDescent="0.3">
      <c r="A121" s="1">
        <v>44046</v>
      </c>
      <c r="B121">
        <v>7423</v>
      </c>
      <c r="C121">
        <f t="shared" si="3"/>
        <v>125.56195641237355</v>
      </c>
      <c r="D121">
        <v>213</v>
      </c>
      <c r="E121">
        <f t="shared" si="4"/>
        <v>4.03828101779024</v>
      </c>
      <c r="F121">
        <f>('Dados sim recup log'!I141+'Dados sim recup exp'!$F121+'Dados Oficiais'!$F121)/3</f>
        <v>4446.420256603592</v>
      </c>
      <c r="G121">
        <f t="shared" si="7"/>
        <v>2763.579743396408</v>
      </c>
    </row>
    <row r="122" spans="1:7" x14ac:dyDescent="0.3">
      <c r="A122" s="1">
        <v>44047</v>
      </c>
      <c r="B122">
        <v>7684</v>
      </c>
      <c r="C122">
        <f t="shared" si="3"/>
        <v>261</v>
      </c>
      <c r="D122">
        <v>220</v>
      </c>
      <c r="E122">
        <f t="shared" si="4"/>
        <v>7</v>
      </c>
      <c r="F122">
        <f>('Dados sim recup log'!I142+'Dados sim recup exp'!$F122+'Dados Oficiais'!$F122)/3</f>
        <v>4534.7055295751388</v>
      </c>
      <c r="G122">
        <f t="shared" si="7"/>
        <v>2929.2944704248612</v>
      </c>
    </row>
    <row r="123" spans="1:7" x14ac:dyDescent="0.3">
      <c r="A123" s="1">
        <v>44048</v>
      </c>
      <c r="B123">
        <v>8000</v>
      </c>
      <c r="C123">
        <f t="shared" si="3"/>
        <v>316</v>
      </c>
      <c r="D123">
        <v>226</v>
      </c>
      <c r="E123">
        <f t="shared" si="4"/>
        <v>6</v>
      </c>
      <c r="F123">
        <f>('Dados sim recup log'!I143+'Dados sim recup exp'!$F123+'Dados Oficiais'!$F123)/3</f>
        <v>4661.1325552736535</v>
      </c>
      <c r="G123">
        <f t="shared" si="7"/>
        <v>3112.8674447263465</v>
      </c>
    </row>
    <row r="124" spans="1:7" x14ac:dyDescent="0.3">
      <c r="A124" s="1">
        <v>44049</v>
      </c>
      <c r="B124">
        <v>8224</v>
      </c>
      <c r="C124">
        <f t="shared" si="3"/>
        <v>224</v>
      </c>
      <c r="D124">
        <v>229</v>
      </c>
      <c r="E124">
        <f t="shared" si="4"/>
        <v>3</v>
      </c>
      <c r="F124">
        <f>('Dados sim recup log'!I144+'Dados sim recup exp'!$F124+'Dados Oficiais'!$F124)/3</f>
        <v>4789.0361246362581</v>
      </c>
      <c r="G124">
        <f t="shared" si="7"/>
        <v>3205.9638753637419</v>
      </c>
    </row>
    <row r="125" spans="1:7" x14ac:dyDescent="0.3">
      <c r="A125" s="1">
        <v>44050</v>
      </c>
      <c r="B125">
        <v>8587</v>
      </c>
      <c r="C125">
        <f t="shared" si="3"/>
        <v>363</v>
      </c>
      <c r="D125">
        <v>232</v>
      </c>
      <c r="E125">
        <f t="shared" si="4"/>
        <v>3</v>
      </c>
      <c r="F125">
        <f>('Dados sim recup log'!I145+'Dados sim recup exp'!$F125+'Dados Oficiais'!$F125)/3</f>
        <v>4901.0830876255477</v>
      </c>
      <c r="G125">
        <f t="shared" si="7"/>
        <v>3453.9169123744523</v>
      </c>
    </row>
    <row r="126" spans="1:7" x14ac:dyDescent="0.3">
      <c r="A126" s="1">
        <v>44051</v>
      </c>
      <c r="B126">
        <v>8799</v>
      </c>
      <c r="C126">
        <f t="shared" si="3"/>
        <v>212</v>
      </c>
      <c r="D126">
        <v>233</v>
      </c>
      <c r="E126">
        <f t="shared" si="4"/>
        <v>1</v>
      </c>
      <c r="F126">
        <f>('Dados sim recup log'!I146+'Dados sim recup exp'!$F126+'Dados Oficiais'!$F126)/3</f>
        <v>4985.2723404776052</v>
      </c>
      <c r="G126">
        <f t="shared" si="7"/>
        <v>3580.7276595223948</v>
      </c>
    </row>
    <row r="127" spans="1:7" x14ac:dyDescent="0.3">
      <c r="A127" s="1">
        <v>44052</v>
      </c>
      <c r="B127">
        <f>SQRT(B126*B128)</f>
        <v>8866.2430600564967</v>
      </c>
      <c r="C127">
        <f t="shared" si="3"/>
        <v>67.243060056496688</v>
      </c>
      <c r="D127">
        <f>SQRT(D126*D128)</f>
        <v>243.75192306933704</v>
      </c>
      <c r="E127">
        <f t="shared" si="4"/>
        <v>10.751923069337039</v>
      </c>
      <c r="F127">
        <f>('Dados sim recup log'!I147+'Dados sim recup exp'!$F127+'Dados Oficiais'!$F127)/3</f>
        <v>5075.4275698703459</v>
      </c>
      <c r="G127">
        <f>B127-D127-F127</f>
        <v>3547.0635671168129</v>
      </c>
    </row>
    <row r="128" spans="1:7" x14ac:dyDescent="0.3">
      <c r="A128" s="1">
        <v>44053</v>
      </c>
      <c r="B128">
        <v>8934</v>
      </c>
      <c r="C128">
        <f t="shared" si="3"/>
        <v>67.756939943503312</v>
      </c>
      <c r="D128">
        <v>255</v>
      </c>
      <c r="E128">
        <f t="shared" si="4"/>
        <v>11.248076930662961</v>
      </c>
      <c r="F128">
        <f>('Dados sim recup log'!I148+'Dados sim recup exp'!$F128+'Dados Oficiais'!$F128)/3</f>
        <v>5167.0668275659418</v>
      </c>
      <c r="G128">
        <f t="shared" ref="G128:G191" si="8">B128-D128-F128</f>
        <v>3511.9331724340582</v>
      </c>
    </row>
    <row r="129" spans="1:7" x14ac:dyDescent="0.3">
      <c r="A129" s="1">
        <v>44054</v>
      </c>
      <c r="B129">
        <v>9186</v>
      </c>
      <c r="C129">
        <f t="shared" si="3"/>
        <v>252</v>
      </c>
      <c r="D129">
        <v>262</v>
      </c>
      <c r="E129">
        <f t="shared" si="4"/>
        <v>7</v>
      </c>
      <c r="F129">
        <f>('Dados sim recup log'!I149+'Dados sim recup exp'!$F129+'Dados Oficiais'!$F129)/3</f>
        <v>5263.6633827884989</v>
      </c>
      <c r="G129">
        <f t="shared" si="8"/>
        <v>3660.3366172115011</v>
      </c>
    </row>
    <row r="130" spans="1:7" x14ac:dyDescent="0.3">
      <c r="A130" s="1">
        <v>44055</v>
      </c>
      <c r="B130">
        <v>9669</v>
      </c>
      <c r="C130">
        <f t="shared" si="3"/>
        <v>483</v>
      </c>
      <c r="D130">
        <v>271</v>
      </c>
      <c r="E130">
        <f t="shared" si="4"/>
        <v>9</v>
      </c>
      <c r="F130">
        <f>('Dados sim recup log'!I150+'Dados sim recup exp'!$F130+'Dados Oficiais'!$F130)/3</f>
        <v>5388.0515521034613</v>
      </c>
      <c r="G130">
        <f t="shared" si="8"/>
        <v>4009.9484478965387</v>
      </c>
    </row>
    <row r="131" spans="1:7" x14ac:dyDescent="0.3">
      <c r="A131" s="1">
        <v>44056</v>
      </c>
      <c r="B131">
        <v>9877</v>
      </c>
      <c r="C131">
        <f t="shared" si="3"/>
        <v>208</v>
      </c>
      <c r="D131">
        <v>274</v>
      </c>
      <c r="E131">
        <f t="shared" si="4"/>
        <v>3</v>
      </c>
      <c r="F131">
        <f>('Dados sim recup log'!I151+'Dados sim recup exp'!$F131+'Dados Oficiais'!$F131)/3</f>
        <v>5498.2238075299065</v>
      </c>
      <c r="G131">
        <f t="shared" si="8"/>
        <v>4104.7761924700935</v>
      </c>
    </row>
    <row r="132" spans="1:7" x14ac:dyDescent="0.3">
      <c r="A132" s="1">
        <v>44057</v>
      </c>
      <c r="B132">
        <v>10107</v>
      </c>
      <c r="C132">
        <f t="shared" ref="C132:C189" si="9">B132-B131</f>
        <v>230</v>
      </c>
      <c r="D132">
        <v>276</v>
      </c>
      <c r="E132">
        <f t="shared" si="4"/>
        <v>2</v>
      </c>
      <c r="F132">
        <f>('Dados sim recup log'!I152+'Dados sim recup exp'!$F132+'Dados Oficiais'!$F132)/3</f>
        <v>5612.8380494474268</v>
      </c>
      <c r="G132">
        <f t="shared" si="8"/>
        <v>4218.1619505525732</v>
      </c>
    </row>
    <row r="133" spans="1:7" x14ac:dyDescent="0.3">
      <c r="A133" s="1">
        <v>44058</v>
      </c>
      <c r="B133">
        <v>10135</v>
      </c>
      <c r="C133">
        <f t="shared" si="9"/>
        <v>28</v>
      </c>
      <c r="D133">
        <v>280</v>
      </c>
      <c r="E133">
        <f t="shared" ref="E133:E196" si="10">D133-D132</f>
        <v>4</v>
      </c>
      <c r="F133">
        <f>('Dados sim recup log'!I153+'Dados sim recup exp'!$F133+'Dados Oficiais'!$F133)/3</f>
        <v>5707.2176378840149</v>
      </c>
      <c r="G133">
        <f t="shared" si="8"/>
        <v>4147.7823621159851</v>
      </c>
    </row>
    <row r="134" spans="1:7" x14ac:dyDescent="0.3">
      <c r="A134" s="1">
        <v>44059</v>
      </c>
      <c r="B134">
        <f>SQRT(B133*B135)</f>
        <v>10291.294865078933</v>
      </c>
      <c r="C134">
        <f t="shared" si="9"/>
        <v>156.29486507893307</v>
      </c>
      <c r="D134">
        <f>SQRT(D133*D135)</f>
        <v>285.44701785094901</v>
      </c>
      <c r="E134">
        <f t="shared" si="10"/>
        <v>5.4470178509490097</v>
      </c>
      <c r="F134">
        <f>('Dados sim recup log'!I154+'Dados sim recup exp'!$F134+'Dados Oficiais'!$F134)/3</f>
        <v>5811.6596039301994</v>
      </c>
      <c r="G134">
        <f t="shared" si="8"/>
        <v>4194.1882432977845</v>
      </c>
    </row>
    <row r="135" spans="1:7" x14ac:dyDescent="0.3">
      <c r="A135" s="1">
        <v>44060</v>
      </c>
      <c r="B135">
        <v>10450</v>
      </c>
      <c r="C135">
        <f t="shared" si="9"/>
        <v>158.70513492106693</v>
      </c>
      <c r="D135">
        <v>291</v>
      </c>
      <c r="E135">
        <f t="shared" si="10"/>
        <v>5.5529821490509903</v>
      </c>
      <c r="F135">
        <f>('Dados sim recup log'!I155+'Dados sim recup exp'!$F135+'Dados Oficiais'!$F135)/3</f>
        <v>5917.5604964496197</v>
      </c>
      <c r="G135">
        <f t="shared" si="8"/>
        <v>4241.4395035503803</v>
      </c>
    </row>
    <row r="136" spans="1:7" x14ac:dyDescent="0.3">
      <c r="A136" s="1">
        <v>44061</v>
      </c>
      <c r="B136">
        <v>10694</v>
      </c>
      <c r="C136">
        <f t="shared" si="9"/>
        <v>244</v>
      </c>
      <c r="D136">
        <v>293</v>
      </c>
      <c r="E136">
        <f t="shared" si="10"/>
        <v>2</v>
      </c>
      <c r="F136">
        <f>('Dados sim recup log'!I156+'Dados sim recup exp'!$F136+'Dados Oficiais'!$F136)/3</f>
        <v>6057.831498767795</v>
      </c>
      <c r="G136">
        <f t="shared" si="8"/>
        <v>4343.168501232205</v>
      </c>
    </row>
    <row r="137" spans="1:7" x14ac:dyDescent="0.3">
      <c r="A137" s="1">
        <v>44062</v>
      </c>
      <c r="B137">
        <v>11039</v>
      </c>
      <c r="C137">
        <f t="shared" si="9"/>
        <v>345</v>
      </c>
      <c r="D137">
        <v>298</v>
      </c>
      <c r="E137">
        <f t="shared" si="10"/>
        <v>5</v>
      </c>
      <c r="F137">
        <f>('Dados sim recup log'!I157+'Dados sim recup exp'!$F137+'Dados Oficiais'!$F137)/3</f>
        <v>6174.1500908440094</v>
      </c>
      <c r="G137">
        <f t="shared" si="8"/>
        <v>4566.8499091559906</v>
      </c>
    </row>
    <row r="138" spans="1:7" x14ac:dyDescent="0.3">
      <c r="A138" s="1">
        <v>44063</v>
      </c>
      <c r="B138">
        <v>11289</v>
      </c>
      <c r="C138">
        <f t="shared" si="9"/>
        <v>250</v>
      </c>
      <c r="D138">
        <v>305</v>
      </c>
      <c r="E138">
        <f t="shared" si="10"/>
        <v>7</v>
      </c>
      <c r="F138">
        <f>('Dados sim recup log'!I158+'Dados sim recup exp'!$F138+'Dados Oficiais'!$F138)/3</f>
        <v>6307.50098128218</v>
      </c>
      <c r="G138">
        <f t="shared" si="8"/>
        <v>4676.49901871782</v>
      </c>
    </row>
    <row r="139" spans="1:7" x14ac:dyDescent="0.3">
      <c r="A139" s="1">
        <v>44064</v>
      </c>
      <c r="B139">
        <v>11505</v>
      </c>
      <c r="C139">
        <f t="shared" si="9"/>
        <v>216</v>
      </c>
      <c r="D139">
        <v>309</v>
      </c>
      <c r="E139">
        <f t="shared" si="10"/>
        <v>4</v>
      </c>
      <c r="F139">
        <f>('Dados sim recup log'!I159+'Dados sim recup exp'!$F139+'Dados Oficiais'!$F139)/3</f>
        <v>6436.2013410237387</v>
      </c>
      <c r="G139">
        <f t="shared" si="8"/>
        <v>4759.7986589762613</v>
      </c>
    </row>
    <row r="140" spans="1:7" x14ac:dyDescent="0.3">
      <c r="A140" s="1">
        <v>44065</v>
      </c>
      <c r="B140">
        <v>11577</v>
      </c>
      <c r="C140">
        <f t="shared" si="9"/>
        <v>72</v>
      </c>
      <c r="D140">
        <v>310</v>
      </c>
      <c r="E140">
        <f t="shared" si="10"/>
        <v>1</v>
      </c>
      <c r="F140">
        <f>('Dados sim recup log'!I160+'Dados sim recup exp'!$F140+'Dados Oficiais'!$F140)/3</f>
        <v>6540.2342167386078</v>
      </c>
      <c r="G140">
        <f t="shared" si="8"/>
        <v>4726.7657832613922</v>
      </c>
    </row>
    <row r="141" spans="1:7" x14ac:dyDescent="0.3">
      <c r="A141" s="1">
        <v>44066</v>
      </c>
      <c r="B141">
        <f>SQRT(B140*B142)</f>
        <v>11779.233633815062</v>
      </c>
      <c r="C141">
        <f t="shared" si="9"/>
        <v>202.23363381506169</v>
      </c>
      <c r="D141">
        <f>SQRT(D140*D142)</f>
        <v>314.96031496047243</v>
      </c>
      <c r="E141">
        <f t="shared" si="10"/>
        <v>4.9603149604724308</v>
      </c>
      <c r="F141">
        <f>('Dados sim recup log'!I161+'Dados sim recup exp'!$F141+'Dados Oficiais'!$F141)/3</f>
        <v>6682.9828355745412</v>
      </c>
      <c r="G141">
        <f t="shared" si="8"/>
        <v>4781.2904832800486</v>
      </c>
    </row>
    <row r="142" spans="1:7" x14ac:dyDescent="0.3">
      <c r="A142" s="1">
        <v>44067</v>
      </c>
      <c r="B142">
        <v>11985</v>
      </c>
      <c r="C142">
        <f t="shared" si="9"/>
        <v>205.76636618493831</v>
      </c>
      <c r="D142">
        <v>320</v>
      </c>
      <c r="E142">
        <f t="shared" si="10"/>
        <v>5.0396850395275692</v>
      </c>
      <c r="F142">
        <f>('Dados sim recup log'!I162+'Dados sim recup exp'!$F142+'Dados Oficiais'!$F142)/3</f>
        <v>6827.8929392592081</v>
      </c>
      <c r="G142">
        <f t="shared" si="8"/>
        <v>4837.1070607407919</v>
      </c>
    </row>
    <row r="143" spans="1:7" x14ac:dyDescent="0.3">
      <c r="A143" s="1">
        <v>44068</v>
      </c>
      <c r="B143">
        <v>12226</v>
      </c>
      <c r="C143">
        <f t="shared" si="9"/>
        <v>241</v>
      </c>
      <c r="D143">
        <v>324</v>
      </c>
      <c r="E143">
        <f t="shared" si="10"/>
        <v>4</v>
      </c>
      <c r="F143">
        <f>('Dados sim recup log'!I163+'Dados sim recup exp'!$F143+'Dados Oficiais'!$F143)/3</f>
        <v>6944.4817322487606</v>
      </c>
      <c r="G143">
        <f t="shared" si="8"/>
        <v>4957.5182677512394</v>
      </c>
    </row>
    <row r="144" spans="1:7" x14ac:dyDescent="0.3">
      <c r="A144" s="1">
        <v>44069</v>
      </c>
      <c r="B144">
        <v>12472</v>
      </c>
      <c r="C144">
        <f t="shared" si="9"/>
        <v>246</v>
      </c>
      <c r="D144">
        <v>330</v>
      </c>
      <c r="E144">
        <f t="shared" si="10"/>
        <v>6</v>
      </c>
      <c r="F144">
        <f>('Dados sim recup log'!I164+'Dados sim recup exp'!$F144+'Dados Oficiais'!$F144)/3</f>
        <v>7065.6624683953933</v>
      </c>
      <c r="G144">
        <f t="shared" si="8"/>
        <v>5076.3375316046067</v>
      </c>
    </row>
    <row r="145" spans="1:7" x14ac:dyDescent="0.3">
      <c r="A145" s="1">
        <v>44070</v>
      </c>
      <c r="B145">
        <v>12771</v>
      </c>
      <c r="C145">
        <f t="shared" si="9"/>
        <v>299</v>
      </c>
      <c r="D145">
        <v>333</v>
      </c>
      <c r="E145">
        <f t="shared" si="10"/>
        <v>3</v>
      </c>
      <c r="F145">
        <f>('Dados sim recup log'!I165+'Dados sim recup exp'!$F145+'Dados Oficiais'!$F145)/3</f>
        <v>7195.7489841061652</v>
      </c>
      <c r="G145">
        <f t="shared" si="8"/>
        <v>5242.2510158938348</v>
      </c>
    </row>
    <row r="146" spans="1:7" x14ac:dyDescent="0.3">
      <c r="A146" s="1">
        <v>44071</v>
      </c>
      <c r="B146">
        <v>12975</v>
      </c>
      <c r="C146">
        <f t="shared" si="9"/>
        <v>204</v>
      </c>
      <c r="D146">
        <v>340</v>
      </c>
      <c r="E146">
        <f t="shared" si="10"/>
        <v>7</v>
      </c>
      <c r="F146">
        <f>('Dados sim recup log'!I166+'Dados sim recup exp'!$F146+'Dados Oficiais'!$F146)/3</f>
        <v>7322.0549257509092</v>
      </c>
      <c r="G146">
        <f t="shared" si="8"/>
        <v>5312.9450742490908</v>
      </c>
    </row>
    <row r="147" spans="1:7" x14ac:dyDescent="0.3">
      <c r="A147" s="1">
        <v>44072</v>
      </c>
      <c r="B147">
        <v>13059</v>
      </c>
      <c r="C147">
        <f t="shared" si="9"/>
        <v>84</v>
      </c>
      <c r="D147">
        <v>341</v>
      </c>
      <c r="E147">
        <f t="shared" si="10"/>
        <v>1</v>
      </c>
      <c r="F147">
        <f>('Dados sim recup log'!I167+'Dados sim recup exp'!$F147+'Dados Oficiais'!$F147)/3</f>
        <v>7434.8938657901099</v>
      </c>
      <c r="G147">
        <f t="shared" si="8"/>
        <v>5283.1061342098901</v>
      </c>
    </row>
    <row r="148" spans="1:7" x14ac:dyDescent="0.3">
      <c r="A148" s="1">
        <v>44073</v>
      </c>
      <c r="B148">
        <f>SQRT(B147*B149)</f>
        <v>13154.64971027355</v>
      </c>
      <c r="C148">
        <f t="shared" si="9"/>
        <v>95.649710273550227</v>
      </c>
      <c r="D148">
        <f>SQRT(D147*D149)</f>
        <v>346.94812292329817</v>
      </c>
      <c r="E148">
        <f t="shared" si="10"/>
        <v>5.9481229232981718</v>
      </c>
      <c r="F148">
        <f>('Dados sim recup log'!I168+'Dados sim recup exp'!$F148+'Dados Oficiais'!$F148)/3</f>
        <v>7570.7760269235323</v>
      </c>
      <c r="G148">
        <f t="shared" si="8"/>
        <v>5236.9255604267191</v>
      </c>
    </row>
    <row r="149" spans="1:7" x14ac:dyDescent="0.3">
      <c r="A149" s="1">
        <v>44074</v>
      </c>
      <c r="B149">
        <v>13251</v>
      </c>
      <c r="C149">
        <f t="shared" si="9"/>
        <v>96.350289726449773</v>
      </c>
      <c r="D149">
        <v>353</v>
      </c>
      <c r="E149">
        <f t="shared" si="10"/>
        <v>6.0518770767018282</v>
      </c>
      <c r="F149">
        <f>('Dados sim recup log'!I169+'Dados sim recup exp'!$F149+'Dados Oficiais'!$F149)/3</f>
        <v>7708.0920460933166</v>
      </c>
      <c r="G149">
        <f t="shared" si="8"/>
        <v>5189.9079539066834</v>
      </c>
    </row>
    <row r="150" spans="1:7" x14ac:dyDescent="0.3">
      <c r="A150" s="1">
        <v>44075</v>
      </c>
      <c r="B150">
        <v>13504</v>
      </c>
      <c r="C150">
        <f t="shared" si="9"/>
        <v>253</v>
      </c>
      <c r="D150">
        <v>360</v>
      </c>
      <c r="E150">
        <f t="shared" si="10"/>
        <v>7</v>
      </c>
      <c r="F150">
        <f>('Dados sim recup log'!I170+'Dados sim recup exp'!$F150+'Dados Oficiais'!$F150)/3</f>
        <v>7871.7458136973974</v>
      </c>
      <c r="G150">
        <f t="shared" si="8"/>
        <v>5272.2541863026026</v>
      </c>
    </row>
    <row r="151" spans="1:7" x14ac:dyDescent="0.3">
      <c r="A151" s="1">
        <v>44076</v>
      </c>
      <c r="B151">
        <v>13719</v>
      </c>
      <c r="C151">
        <f t="shared" si="9"/>
        <v>215</v>
      </c>
      <c r="D151">
        <v>362</v>
      </c>
      <c r="E151">
        <f t="shared" si="10"/>
        <v>2</v>
      </c>
      <c r="F151">
        <f>('Dados sim recup log'!I171+'Dados sim recup exp'!$F151+'Dados Oficiais'!$F151)/3</f>
        <v>7998.188549595784</v>
      </c>
      <c r="G151">
        <f t="shared" si="8"/>
        <v>5358.811450404216</v>
      </c>
    </row>
    <row r="152" spans="1:7" x14ac:dyDescent="0.3">
      <c r="A152" s="1">
        <v>44077</v>
      </c>
      <c r="B152">
        <v>13929</v>
      </c>
      <c r="C152">
        <f t="shared" si="9"/>
        <v>210</v>
      </c>
      <c r="D152">
        <v>363</v>
      </c>
      <c r="E152">
        <f t="shared" si="10"/>
        <v>1</v>
      </c>
      <c r="F152">
        <f>('Dados sim recup log'!I172+'Dados sim recup exp'!$F152+'Dados Oficiais'!$F152)/3</f>
        <v>8125.0686196780371</v>
      </c>
      <c r="G152">
        <f t="shared" si="8"/>
        <v>5440.9313803219629</v>
      </c>
    </row>
    <row r="153" spans="1:7" x14ac:dyDescent="0.3">
      <c r="A153" s="1">
        <v>44078</v>
      </c>
      <c r="B153">
        <v>14139</v>
      </c>
      <c r="C153">
        <f t="shared" si="9"/>
        <v>210</v>
      </c>
      <c r="D153">
        <v>363</v>
      </c>
      <c r="E153">
        <f t="shared" si="10"/>
        <v>0</v>
      </c>
      <c r="F153">
        <f>('Dados sim recup log'!I173+'Dados sim recup exp'!$F153+'Dados Oficiais'!$F153)/3</f>
        <v>8271.3683896665789</v>
      </c>
      <c r="G153">
        <f t="shared" si="8"/>
        <v>5504.6316103334211</v>
      </c>
    </row>
    <row r="154" spans="1:7" x14ac:dyDescent="0.3">
      <c r="A154" s="1">
        <v>44079</v>
      </c>
      <c r="B154">
        <v>14225</v>
      </c>
      <c r="C154">
        <f t="shared" si="9"/>
        <v>86</v>
      </c>
      <c r="D154">
        <v>369</v>
      </c>
      <c r="E154">
        <f t="shared" si="10"/>
        <v>6</v>
      </c>
      <c r="F154">
        <f>('Dados sim recup log'!I174+'Dados sim recup exp'!$F154+'Dados Oficiais'!$F154)/3</f>
        <v>8392.0710163788171</v>
      </c>
      <c r="G154">
        <f t="shared" si="8"/>
        <v>5463.9289836211829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9"/>
        <v>102.5916566745891</v>
      </c>
      <c r="D155">
        <f>(D157/D154)^(1/3)*D154</f>
        <v>370.98925676589107</v>
      </c>
      <c r="E155">
        <f t="shared" si="10"/>
        <v>1.9892567658910707</v>
      </c>
      <c r="F155">
        <f>('Dados sim recup log'!I175+'Dados sim recup exp'!$F155+'Dados Oficiais'!$F155)/3</f>
        <v>8517.265401575436</v>
      </c>
      <c r="G155">
        <f t="shared" si="8"/>
        <v>5439.3369983332614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9"/>
        <v>103.33155460212765</v>
      </c>
      <c r="D156">
        <f>(D157/D154)^(1/3)*D155</f>
        <v>372.98923749514432</v>
      </c>
      <c r="E156">
        <f t="shared" si="10"/>
        <v>1.9999807292532523</v>
      </c>
      <c r="F156">
        <f>('Dados sim recup log'!I176+'Dados sim recup exp'!$F156+'Dados Oficiais'!$F156)/3</f>
        <v>8643.504764365669</v>
      </c>
      <c r="G156">
        <f t="shared" si="8"/>
        <v>5414.4292094159027</v>
      </c>
    </row>
    <row r="157" spans="1:7" x14ac:dyDescent="0.3">
      <c r="A157" s="1">
        <v>44082</v>
      </c>
      <c r="B157">
        <v>14535</v>
      </c>
      <c r="C157">
        <f t="shared" si="9"/>
        <v>104.07678872328324</v>
      </c>
      <c r="D157">
        <v>375</v>
      </c>
      <c r="E157">
        <f t="shared" si="10"/>
        <v>2.010762504855677</v>
      </c>
      <c r="F157">
        <f>('Dados sim recup log'!I177+'Dados sim recup exp'!$F157+'Dados Oficiais'!$F157)/3</f>
        <v>8770.7753765528287</v>
      </c>
      <c r="G157">
        <f t="shared" si="8"/>
        <v>5389.2246234471713</v>
      </c>
    </row>
    <row r="158" spans="1:7" x14ac:dyDescent="0.3">
      <c r="A158" s="1">
        <v>44083</v>
      </c>
      <c r="B158">
        <v>14681</v>
      </c>
      <c r="C158">
        <f t="shared" si="9"/>
        <v>146</v>
      </c>
      <c r="D158">
        <v>376</v>
      </c>
      <c r="E158">
        <f t="shared" si="10"/>
        <v>1</v>
      </c>
      <c r="F158">
        <f>('Dados sim recup log'!I178+'Dados sim recup exp'!$F158+'Dados Oficiais'!$F158)/3</f>
        <v>8918.607750751913</v>
      </c>
      <c r="G158">
        <f t="shared" si="8"/>
        <v>5386.392249248087</v>
      </c>
    </row>
    <row r="159" spans="1:7" x14ac:dyDescent="0.3">
      <c r="A159" s="1">
        <v>44084</v>
      </c>
      <c r="B159">
        <v>14821</v>
      </c>
      <c r="C159">
        <f t="shared" si="9"/>
        <v>140</v>
      </c>
      <c r="D159">
        <v>379</v>
      </c>
      <c r="E159">
        <f t="shared" si="10"/>
        <v>3</v>
      </c>
      <c r="F159">
        <f>('Dados sim recup log'!I179+'Dados sim recup exp'!$F159+'Dados Oficiais'!$F159)/3</f>
        <v>9128.441525519811</v>
      </c>
      <c r="G159">
        <f t="shared" si="8"/>
        <v>5313.558474480189</v>
      </c>
    </row>
    <row r="160" spans="1:7" x14ac:dyDescent="0.3">
      <c r="A160" s="1">
        <v>44085</v>
      </c>
      <c r="B160">
        <v>15081</v>
      </c>
      <c r="C160">
        <f t="shared" si="9"/>
        <v>260</v>
      </c>
      <c r="D160">
        <v>380</v>
      </c>
      <c r="E160">
        <f t="shared" si="10"/>
        <v>1</v>
      </c>
      <c r="F160">
        <f>('Dados sim recup log'!I180+'Dados sim recup exp'!$F160+'Dados Oficiais'!$F160)/3</f>
        <v>9399.9337648978344</v>
      </c>
      <c r="G160">
        <f t="shared" si="8"/>
        <v>5301.0662351021656</v>
      </c>
    </row>
    <row r="161" spans="1:7" x14ac:dyDescent="0.3">
      <c r="A161" s="1">
        <v>44086</v>
      </c>
      <c r="B161">
        <v>15136</v>
      </c>
      <c r="C161">
        <f t="shared" si="9"/>
        <v>55</v>
      </c>
      <c r="D161">
        <v>382</v>
      </c>
      <c r="E161">
        <f t="shared" si="10"/>
        <v>2</v>
      </c>
      <c r="F161">
        <f>('Dados sim recup log'!I181+'Dados sim recup exp'!$F161+'Dados Oficiais'!$F161)/3</f>
        <v>9625.7431227327197</v>
      </c>
      <c r="G161">
        <f t="shared" si="8"/>
        <v>5128.2568772672803</v>
      </c>
    </row>
    <row r="162" spans="1:7" x14ac:dyDescent="0.3">
      <c r="A162" s="1">
        <v>44087</v>
      </c>
      <c r="B162">
        <f>SQRT(B161*B163)</f>
        <v>15253.047433218058</v>
      </c>
      <c r="C162">
        <f t="shared" si="9"/>
        <v>117.04743321805836</v>
      </c>
      <c r="D162">
        <f>SQRT(D161*D163)</f>
        <v>384.98831151088211</v>
      </c>
      <c r="E162">
        <f t="shared" si="10"/>
        <v>2.988311510882113</v>
      </c>
      <c r="F162">
        <f>('Dados sim recup log'!I182+'Dados sim recup exp'!$F162+'Dados Oficiais'!$F162)/3</f>
        <v>9799.5776450013018</v>
      </c>
      <c r="G162">
        <f t="shared" si="8"/>
        <v>5068.4814767058742</v>
      </c>
    </row>
    <row r="163" spans="1:7" x14ac:dyDescent="0.3">
      <c r="A163" s="1">
        <v>44088</v>
      </c>
      <c r="B163">
        <v>15371</v>
      </c>
      <c r="C163">
        <f t="shared" si="9"/>
        <v>117.95256678194164</v>
      </c>
      <c r="D163">
        <v>388</v>
      </c>
      <c r="E163">
        <f t="shared" si="10"/>
        <v>3.011688489117887</v>
      </c>
      <c r="F163">
        <f>('Dados sim recup log'!I183+'Dados sim recup exp'!$F163+'Dados Oficiais'!$F163)/3</f>
        <v>9975.2896683424333</v>
      </c>
      <c r="G163">
        <f t="shared" si="8"/>
        <v>5007.7103316575667</v>
      </c>
    </row>
    <row r="164" spans="1:7" x14ac:dyDescent="0.3">
      <c r="A164" s="1">
        <v>44089</v>
      </c>
      <c r="B164">
        <v>15683</v>
      </c>
      <c r="C164">
        <f t="shared" si="9"/>
        <v>312</v>
      </c>
      <c r="D164">
        <v>391</v>
      </c>
      <c r="E164">
        <f t="shared" si="10"/>
        <v>3</v>
      </c>
      <c r="F164">
        <f>('Dados sim recup log'!I184+'Dados sim recup exp'!$F164+'Dados Oficiais'!$F164)/3</f>
        <v>10380.352958197313</v>
      </c>
      <c r="G164">
        <f t="shared" si="8"/>
        <v>4911.6470418026875</v>
      </c>
    </row>
    <row r="165" spans="1:7" x14ac:dyDescent="0.3">
      <c r="A165" s="1">
        <v>44090</v>
      </c>
      <c r="B165">
        <v>15964</v>
      </c>
      <c r="C165">
        <f t="shared" si="9"/>
        <v>281</v>
      </c>
      <c r="D165">
        <v>395</v>
      </c>
      <c r="E165">
        <f t="shared" si="10"/>
        <v>4</v>
      </c>
      <c r="F165">
        <f>('Dados sim recup log'!I185+'Dados sim recup exp'!$F165+'Dados Oficiais'!$F165)/3</f>
        <v>10711.385735646347</v>
      </c>
      <c r="G165">
        <f t="shared" si="8"/>
        <v>4857.6142643536532</v>
      </c>
    </row>
    <row r="166" spans="1:7" x14ac:dyDescent="0.3">
      <c r="A166" s="1">
        <v>44091</v>
      </c>
      <c r="B166">
        <v>16370</v>
      </c>
      <c r="C166">
        <f t="shared" si="9"/>
        <v>406</v>
      </c>
      <c r="D166">
        <v>398</v>
      </c>
      <c r="E166">
        <f t="shared" si="10"/>
        <v>3</v>
      </c>
      <c r="F166">
        <f>('Dados sim recup log'!I186+'Dados sim recup exp'!$F166+'Dados Oficiais'!$F166)/3</f>
        <v>11038.38927671236</v>
      </c>
      <c r="G166">
        <f t="shared" si="8"/>
        <v>4933.6107232876402</v>
      </c>
    </row>
    <row r="167" spans="1:7" x14ac:dyDescent="0.3">
      <c r="A167" s="1">
        <v>44092</v>
      </c>
      <c r="B167">
        <v>16547</v>
      </c>
      <c r="C167">
        <f t="shared" si="9"/>
        <v>177</v>
      </c>
      <c r="D167">
        <v>399</v>
      </c>
      <c r="E167">
        <f t="shared" si="10"/>
        <v>1</v>
      </c>
      <c r="F167">
        <f>('Dados sim recup log'!I187+'Dados sim recup exp'!$F167+'Dados Oficiais'!$F167)/3</f>
        <v>11379.700273588207</v>
      </c>
      <c r="G167">
        <f t="shared" si="8"/>
        <v>4768.299726411793</v>
      </c>
    </row>
    <row r="168" spans="1:7" x14ac:dyDescent="0.3">
      <c r="A168" s="1">
        <v>44093</v>
      </c>
      <c r="B168">
        <v>16569</v>
      </c>
      <c r="C168">
        <f t="shared" si="9"/>
        <v>22</v>
      </c>
      <c r="D168">
        <v>403</v>
      </c>
      <c r="E168">
        <f t="shared" si="10"/>
        <v>4</v>
      </c>
      <c r="F168">
        <f>('Dados sim recup log'!I188+'Dados sim recup exp'!$F168+'Dados Oficiais'!$F168)/3</f>
        <v>11514.324227819621</v>
      </c>
      <c r="G168">
        <f t="shared" si="8"/>
        <v>4651.6757721803788</v>
      </c>
    </row>
    <row r="169" spans="1:7" x14ac:dyDescent="0.3">
      <c r="A169" s="1">
        <v>44094</v>
      </c>
      <c r="B169">
        <f>SQRT(B168*B170)</f>
        <v>16648.807795154582</v>
      </c>
      <c r="C169">
        <f t="shared" si="9"/>
        <v>79.807795154581981</v>
      </c>
      <c r="D169">
        <f>SQRT(D168*D170)</f>
        <v>408.46297261808201</v>
      </c>
      <c r="E169">
        <f t="shared" si="10"/>
        <v>5.4629726180820057</v>
      </c>
      <c r="F169">
        <f>('Dados sim recup log'!I189+'Dados sim recup exp'!$F169+'Dados Oficiais'!$F169)/3</f>
        <v>11843.908182567413</v>
      </c>
      <c r="G169">
        <f t="shared" si="8"/>
        <v>4396.4366399690862</v>
      </c>
    </row>
    <row r="170" spans="1:7" x14ac:dyDescent="0.3">
      <c r="A170" s="1">
        <v>44095</v>
      </c>
      <c r="B170">
        <v>16729</v>
      </c>
      <c r="C170">
        <f t="shared" si="9"/>
        <v>80.192204845418019</v>
      </c>
      <c r="D170">
        <v>414</v>
      </c>
      <c r="E170">
        <f t="shared" si="10"/>
        <v>5.5370273819179943</v>
      </c>
      <c r="F170">
        <f>('Dados sim recup log'!I190+'Dados sim recup exp'!$F170+'Dados Oficiais'!$F170)/3</f>
        <v>12186.210706985677</v>
      </c>
      <c r="G170">
        <f t="shared" si="8"/>
        <v>4128.7892930143225</v>
      </c>
    </row>
    <row r="171" spans="1:7" x14ac:dyDescent="0.3">
      <c r="A171" s="1">
        <v>44096</v>
      </c>
      <c r="B171">
        <v>16873</v>
      </c>
      <c r="C171">
        <f t="shared" si="9"/>
        <v>144</v>
      </c>
      <c r="D171">
        <v>419</v>
      </c>
      <c r="E171">
        <f t="shared" si="10"/>
        <v>5</v>
      </c>
      <c r="F171">
        <f>('Dados sim recup log'!I191+'Dados sim recup exp'!$F171+'Dados Oficiais'!$F171)/3</f>
        <v>12466.16206035992</v>
      </c>
      <c r="G171">
        <f t="shared" si="8"/>
        <v>3987.8379396400796</v>
      </c>
    </row>
    <row r="172" spans="1:7" x14ac:dyDescent="0.3">
      <c r="A172" s="1">
        <v>44097</v>
      </c>
      <c r="B172">
        <v>16984</v>
      </c>
      <c r="C172">
        <f t="shared" si="9"/>
        <v>111</v>
      </c>
      <c r="D172">
        <v>421</v>
      </c>
      <c r="E172">
        <f t="shared" si="10"/>
        <v>2</v>
      </c>
      <c r="F172">
        <f>('Dados sim recup log'!I192+'Dados sim recup exp'!$F172+'Dados Oficiais'!$F172)/3</f>
        <v>12826.137434584505</v>
      </c>
      <c r="G172">
        <f t="shared" si="8"/>
        <v>3736.8625654154948</v>
      </c>
    </row>
    <row r="173" spans="1:7" x14ac:dyDescent="0.3">
      <c r="A173" s="1">
        <v>44098</v>
      </c>
      <c r="B173">
        <v>17126</v>
      </c>
      <c r="C173">
        <f t="shared" si="9"/>
        <v>142</v>
      </c>
      <c r="D173">
        <v>427</v>
      </c>
      <c r="E173">
        <f t="shared" si="10"/>
        <v>6</v>
      </c>
      <c r="F173">
        <f>('Dados sim recup log'!I193+'Dados sim recup exp'!$F173+'Dados Oficiais'!$F173)/3</f>
        <v>13207.487043328241</v>
      </c>
      <c r="G173">
        <f t="shared" si="8"/>
        <v>3491.5129566717587</v>
      </c>
    </row>
    <row r="174" spans="1:7" x14ac:dyDescent="0.3">
      <c r="A174" s="1">
        <v>44099</v>
      </c>
      <c r="B174">
        <v>17334</v>
      </c>
      <c r="C174">
        <f t="shared" si="9"/>
        <v>208</v>
      </c>
      <c r="D174">
        <v>427</v>
      </c>
      <c r="E174">
        <f t="shared" si="10"/>
        <v>0</v>
      </c>
      <c r="F174">
        <f>('Dados sim recup log'!I194+'Dados sim recup exp'!$F174+'Dados Oficiais'!$F174)/3</f>
        <v>13543.563463832659</v>
      </c>
      <c r="G174">
        <f t="shared" si="8"/>
        <v>3363.4365361673408</v>
      </c>
    </row>
    <row r="175" spans="1:7" x14ac:dyDescent="0.3">
      <c r="A175" s="1">
        <v>44100</v>
      </c>
      <c r="B175">
        <v>17348</v>
      </c>
      <c r="C175">
        <f t="shared" si="9"/>
        <v>14</v>
      </c>
      <c r="D175">
        <v>428</v>
      </c>
      <c r="E175">
        <f t="shared" si="10"/>
        <v>1</v>
      </c>
      <c r="F175">
        <f>('Dados sim recup log'!I195+'Dados sim recup exp'!$F175+'Dados Oficiais'!$F175)/3</f>
        <v>13685.388318548561</v>
      </c>
      <c r="G175">
        <f t="shared" si="8"/>
        <v>3234.6116814514389</v>
      </c>
    </row>
    <row r="176" spans="1:7" x14ac:dyDescent="0.3">
      <c r="A176" s="1">
        <v>44101</v>
      </c>
      <c r="B176">
        <f>SQRT(B175*B177)</f>
        <v>17409.391373623606</v>
      </c>
      <c r="C176">
        <f t="shared" si="9"/>
        <v>61.391373623606341</v>
      </c>
      <c r="D176">
        <f>SQRT(D175*D177)</f>
        <v>429.49738066721665</v>
      </c>
      <c r="E176">
        <f t="shared" si="10"/>
        <v>1.4973806672166461</v>
      </c>
      <c r="F176">
        <f>('Dados sim recup log'!I196+'Dados sim recup exp'!$F176+'Dados Oficiais'!$F176)/3</f>
        <v>13954.999589307923</v>
      </c>
      <c r="G176">
        <f t="shared" si="8"/>
        <v>3024.8944036484663</v>
      </c>
    </row>
    <row r="177" spans="1:7" x14ac:dyDescent="0.3">
      <c r="A177" s="1">
        <v>44102</v>
      </c>
      <c r="B177">
        <v>17471</v>
      </c>
      <c r="C177">
        <f t="shared" si="9"/>
        <v>61.608626376393659</v>
      </c>
      <c r="D177">
        <v>431</v>
      </c>
      <c r="E177">
        <f t="shared" si="10"/>
        <v>1.5026193327833539</v>
      </c>
      <c r="F177">
        <f>('Dados sim recup log'!I197+'Dados sim recup exp'!$F177+'Dados Oficiais'!$F177)/3</f>
        <v>14229.381763680576</v>
      </c>
      <c r="G177">
        <f t="shared" si="8"/>
        <v>2810.6182363194239</v>
      </c>
    </row>
    <row r="178" spans="1:7" x14ac:dyDescent="0.3">
      <c r="A178" s="1">
        <v>44103</v>
      </c>
      <c r="B178">
        <v>17568</v>
      </c>
      <c r="C178">
        <f t="shared" si="9"/>
        <v>97</v>
      </c>
      <c r="D178">
        <v>433</v>
      </c>
      <c r="E178">
        <f t="shared" si="10"/>
        <v>2</v>
      </c>
      <c r="F178">
        <f>('Dados sim recup log'!I198+'Dados sim recup exp'!$F178+'Dados Oficiais'!$F178)/3</f>
        <v>14624.435532292531</v>
      </c>
      <c r="G178">
        <f t="shared" si="8"/>
        <v>2510.5644677074688</v>
      </c>
    </row>
    <row r="179" spans="1:7" x14ac:dyDescent="0.3">
      <c r="A179" s="1">
        <v>44104</v>
      </c>
      <c r="B179">
        <v>17642</v>
      </c>
      <c r="C179">
        <f t="shared" si="9"/>
        <v>74</v>
      </c>
      <c r="D179">
        <v>435</v>
      </c>
      <c r="E179">
        <f t="shared" si="10"/>
        <v>2</v>
      </c>
      <c r="F179">
        <f>('Dados sim recup log'!I199+'Dados sim recup exp'!$F179+'Dados Oficiais'!$F179)/3</f>
        <v>14937.97788241572</v>
      </c>
      <c r="G179">
        <f t="shared" si="8"/>
        <v>2269.0221175842798</v>
      </c>
    </row>
    <row r="180" spans="1:7" x14ac:dyDescent="0.3">
      <c r="A180" s="1">
        <v>44105</v>
      </c>
      <c r="B180">
        <v>17717</v>
      </c>
      <c r="C180">
        <f t="shared" si="9"/>
        <v>75</v>
      </c>
      <c r="D180">
        <v>437</v>
      </c>
      <c r="E180">
        <f t="shared" si="10"/>
        <v>2</v>
      </c>
      <c r="F180">
        <f>('Dados sim recup log'!I200+'Dados sim recup exp'!$F180+'Dados Oficiais'!$F180)/3</f>
        <v>15106</v>
      </c>
      <c r="G180">
        <f t="shared" si="8"/>
        <v>2174</v>
      </c>
    </row>
    <row r="181" spans="1:7" x14ac:dyDescent="0.3">
      <c r="A181" s="1">
        <v>44106</v>
      </c>
      <c r="B181">
        <v>17820</v>
      </c>
      <c r="C181">
        <f t="shared" si="9"/>
        <v>103</v>
      </c>
      <c r="D181">
        <v>438</v>
      </c>
      <c r="E181">
        <f t="shared" si="10"/>
        <v>1</v>
      </c>
      <c r="F181">
        <f>('Dados sim recup log'!I201+'Dados sim recup exp'!$F181+'Dados Oficiais'!$F181)/3</f>
        <v>15351</v>
      </c>
      <c r="G181">
        <f t="shared" si="8"/>
        <v>2031</v>
      </c>
    </row>
    <row r="182" spans="1:7" x14ac:dyDescent="0.3">
      <c r="A182" s="1">
        <v>44107</v>
      </c>
      <c r="B182">
        <v>17922</v>
      </c>
      <c r="C182">
        <f t="shared" si="9"/>
        <v>102</v>
      </c>
      <c r="D182">
        <v>440</v>
      </c>
      <c r="E182">
        <f t="shared" si="10"/>
        <v>2</v>
      </c>
      <c r="F182">
        <f>('Dados sim recup log'!I202+'Dados sim recup exp'!$F182+'Dados Oficiais'!$F182)/3</f>
        <v>15432</v>
      </c>
      <c r="G182">
        <f t="shared" si="8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9"/>
        <v>33.46874910259794</v>
      </c>
      <c r="D183">
        <f>SQRT(D182*D184)</f>
        <v>441.99547508996062</v>
      </c>
      <c r="E183">
        <f t="shared" si="10"/>
        <v>1.9954750899606211</v>
      </c>
      <c r="F183">
        <f>('Dados sim recup log'!I203+'Dados sim recup exp'!$F183+'Dados Oficiais'!$F183)/3</f>
        <v>15528.697047724256</v>
      </c>
      <c r="G183">
        <f t="shared" si="8"/>
        <v>1984.7762262883825</v>
      </c>
    </row>
    <row r="184" spans="1:7" x14ac:dyDescent="0.3">
      <c r="A184" s="1">
        <v>44109</v>
      </c>
      <c r="B184">
        <v>17989</v>
      </c>
      <c r="C184">
        <f t="shared" si="9"/>
        <v>33.53125089740206</v>
      </c>
      <c r="D184">
        <v>444</v>
      </c>
      <c r="E184">
        <f t="shared" si="10"/>
        <v>2.0045249100393789</v>
      </c>
      <c r="F184">
        <f>('Dados sim recup log'!I204+'Dados sim recup exp'!$F184+'Dados Oficiais'!$F184)/3</f>
        <v>15626</v>
      </c>
      <c r="G184">
        <f t="shared" si="8"/>
        <v>1919</v>
      </c>
    </row>
    <row r="185" spans="1:7" x14ac:dyDescent="0.3">
      <c r="A185" s="1">
        <v>44110</v>
      </c>
      <c r="B185">
        <v>18097</v>
      </c>
      <c r="C185">
        <f t="shared" si="9"/>
        <v>108</v>
      </c>
      <c r="D185">
        <v>447</v>
      </c>
      <c r="E185">
        <f t="shared" si="10"/>
        <v>3</v>
      </c>
      <c r="F185">
        <f>('Dados sim recup log'!I205+'Dados sim recup exp'!$F185+'Dados Oficiais'!$F185)/3</f>
        <v>15785</v>
      </c>
      <c r="G185">
        <f t="shared" si="8"/>
        <v>1865</v>
      </c>
    </row>
    <row r="186" spans="1:7" x14ac:dyDescent="0.3">
      <c r="A186" s="1">
        <v>44111</v>
      </c>
      <c r="B186">
        <v>18178</v>
      </c>
      <c r="C186">
        <f t="shared" si="9"/>
        <v>81</v>
      </c>
      <c r="D186">
        <v>448</v>
      </c>
      <c r="E186">
        <f t="shared" si="10"/>
        <v>1</v>
      </c>
      <c r="F186">
        <f>('Dados sim recup log'!I206+'Dados sim recup exp'!$F186+'Dados Oficiais'!$F186)/3</f>
        <v>15902</v>
      </c>
      <c r="G186">
        <f t="shared" si="8"/>
        <v>1828</v>
      </c>
    </row>
    <row r="187" spans="1:7" x14ac:dyDescent="0.3">
      <c r="A187" s="1">
        <v>44112</v>
      </c>
      <c r="B187">
        <v>18236</v>
      </c>
      <c r="C187">
        <f t="shared" si="9"/>
        <v>58</v>
      </c>
      <c r="D187">
        <v>449</v>
      </c>
      <c r="E187">
        <f t="shared" si="10"/>
        <v>1</v>
      </c>
      <c r="F187">
        <f>('Dados sim recup log'!I207+'Dados sim recup exp'!$F187+'Dados Oficiais'!$F187)/3</f>
        <v>15979</v>
      </c>
      <c r="G187">
        <f t="shared" si="8"/>
        <v>1808</v>
      </c>
    </row>
    <row r="188" spans="1:7" x14ac:dyDescent="0.3">
      <c r="A188" s="1">
        <v>44113</v>
      </c>
      <c r="B188">
        <v>18371</v>
      </c>
      <c r="C188">
        <f t="shared" si="9"/>
        <v>135</v>
      </c>
      <c r="D188">
        <v>452</v>
      </c>
      <c r="E188">
        <f t="shared" si="10"/>
        <v>3</v>
      </c>
      <c r="F188">
        <f>('Dados sim recup log'!I208+'Dados sim recup exp'!$F188+'Dados Oficiais'!$F188)/3</f>
        <v>16001</v>
      </c>
      <c r="G188">
        <f t="shared" si="8"/>
        <v>1918</v>
      </c>
    </row>
    <row r="189" spans="1:7" x14ac:dyDescent="0.3">
      <c r="A189" s="1">
        <v>44114</v>
      </c>
      <c r="B189">
        <v>18384</v>
      </c>
      <c r="C189">
        <f t="shared" si="9"/>
        <v>13</v>
      </c>
      <c r="D189">
        <v>453</v>
      </c>
      <c r="E189">
        <f t="shared" si="10"/>
        <v>1</v>
      </c>
      <c r="F189">
        <f>('Dados sim recup log'!I209+'Dados sim recup exp'!$F189+'Dados Oficiais'!$F189)/3</f>
        <v>16016</v>
      </c>
      <c r="G189">
        <f t="shared" si="8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0"/>
        <v>0.66568795250213952</v>
      </c>
      <c r="F190">
        <f>('Dados sim recup log'!I210+'Dados sim recup exp'!$F190+'Dados Oficiais'!$F190)/3</f>
        <v>16077.099944811787</v>
      </c>
      <c r="G190">
        <f t="shared" si="8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1">B191-B190</f>
        <v>29.666641039155365</v>
      </c>
      <c r="D191">
        <f>(D192/D189)^(1/3)*D190</f>
        <v>454.33235413999347</v>
      </c>
      <c r="E191">
        <f t="shared" si="10"/>
        <v>0.66666618749133022</v>
      </c>
      <c r="F191">
        <f>('Dados sim recup log'!I211+'Dados sim recup exp'!$F191+'Dados Oficiais'!$F191)/3</f>
        <v>16138.432981734964</v>
      </c>
      <c r="G191">
        <f t="shared" si="8"/>
        <v>1850.5202264200416</v>
      </c>
    </row>
    <row r="192" spans="1:7" x14ac:dyDescent="0.3">
      <c r="A192" s="1">
        <v>44117</v>
      </c>
      <c r="B192">
        <v>18473</v>
      </c>
      <c r="C192">
        <f t="shared" si="11"/>
        <v>29.714437704999</v>
      </c>
      <c r="D192">
        <v>455</v>
      </c>
      <c r="E192">
        <f t="shared" si="10"/>
        <v>0.66764586000653026</v>
      </c>
      <c r="F192">
        <f>('Dados sim recup log'!I212+'Dados sim recup exp'!$F192+'Dados Oficiais'!$F192)/3</f>
        <v>16200</v>
      </c>
      <c r="G192">
        <f t="shared" ref="G192:G234" si="12">B192-D192-F192</f>
        <v>1818</v>
      </c>
    </row>
    <row r="193" spans="1:7" x14ac:dyDescent="0.3">
      <c r="A193" s="1">
        <v>44118</v>
      </c>
      <c r="B193">
        <v>18564</v>
      </c>
      <c r="C193">
        <f t="shared" si="11"/>
        <v>91</v>
      </c>
      <c r="D193">
        <v>455</v>
      </c>
      <c r="E193">
        <f t="shared" si="10"/>
        <v>0</v>
      </c>
      <c r="F193">
        <f>('Dados sim recup log'!I213+'Dados sim recup exp'!$F193+'Dados Oficiais'!$F193)/3</f>
        <v>16432</v>
      </c>
      <c r="G193">
        <f t="shared" si="12"/>
        <v>1677</v>
      </c>
    </row>
    <row r="194" spans="1:7" x14ac:dyDescent="0.3">
      <c r="A194" s="1">
        <v>44119</v>
      </c>
      <c r="B194">
        <v>18607</v>
      </c>
      <c r="C194">
        <f t="shared" si="11"/>
        <v>43</v>
      </c>
      <c r="D194">
        <v>456</v>
      </c>
      <c r="E194">
        <f t="shared" si="10"/>
        <v>1</v>
      </c>
      <c r="F194">
        <f>('Dados sim recup log'!I214+'Dados sim recup exp'!$F194+'Dados Oficiais'!$F194)/3</f>
        <v>16510</v>
      </c>
      <c r="G194">
        <f t="shared" si="12"/>
        <v>1641</v>
      </c>
    </row>
    <row r="195" spans="1:7" x14ac:dyDescent="0.3">
      <c r="A195" s="1">
        <v>44120</v>
      </c>
      <c r="B195">
        <v>18650</v>
      </c>
      <c r="C195">
        <f t="shared" si="11"/>
        <v>43</v>
      </c>
      <c r="D195">
        <v>456</v>
      </c>
      <c r="E195">
        <f t="shared" si="10"/>
        <v>0</v>
      </c>
      <c r="F195">
        <f>('Dados sim recup log'!I215+'Dados sim recup exp'!$F195+'Dados Oficiais'!$F195)/3</f>
        <v>16601</v>
      </c>
      <c r="G195">
        <f t="shared" si="12"/>
        <v>1593</v>
      </c>
    </row>
    <row r="196" spans="1:7" x14ac:dyDescent="0.3">
      <c r="A196" s="1">
        <v>44121</v>
      </c>
      <c r="B196">
        <v>18688</v>
      </c>
      <c r="C196">
        <f t="shared" si="11"/>
        <v>38</v>
      </c>
      <c r="D196">
        <v>456</v>
      </c>
      <c r="E196">
        <f t="shared" si="10"/>
        <v>0</v>
      </c>
      <c r="F196">
        <f>('Dados sim recup log'!I216+'Dados sim recup exp'!$F196+'Dados Oficiais'!$F196)/3</f>
        <v>16610</v>
      </c>
      <c r="G196">
        <f t="shared" si="12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1"/>
        <v>38.460423689255549</v>
      </c>
      <c r="D197">
        <f>SQRT(D196*D198)</f>
        <v>457.49754097699804</v>
      </c>
      <c r="E197">
        <f t="shared" ref="E197:E221" si="13">D197-D196</f>
        <v>1.4975409769980388</v>
      </c>
      <c r="F197">
        <f>('Dados sim recup log'!I217+'Dados sim recup exp'!$F197+'Dados Oficiais'!$F197)/3</f>
        <v>16633.483399456651</v>
      </c>
      <c r="G197">
        <f t="shared" si="12"/>
        <v>1635.4794832556072</v>
      </c>
    </row>
    <row r="198" spans="1:7" x14ac:dyDescent="0.3">
      <c r="A198" s="1">
        <v>44123</v>
      </c>
      <c r="B198">
        <v>18765</v>
      </c>
      <c r="C198">
        <f t="shared" si="11"/>
        <v>38.539576310744451</v>
      </c>
      <c r="D198">
        <v>459</v>
      </c>
      <c r="E198">
        <f t="shared" si="13"/>
        <v>1.5024590230019612</v>
      </c>
      <c r="F198">
        <f>('Dados sim recup log'!I218+'Dados sim recup exp'!$F198+'Dados Oficiais'!$F198)/3</f>
        <v>16657</v>
      </c>
      <c r="G198">
        <f t="shared" si="12"/>
        <v>1649</v>
      </c>
    </row>
    <row r="199" spans="1:7" x14ac:dyDescent="0.3">
      <c r="A199" s="1">
        <v>44124</v>
      </c>
      <c r="B199">
        <v>18823</v>
      </c>
      <c r="C199">
        <f t="shared" si="11"/>
        <v>58</v>
      </c>
      <c r="D199">
        <v>460</v>
      </c>
      <c r="E199">
        <f t="shared" si="13"/>
        <v>1</v>
      </c>
      <c r="F199">
        <f>('Dados sim recup log'!I219+'Dados sim recup exp'!$F199+'Dados Oficiais'!$F199)/3</f>
        <v>16717</v>
      </c>
      <c r="G199">
        <f t="shared" si="12"/>
        <v>1646</v>
      </c>
    </row>
    <row r="200" spans="1:7" x14ac:dyDescent="0.3">
      <c r="A200" s="1">
        <v>44125</v>
      </c>
      <c r="B200">
        <v>18884</v>
      </c>
      <c r="C200">
        <f t="shared" si="11"/>
        <v>61</v>
      </c>
      <c r="D200">
        <v>460</v>
      </c>
      <c r="E200">
        <f t="shared" si="13"/>
        <v>0</v>
      </c>
      <c r="F200">
        <f>('Dados sim recup log'!I220+'Dados sim recup exp'!$F200+'Dados Oficiais'!$F200)/3</f>
        <v>16745</v>
      </c>
      <c r="G200">
        <f t="shared" si="12"/>
        <v>1679</v>
      </c>
    </row>
    <row r="201" spans="1:7" x14ac:dyDescent="0.3">
      <c r="A201" s="1">
        <v>44126</v>
      </c>
      <c r="B201">
        <v>18924</v>
      </c>
      <c r="C201">
        <f t="shared" si="11"/>
        <v>40</v>
      </c>
      <c r="D201">
        <v>461</v>
      </c>
      <c r="E201">
        <f t="shared" si="13"/>
        <v>1</v>
      </c>
      <c r="F201">
        <f>('Dados sim recup log'!I221+'Dados sim recup exp'!$F201+'Dados Oficiais'!$F201)/3</f>
        <v>16902</v>
      </c>
      <c r="G201">
        <f t="shared" si="12"/>
        <v>1561</v>
      </c>
    </row>
    <row r="202" spans="1:7" x14ac:dyDescent="0.3">
      <c r="A202" s="1">
        <v>44127</v>
      </c>
      <c r="B202">
        <v>18980</v>
      </c>
      <c r="C202">
        <f t="shared" si="11"/>
        <v>56</v>
      </c>
      <c r="D202">
        <v>461</v>
      </c>
      <c r="E202">
        <f t="shared" si="13"/>
        <v>0</v>
      </c>
      <c r="F202">
        <f>('Dados sim recup log'!I222+'Dados sim recup exp'!$F202+'Dados Oficiais'!$F202)/3</f>
        <v>17003</v>
      </c>
      <c r="G202">
        <f t="shared" si="12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1"/>
        <v>28.291142268470139</v>
      </c>
      <c r="D203">
        <v>461</v>
      </c>
      <c r="E203">
        <f t="shared" si="13"/>
        <v>0</v>
      </c>
      <c r="F203">
        <f>('Dados sim recup log'!I223+'Dados sim recup exp'!$F203+'Dados Oficiais'!$F203)/3</f>
        <v>17049.207644889153</v>
      </c>
      <c r="G203">
        <f t="shared" si="12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1"/>
        <v>28.333312380738789</v>
      </c>
      <c r="D204">
        <v>461</v>
      </c>
      <c r="E204">
        <f t="shared" si="13"/>
        <v>0</v>
      </c>
      <c r="F204">
        <f>('Dados sim recup log'!I224+'Dados sim recup exp'!$F204+'Dados Oficiais'!$F204)/3</f>
        <v>17095.540864467843</v>
      </c>
      <c r="G204">
        <f t="shared" si="12"/>
        <v>1480.0835901813662</v>
      </c>
    </row>
    <row r="205" spans="1:7" x14ac:dyDescent="0.3">
      <c r="A205" s="1">
        <v>44130</v>
      </c>
      <c r="B205">
        <v>19065</v>
      </c>
      <c r="C205">
        <f t="shared" si="11"/>
        <v>28.375545350791072</v>
      </c>
      <c r="D205">
        <v>461</v>
      </c>
      <c r="E205">
        <f t="shared" si="13"/>
        <v>0</v>
      </c>
      <c r="F205">
        <f>('Dados sim recup log'!I225+'Dados sim recup exp'!$F205+'Dados Oficiais'!$F205)/3</f>
        <v>17142</v>
      </c>
      <c r="G205">
        <f t="shared" si="12"/>
        <v>1462</v>
      </c>
    </row>
    <row r="206" spans="1:7" x14ac:dyDescent="0.3">
      <c r="A206" s="1">
        <v>44131</v>
      </c>
      <c r="B206">
        <v>19114</v>
      </c>
      <c r="C206">
        <f t="shared" si="11"/>
        <v>49</v>
      </c>
      <c r="D206">
        <v>462</v>
      </c>
      <c r="E206">
        <f t="shared" si="13"/>
        <v>1</v>
      </c>
      <c r="F206">
        <f>('Dados sim recup log'!I226+'Dados sim recup exp'!$F206+'Dados Oficiais'!$F206)/3</f>
        <v>17234</v>
      </c>
      <c r="G206">
        <f t="shared" si="12"/>
        <v>1418</v>
      </c>
    </row>
    <row r="207" spans="1:7" x14ac:dyDescent="0.3">
      <c r="A207" s="1">
        <v>44132</v>
      </c>
      <c r="B207">
        <v>19165</v>
      </c>
      <c r="C207">
        <f t="shared" si="11"/>
        <v>51</v>
      </c>
      <c r="D207">
        <v>462</v>
      </c>
      <c r="E207">
        <f t="shared" si="13"/>
        <v>0</v>
      </c>
      <c r="F207">
        <f>('Dados sim recup log'!I227+'Dados sim recup exp'!$F207+'Dados Oficiais'!$F207)/3</f>
        <v>17502</v>
      </c>
      <c r="G207">
        <f t="shared" si="12"/>
        <v>1201</v>
      </c>
    </row>
    <row r="208" spans="1:7" x14ac:dyDescent="0.3">
      <c r="A208" s="1">
        <v>44133</v>
      </c>
      <c r="B208">
        <v>19212</v>
      </c>
      <c r="C208">
        <f t="shared" si="11"/>
        <v>47</v>
      </c>
      <c r="D208">
        <v>464</v>
      </c>
      <c r="E208">
        <f t="shared" si="13"/>
        <v>2</v>
      </c>
      <c r="F208">
        <v>17756</v>
      </c>
      <c r="G208">
        <f t="shared" si="12"/>
        <v>992</v>
      </c>
    </row>
    <row r="209" spans="1:7" x14ac:dyDescent="0.3">
      <c r="A209" s="1">
        <v>44134</v>
      </c>
      <c r="B209">
        <v>19282</v>
      </c>
      <c r="C209">
        <f t="shared" si="11"/>
        <v>70</v>
      </c>
      <c r="D209">
        <v>465</v>
      </c>
      <c r="E209">
        <f t="shared" si="13"/>
        <v>1</v>
      </c>
      <c r="F209">
        <v>17913</v>
      </c>
      <c r="G209">
        <f t="shared" si="12"/>
        <v>904</v>
      </c>
    </row>
    <row r="210" spans="1:7" x14ac:dyDescent="0.3">
      <c r="A210" s="1">
        <v>44135</v>
      </c>
      <c r="B210">
        <v>19290</v>
      </c>
      <c r="C210">
        <f t="shared" si="11"/>
        <v>8</v>
      </c>
      <c r="D210">
        <v>465</v>
      </c>
      <c r="E210">
        <f t="shared" si="13"/>
        <v>0</v>
      </c>
      <c r="F210">
        <v>17913</v>
      </c>
      <c r="G210">
        <f t="shared" si="12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1"/>
        <v>20.333333333332121</v>
      </c>
      <c r="D211">
        <f>(D210*2+D213)/3</f>
        <v>466.66666666666669</v>
      </c>
      <c r="E211">
        <f t="shared" si="13"/>
        <v>1.6666666666666856</v>
      </c>
      <c r="F211">
        <f>(F210*2+F213)/3</f>
        <v>17975.333333333332</v>
      </c>
      <c r="G211">
        <f t="shared" si="12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1"/>
        <v>20.333333333335759</v>
      </c>
      <c r="D212">
        <f>(D210+D213*2)/3</f>
        <v>468.33333333333331</v>
      </c>
      <c r="E212">
        <f t="shared" si="13"/>
        <v>1.6666666666666288</v>
      </c>
      <c r="F212">
        <f>(F210+F213*2)/3</f>
        <v>18037.666666666668</v>
      </c>
      <c r="G212">
        <f t="shared" si="12"/>
        <v>824.66666666666788</v>
      </c>
    </row>
    <row r="213" spans="1:7" x14ac:dyDescent="0.3">
      <c r="A213" s="1">
        <v>44138</v>
      </c>
      <c r="B213">
        <v>19351</v>
      </c>
      <c r="C213">
        <f t="shared" si="11"/>
        <v>20.333333333332121</v>
      </c>
      <c r="D213">
        <v>470</v>
      </c>
      <c r="E213">
        <f t="shared" si="13"/>
        <v>1.6666666666666856</v>
      </c>
      <c r="F213">
        <v>18100</v>
      </c>
      <c r="G213">
        <f t="shared" si="12"/>
        <v>781</v>
      </c>
    </row>
    <row r="214" spans="1:7" x14ac:dyDescent="0.3">
      <c r="A214" s="1">
        <v>44139</v>
      </c>
      <c r="B214">
        <v>19369</v>
      </c>
      <c r="C214">
        <f t="shared" si="11"/>
        <v>18</v>
      </c>
      <c r="D214">
        <v>472</v>
      </c>
      <c r="E214">
        <f t="shared" si="13"/>
        <v>2</v>
      </c>
      <c r="F214">
        <v>18271</v>
      </c>
      <c r="G214">
        <f t="shared" si="12"/>
        <v>626</v>
      </c>
    </row>
    <row r="215" spans="1:7" x14ac:dyDescent="0.3">
      <c r="A215" s="1">
        <v>44140</v>
      </c>
      <c r="B215">
        <v>19439</v>
      </c>
      <c r="C215">
        <f t="shared" si="11"/>
        <v>70</v>
      </c>
      <c r="D215">
        <v>473</v>
      </c>
      <c r="E215">
        <f t="shared" si="13"/>
        <v>1</v>
      </c>
      <c r="F215">
        <v>18307</v>
      </c>
      <c r="G215">
        <f t="shared" si="12"/>
        <v>659</v>
      </c>
    </row>
    <row r="216" spans="1:7" x14ac:dyDescent="0.3">
      <c r="A216" s="1">
        <v>44141</v>
      </c>
      <c r="B216">
        <v>19498</v>
      </c>
      <c r="C216">
        <f t="shared" si="11"/>
        <v>59</v>
      </c>
      <c r="D216">
        <v>473</v>
      </c>
      <c r="E216">
        <f t="shared" si="13"/>
        <v>0</v>
      </c>
      <c r="F216">
        <v>18358</v>
      </c>
      <c r="G216">
        <f t="shared" si="12"/>
        <v>667</v>
      </c>
    </row>
    <row r="217" spans="1:7" x14ac:dyDescent="0.3">
      <c r="A217" s="1">
        <v>44142</v>
      </c>
      <c r="B217">
        <v>19503</v>
      </c>
      <c r="C217">
        <f t="shared" si="11"/>
        <v>5</v>
      </c>
      <c r="D217">
        <v>474</v>
      </c>
      <c r="E217">
        <f t="shared" si="13"/>
        <v>1</v>
      </c>
      <c r="F217">
        <v>18384</v>
      </c>
      <c r="G217">
        <f t="shared" si="12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1"/>
        <v>36.5</v>
      </c>
      <c r="D218">
        <f>AVERAGE(D217,D219)</f>
        <v>475</v>
      </c>
      <c r="E218">
        <f t="shared" si="13"/>
        <v>1</v>
      </c>
      <c r="F218">
        <f>AVERAGE(F217,F219)</f>
        <v>18418.5</v>
      </c>
      <c r="G218">
        <f t="shared" si="12"/>
        <v>646</v>
      </c>
    </row>
    <row r="219" spans="1:7" x14ac:dyDescent="0.3">
      <c r="A219" s="1">
        <v>44144</v>
      </c>
      <c r="B219">
        <v>19576</v>
      </c>
      <c r="C219">
        <f t="shared" si="11"/>
        <v>36.5</v>
      </c>
      <c r="D219">
        <v>476</v>
      </c>
      <c r="E219">
        <f t="shared" si="13"/>
        <v>1</v>
      </c>
      <c r="F219">
        <v>18453</v>
      </c>
      <c r="G219">
        <f t="shared" si="12"/>
        <v>647</v>
      </c>
    </row>
    <row r="220" spans="1:7" x14ac:dyDescent="0.3">
      <c r="A220" s="1">
        <v>44145</v>
      </c>
      <c r="B220">
        <v>19636</v>
      </c>
      <c r="C220">
        <f t="shared" si="11"/>
        <v>60</v>
      </c>
      <c r="D220">
        <v>477</v>
      </c>
      <c r="E220">
        <f t="shared" si="13"/>
        <v>1</v>
      </c>
      <c r="F220">
        <v>18497</v>
      </c>
      <c r="G220">
        <f t="shared" si="12"/>
        <v>662</v>
      </c>
    </row>
    <row r="221" spans="1:7" x14ac:dyDescent="0.3">
      <c r="A221" s="1">
        <v>44146</v>
      </c>
      <c r="B221">
        <v>19681</v>
      </c>
      <c r="C221">
        <f t="shared" si="11"/>
        <v>45</v>
      </c>
      <c r="D221">
        <v>478</v>
      </c>
      <c r="E221">
        <f t="shared" si="13"/>
        <v>1</v>
      </c>
      <c r="F221">
        <v>18530</v>
      </c>
      <c r="G221">
        <f t="shared" si="12"/>
        <v>673</v>
      </c>
    </row>
    <row r="222" spans="1:7" x14ac:dyDescent="0.3">
      <c r="A222" s="1">
        <v>44147</v>
      </c>
      <c r="B222">
        <v>19794</v>
      </c>
      <c r="C222">
        <f t="shared" si="11"/>
        <v>113</v>
      </c>
      <c r="D222">
        <v>480</v>
      </c>
      <c r="E222">
        <f t="shared" ref="E222:E234" si="14">D222-D221</f>
        <v>2</v>
      </c>
      <c r="F222">
        <v>18594</v>
      </c>
      <c r="G222">
        <f t="shared" si="12"/>
        <v>720</v>
      </c>
    </row>
    <row r="223" spans="1:7" x14ac:dyDescent="0.3">
      <c r="A223" s="1">
        <v>44148</v>
      </c>
      <c r="B223">
        <v>19872</v>
      </c>
      <c r="C223">
        <f t="shared" si="11"/>
        <v>78</v>
      </c>
      <c r="D223">
        <v>483</v>
      </c>
      <c r="E223">
        <f t="shared" si="14"/>
        <v>3</v>
      </c>
      <c r="F223">
        <v>18636</v>
      </c>
      <c r="G223">
        <f t="shared" si="12"/>
        <v>753</v>
      </c>
    </row>
    <row r="224" spans="1:7" x14ac:dyDescent="0.3">
      <c r="A224" s="1">
        <v>44149</v>
      </c>
      <c r="B224">
        <v>19889</v>
      </c>
      <c r="C224">
        <f t="shared" si="11"/>
        <v>17</v>
      </c>
      <c r="D224">
        <v>483</v>
      </c>
      <c r="E224">
        <f t="shared" si="14"/>
        <v>0</v>
      </c>
      <c r="F224">
        <v>18663</v>
      </c>
      <c r="G224">
        <f t="shared" si="12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1"/>
        <v>36.965647867607913</v>
      </c>
      <c r="D225">
        <f>SQRT(D226*D224)</f>
        <v>483</v>
      </c>
      <c r="E225">
        <f t="shared" si="14"/>
        <v>0</v>
      </c>
      <c r="F225">
        <f>SQRT(F226*F224)</f>
        <v>18703.456151203714</v>
      </c>
      <c r="G225">
        <f t="shared" si="12"/>
        <v>739.50949666389351</v>
      </c>
    </row>
    <row r="226" spans="1:7" x14ac:dyDescent="0.3">
      <c r="A226" s="1">
        <v>44151</v>
      </c>
      <c r="B226">
        <v>19963</v>
      </c>
      <c r="C226">
        <f t="shared" si="11"/>
        <v>37.034352132392087</v>
      </c>
      <c r="D226">
        <v>483</v>
      </c>
      <c r="E226">
        <f t="shared" si="14"/>
        <v>0</v>
      </c>
      <c r="F226">
        <v>18744</v>
      </c>
      <c r="G226">
        <f t="shared" si="12"/>
        <v>736</v>
      </c>
    </row>
    <row r="227" spans="1:7" x14ac:dyDescent="0.3">
      <c r="A227" s="1">
        <v>44152</v>
      </c>
      <c r="B227">
        <v>20076</v>
      </c>
      <c r="C227">
        <f t="shared" si="11"/>
        <v>113</v>
      </c>
      <c r="D227">
        <v>486</v>
      </c>
      <c r="E227">
        <f t="shared" si="14"/>
        <v>3</v>
      </c>
      <c r="F227">
        <v>18759</v>
      </c>
      <c r="G227">
        <f t="shared" si="12"/>
        <v>831</v>
      </c>
    </row>
    <row r="228" spans="1:7" x14ac:dyDescent="0.3">
      <c r="A228" s="1">
        <v>44153</v>
      </c>
      <c r="B228">
        <v>20168</v>
      </c>
      <c r="C228">
        <f t="shared" si="11"/>
        <v>92</v>
      </c>
      <c r="D228">
        <v>487</v>
      </c>
      <c r="E228">
        <f t="shared" si="14"/>
        <v>1</v>
      </c>
      <c r="F228">
        <v>18804</v>
      </c>
      <c r="G228">
        <f t="shared" si="12"/>
        <v>877</v>
      </c>
    </row>
    <row r="229" spans="1:7" x14ac:dyDescent="0.3">
      <c r="A229" s="1">
        <v>44154</v>
      </c>
      <c r="B229">
        <v>20341</v>
      </c>
      <c r="C229">
        <f t="shared" si="11"/>
        <v>173</v>
      </c>
      <c r="D229">
        <v>487</v>
      </c>
      <c r="E229">
        <f t="shared" si="14"/>
        <v>0</v>
      </c>
      <c r="F229">
        <v>18862</v>
      </c>
      <c r="G229">
        <f t="shared" si="12"/>
        <v>992</v>
      </c>
    </row>
    <row r="230" spans="1:7" x14ac:dyDescent="0.3">
      <c r="A230" s="1">
        <v>44155</v>
      </c>
      <c r="B230">
        <v>20457</v>
      </c>
      <c r="C230">
        <f t="shared" si="11"/>
        <v>116</v>
      </c>
      <c r="D230">
        <v>488</v>
      </c>
      <c r="E230">
        <f t="shared" si="14"/>
        <v>1</v>
      </c>
      <c r="F230">
        <v>18900</v>
      </c>
      <c r="G230">
        <f t="shared" si="12"/>
        <v>1069</v>
      </c>
    </row>
    <row r="231" spans="1:7" x14ac:dyDescent="0.3">
      <c r="A231" s="1">
        <v>44156</v>
      </c>
      <c r="B231">
        <v>20483</v>
      </c>
      <c r="C231">
        <f t="shared" si="11"/>
        <v>26</v>
      </c>
      <c r="D231">
        <v>489</v>
      </c>
      <c r="E231">
        <f t="shared" si="14"/>
        <v>1</v>
      </c>
      <c r="F231">
        <v>18933</v>
      </c>
      <c r="G231">
        <f t="shared" si="12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1"/>
        <v>70.877371435297391</v>
      </c>
      <c r="D232">
        <v>490</v>
      </c>
      <c r="E232">
        <f t="shared" si="14"/>
        <v>1</v>
      </c>
      <c r="F232">
        <f>SQRT(F233*F231)</f>
        <v>18958.482850692457</v>
      </c>
      <c r="G232">
        <f t="shared" si="12"/>
        <v>1105.3945207428405</v>
      </c>
    </row>
    <row r="233" spans="1:7" x14ac:dyDescent="0.3">
      <c r="A233" s="1">
        <v>44158</v>
      </c>
      <c r="B233">
        <v>20625</v>
      </c>
      <c r="C233">
        <f t="shared" si="11"/>
        <v>71.122628564702609</v>
      </c>
      <c r="D233">
        <v>491</v>
      </c>
      <c r="E233">
        <f t="shared" si="14"/>
        <v>1</v>
      </c>
      <c r="F233">
        <v>18984</v>
      </c>
      <c r="G233">
        <f t="shared" si="12"/>
        <v>1150</v>
      </c>
    </row>
    <row r="234" spans="1:7" x14ac:dyDescent="0.3">
      <c r="A234" s="1">
        <v>44159</v>
      </c>
      <c r="B234">
        <v>20739</v>
      </c>
      <c r="C234">
        <f t="shared" si="11"/>
        <v>114</v>
      </c>
      <c r="D234">
        <v>491</v>
      </c>
      <c r="E234">
        <f t="shared" si="14"/>
        <v>0</v>
      </c>
      <c r="F234">
        <v>19062</v>
      </c>
      <c r="G234">
        <f t="shared" si="12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1300"/>
  <sheetViews>
    <sheetView tabSelected="1" topLeftCell="L1" zoomScale="115" zoomScaleNormal="115" workbookViewId="0">
      <pane ySplit="1" topLeftCell="A79" activePane="bottomLeft" state="frozen"/>
      <selection pane="bottomLeft" activeCell="R1265" sqref="R1265:R1300"/>
    </sheetView>
  </sheetViews>
  <sheetFormatPr defaultRowHeight="14.4" x14ac:dyDescent="0.3"/>
  <cols>
    <col min="2" max="2" width="15.5546875" bestFit="1" customWidth="1"/>
    <col min="3" max="3" width="15.5546875" customWidth="1"/>
    <col min="4" max="4" width="21.44140625" bestFit="1" customWidth="1"/>
    <col min="5" max="5" width="16.109375" bestFit="1" customWidth="1"/>
    <col min="6" max="6" width="12" bestFit="1" customWidth="1"/>
    <col min="7" max="7" width="12.88671875" bestFit="1" customWidth="1"/>
    <col min="8" max="8" width="15.6640625" bestFit="1" customWidth="1"/>
    <col min="9" max="9" width="12.44140625" bestFit="1" customWidth="1"/>
    <col min="10" max="10" width="15.5546875" customWidth="1"/>
    <col min="11" max="11" width="11.6640625" bestFit="1" customWidth="1"/>
    <col min="12" max="12" width="24.109375" bestFit="1" customWidth="1"/>
    <col min="13" max="13" width="17.33203125" bestFit="1" customWidth="1"/>
    <col min="14" max="14" width="17.33203125" customWidth="1"/>
    <col min="15" max="15" width="16.109375" bestFit="1" customWidth="1"/>
    <col min="16" max="16" width="12" bestFit="1" customWidth="1"/>
    <col min="17" max="18" width="12" customWidth="1"/>
    <col min="23" max="23" width="9.109375" customWidth="1"/>
    <col min="27" max="28" width="11.109375" bestFit="1" customWidth="1"/>
    <col min="29" max="29" width="12" bestFit="1" customWidth="1"/>
    <col min="30" max="30" width="18.109375" customWidth="1"/>
    <col min="32" max="32" width="13.33203125" customWidth="1"/>
    <col min="33" max="33" width="12.33203125" bestFit="1" customWidth="1"/>
    <col min="34" max="34" width="13.44140625" bestFit="1" customWidth="1"/>
    <col min="41" max="41" width="10.6640625" customWidth="1"/>
    <col min="42" max="42" width="11.109375" bestFit="1" customWidth="1"/>
    <col min="46" max="46" width="11.109375" bestFit="1" customWidth="1"/>
    <col min="47" max="47" width="13.109375" bestFit="1" customWidth="1"/>
  </cols>
  <sheetData>
    <row r="1" spans="1:18" x14ac:dyDescent="0.3">
      <c r="A1" t="s">
        <v>0</v>
      </c>
      <c r="B1" t="s">
        <v>9</v>
      </c>
      <c r="C1" t="s">
        <v>12</v>
      </c>
      <c r="D1" t="s">
        <v>17</v>
      </c>
      <c r="E1" t="s">
        <v>23</v>
      </c>
      <c r="F1" t="s">
        <v>10</v>
      </c>
      <c r="G1" t="s">
        <v>18</v>
      </c>
      <c r="H1" t="s">
        <v>21</v>
      </c>
      <c r="I1" t="s">
        <v>7</v>
      </c>
      <c r="K1" t="s">
        <v>8</v>
      </c>
      <c r="L1" t="s">
        <v>16</v>
      </c>
      <c r="M1" t="s">
        <v>19</v>
      </c>
      <c r="N1" t="s">
        <v>20</v>
      </c>
      <c r="O1" t="s">
        <v>15</v>
      </c>
      <c r="P1" t="s">
        <v>14</v>
      </c>
      <c r="Q1" t="s">
        <v>24</v>
      </c>
      <c r="R1" t="s">
        <v>25</v>
      </c>
    </row>
    <row r="2" spans="1:18" x14ac:dyDescent="0.3">
      <c r="A2" s="1">
        <v>43907</v>
      </c>
      <c r="B2">
        <v>0</v>
      </c>
      <c r="C2">
        <v>0</v>
      </c>
      <c r="D2">
        <f>C2</f>
        <v>0</v>
      </c>
      <c r="E2">
        <f>C2</f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f t="shared" ref="K2:K33" si="0">B2-F2-I2</f>
        <v>0</v>
      </c>
      <c r="L2">
        <f>K2</f>
        <v>0</v>
      </c>
    </row>
    <row r="3" spans="1:18" x14ac:dyDescent="0.3">
      <c r="A3" s="1">
        <v>43908</v>
      </c>
      <c r="B3">
        <v>2</v>
      </c>
      <c r="C3">
        <f t="shared" ref="C3:C8" si="1">B3-B2</f>
        <v>2</v>
      </c>
      <c r="D3">
        <f>AVERAGE(C2:C4)</f>
        <v>0.66666666666666663</v>
      </c>
      <c r="E3">
        <f>SUM(C2:C3)</f>
        <v>2</v>
      </c>
      <c r="F3">
        <v>0</v>
      </c>
      <c r="G3">
        <f t="shared" ref="G3:G18" si="2">F3-F2</f>
        <v>0</v>
      </c>
      <c r="H3">
        <v>0</v>
      </c>
      <c r="I3">
        <v>0</v>
      </c>
      <c r="J3">
        <f t="shared" ref="J3:J22" si="3">I3-I2</f>
        <v>0</v>
      </c>
      <c r="K3">
        <f t="shared" si="0"/>
        <v>2</v>
      </c>
      <c r="L3">
        <f>AVERAGE(K2:K4)</f>
        <v>1.3333333333333333</v>
      </c>
    </row>
    <row r="4" spans="1:18" x14ac:dyDescent="0.3">
      <c r="A4" s="1">
        <v>43909</v>
      </c>
      <c r="B4">
        <v>2</v>
      </c>
      <c r="C4">
        <f t="shared" si="1"/>
        <v>0</v>
      </c>
      <c r="D4">
        <f>AVERAGE(C2:C6)</f>
        <v>0.4</v>
      </c>
      <c r="E4">
        <f>SUM(C2:C4)</f>
        <v>2</v>
      </c>
      <c r="F4">
        <v>0</v>
      </c>
      <c r="G4">
        <f t="shared" si="2"/>
        <v>0</v>
      </c>
      <c r="H4">
        <v>0</v>
      </c>
      <c r="I4">
        <v>0</v>
      </c>
      <c r="J4">
        <f t="shared" si="3"/>
        <v>0</v>
      </c>
      <c r="K4">
        <f t="shared" si="0"/>
        <v>2</v>
      </c>
      <c r="L4">
        <f>AVERAGE(K2:K6)</f>
        <v>1.6</v>
      </c>
    </row>
    <row r="5" spans="1:18" x14ac:dyDescent="0.3">
      <c r="A5" s="1">
        <v>43910</v>
      </c>
      <c r="B5">
        <v>2</v>
      </c>
      <c r="C5">
        <f t="shared" si="1"/>
        <v>0</v>
      </c>
      <c r="D5">
        <f t="shared" ref="D5:D28" si="4">AVERAGE(C2:C8)</f>
        <v>1</v>
      </c>
      <c r="E5">
        <f>SUM(C2:C5)</f>
        <v>2</v>
      </c>
      <c r="F5">
        <v>0</v>
      </c>
      <c r="G5">
        <f t="shared" si="2"/>
        <v>0</v>
      </c>
      <c r="H5">
        <v>0</v>
      </c>
      <c r="I5">
        <v>0</v>
      </c>
      <c r="J5">
        <f t="shared" si="3"/>
        <v>0</v>
      </c>
      <c r="K5">
        <f t="shared" si="0"/>
        <v>2</v>
      </c>
      <c r="L5">
        <f>AVERAGE(K2:K8)</f>
        <v>2.8571428571428572</v>
      </c>
    </row>
    <row r="6" spans="1:18" x14ac:dyDescent="0.3">
      <c r="A6" s="1">
        <v>43911</v>
      </c>
      <c r="B6">
        <v>2</v>
      </c>
      <c r="C6">
        <f t="shared" si="1"/>
        <v>0</v>
      </c>
      <c r="D6">
        <f t="shared" si="4"/>
        <v>1</v>
      </c>
      <c r="E6">
        <f>SUM(C2:C6)</f>
        <v>2</v>
      </c>
      <c r="F6">
        <v>0</v>
      </c>
      <c r="G6">
        <f t="shared" si="2"/>
        <v>0</v>
      </c>
      <c r="H6">
        <v>0</v>
      </c>
      <c r="I6">
        <v>0</v>
      </c>
      <c r="J6">
        <f t="shared" si="3"/>
        <v>0</v>
      </c>
      <c r="K6">
        <f t="shared" si="0"/>
        <v>2</v>
      </c>
      <c r="L6">
        <f>GEOMEAN(K3:K9)</f>
        <v>3.260818160126171</v>
      </c>
    </row>
    <row r="7" spans="1:18" x14ac:dyDescent="0.3">
      <c r="A7" s="1">
        <v>43912</v>
      </c>
      <c r="B7">
        <v>5</v>
      </c>
      <c r="C7">
        <f t="shared" si="1"/>
        <v>3</v>
      </c>
      <c r="D7">
        <f t="shared" si="4"/>
        <v>1</v>
      </c>
      <c r="E7">
        <f>SUM(C2:C7)</f>
        <v>5</v>
      </c>
      <c r="F7">
        <v>0</v>
      </c>
      <c r="G7">
        <f t="shared" si="2"/>
        <v>0</v>
      </c>
      <c r="H7">
        <f t="shared" ref="H7:H27" si="5">SUM(G1:G7)</f>
        <v>0</v>
      </c>
      <c r="I7">
        <v>0</v>
      </c>
      <c r="J7">
        <f t="shared" si="3"/>
        <v>0</v>
      </c>
      <c r="K7">
        <f t="shared" si="0"/>
        <v>5</v>
      </c>
      <c r="L7">
        <f t="shared" ref="L7:L26" si="6">GEOMEAN(K4:K10)</f>
        <v>4.0424313602476563</v>
      </c>
    </row>
    <row r="8" spans="1:18" x14ac:dyDescent="0.3">
      <c r="A8" s="1">
        <v>43913</v>
      </c>
      <c r="B8">
        <v>7</v>
      </c>
      <c r="C8">
        <f t="shared" si="1"/>
        <v>2</v>
      </c>
      <c r="D8">
        <f t="shared" si="4"/>
        <v>1.2857142857142858</v>
      </c>
      <c r="E8">
        <f>SUM(C2:C8)</f>
        <v>7</v>
      </c>
      <c r="F8">
        <v>0</v>
      </c>
      <c r="G8">
        <f t="shared" si="2"/>
        <v>0</v>
      </c>
      <c r="H8">
        <f t="shared" si="5"/>
        <v>0</v>
      </c>
      <c r="I8">
        <v>0</v>
      </c>
      <c r="J8">
        <f t="shared" si="3"/>
        <v>0</v>
      </c>
      <c r="K8">
        <f t="shared" si="0"/>
        <v>7</v>
      </c>
      <c r="L8">
        <f t="shared" si="6"/>
        <v>5.1571380004534175</v>
      </c>
    </row>
    <row r="9" spans="1:18" x14ac:dyDescent="0.3">
      <c r="A9" s="1">
        <v>43914</v>
      </c>
      <c r="B9">
        <v>7</v>
      </c>
      <c r="C9">
        <f t="shared" ref="C9:C22" si="7">B9-B8</f>
        <v>0</v>
      </c>
      <c r="D9">
        <f t="shared" si="4"/>
        <v>1.7142857142857142</v>
      </c>
      <c r="E9">
        <f>SUM(C2:C9)</f>
        <v>7</v>
      </c>
      <c r="F9">
        <v>0</v>
      </c>
      <c r="G9">
        <f t="shared" si="2"/>
        <v>0</v>
      </c>
      <c r="H9">
        <f t="shared" si="5"/>
        <v>0</v>
      </c>
      <c r="I9">
        <v>0</v>
      </c>
      <c r="J9">
        <f t="shared" si="3"/>
        <v>0</v>
      </c>
      <c r="K9">
        <f t="shared" si="0"/>
        <v>7</v>
      </c>
      <c r="L9">
        <f t="shared" si="6"/>
        <v>6.809842136033244</v>
      </c>
    </row>
    <row r="10" spans="1:18" x14ac:dyDescent="0.3">
      <c r="A10" s="1">
        <v>43915</v>
      </c>
      <c r="B10">
        <v>9</v>
      </c>
      <c r="C10">
        <f t="shared" si="7"/>
        <v>2</v>
      </c>
      <c r="D10">
        <f t="shared" si="4"/>
        <v>2.2857142857142856</v>
      </c>
      <c r="E10">
        <f>SUM(C2:C10)</f>
        <v>9</v>
      </c>
      <c r="F10">
        <v>0</v>
      </c>
      <c r="G10">
        <f t="shared" si="2"/>
        <v>0</v>
      </c>
      <c r="H10">
        <f t="shared" si="5"/>
        <v>0</v>
      </c>
      <c r="I10">
        <v>0</v>
      </c>
      <c r="J10">
        <f t="shared" si="3"/>
        <v>0</v>
      </c>
      <c r="K10">
        <f t="shared" si="0"/>
        <v>9</v>
      </c>
      <c r="L10">
        <f t="shared" si="6"/>
        <v>9.3208904318064292</v>
      </c>
    </row>
    <row r="11" spans="1:18" x14ac:dyDescent="0.3">
      <c r="A11" s="1">
        <v>43916</v>
      </c>
      <c r="B11">
        <v>11</v>
      </c>
      <c r="C11">
        <f t="shared" si="7"/>
        <v>2</v>
      </c>
      <c r="D11">
        <f t="shared" si="4"/>
        <v>1.8571428571428572</v>
      </c>
      <c r="E11">
        <f>SUM(C1:C11)</f>
        <v>11</v>
      </c>
      <c r="F11">
        <v>0</v>
      </c>
      <c r="G11">
        <f t="shared" si="2"/>
        <v>0</v>
      </c>
      <c r="H11">
        <f t="shared" si="5"/>
        <v>0</v>
      </c>
      <c r="I11">
        <v>0</v>
      </c>
      <c r="J11">
        <f t="shared" si="3"/>
        <v>0</v>
      </c>
      <c r="K11">
        <f t="shared" si="0"/>
        <v>11</v>
      </c>
      <c r="L11">
        <f t="shared" si="6"/>
        <v>11.192553749267285</v>
      </c>
    </row>
    <row r="12" spans="1:18" x14ac:dyDescent="0.3">
      <c r="A12" s="1">
        <v>43917</v>
      </c>
      <c r="B12">
        <v>14</v>
      </c>
      <c r="C12">
        <f t="shared" si="7"/>
        <v>3</v>
      </c>
      <c r="D12">
        <f t="shared" si="4"/>
        <v>1.5714285714285714</v>
      </c>
      <c r="E12">
        <f>SUM(C2:C12)</f>
        <v>14</v>
      </c>
      <c r="F12">
        <v>0</v>
      </c>
      <c r="G12">
        <f t="shared" si="2"/>
        <v>0</v>
      </c>
      <c r="H12">
        <f t="shared" si="5"/>
        <v>0</v>
      </c>
      <c r="I12">
        <v>0</v>
      </c>
      <c r="J12">
        <f t="shared" si="3"/>
        <v>0</v>
      </c>
      <c r="K12">
        <f t="shared" si="0"/>
        <v>14</v>
      </c>
      <c r="L12">
        <f t="shared" si="6"/>
        <v>12.809304236669231</v>
      </c>
    </row>
    <row r="13" spans="1:18" x14ac:dyDescent="0.3">
      <c r="A13" s="1">
        <v>43918</v>
      </c>
      <c r="B13">
        <v>18</v>
      </c>
      <c r="C13">
        <f t="shared" si="7"/>
        <v>4</v>
      </c>
      <c r="D13">
        <f t="shared" si="4"/>
        <v>3.7142857142857144</v>
      </c>
      <c r="E13">
        <f>SUM(C2:C13)</f>
        <v>18</v>
      </c>
      <c r="F13">
        <v>0</v>
      </c>
      <c r="G13">
        <f t="shared" si="2"/>
        <v>0</v>
      </c>
      <c r="H13">
        <f t="shared" si="5"/>
        <v>0</v>
      </c>
      <c r="I13">
        <v>0</v>
      </c>
      <c r="J13">
        <f t="shared" si="3"/>
        <v>0</v>
      </c>
      <c r="K13">
        <f t="shared" si="0"/>
        <v>18</v>
      </c>
      <c r="L13">
        <f t="shared" si="6"/>
        <v>15.985558428196153</v>
      </c>
    </row>
    <row r="14" spans="1:18" x14ac:dyDescent="0.3">
      <c r="A14" s="1">
        <v>43919</v>
      </c>
      <c r="B14">
        <v>18</v>
      </c>
      <c r="C14">
        <f t="shared" si="7"/>
        <v>0</v>
      </c>
      <c r="D14">
        <f t="shared" si="4"/>
        <v>3.8571428571428572</v>
      </c>
      <c r="E14">
        <f>SUM(C2:C14)</f>
        <v>18</v>
      </c>
      <c r="F14">
        <v>0</v>
      </c>
      <c r="G14">
        <f t="shared" si="2"/>
        <v>0</v>
      </c>
      <c r="H14">
        <f t="shared" si="5"/>
        <v>0</v>
      </c>
      <c r="I14">
        <v>0</v>
      </c>
      <c r="J14">
        <f t="shared" si="3"/>
        <v>0</v>
      </c>
      <c r="K14">
        <f t="shared" si="0"/>
        <v>18</v>
      </c>
      <c r="L14">
        <f t="shared" si="6"/>
        <v>19.486613994054544</v>
      </c>
    </row>
    <row r="15" spans="1:18" x14ac:dyDescent="0.3">
      <c r="A15" s="1">
        <v>43920</v>
      </c>
      <c r="B15">
        <v>18</v>
      </c>
      <c r="C15">
        <f t="shared" si="7"/>
        <v>0</v>
      </c>
      <c r="D15">
        <f t="shared" si="4"/>
        <v>5.5714285714285712</v>
      </c>
      <c r="E15">
        <f>SUM(C2:C15)</f>
        <v>18</v>
      </c>
      <c r="F15">
        <v>0</v>
      </c>
      <c r="G15">
        <f t="shared" si="2"/>
        <v>0</v>
      </c>
      <c r="H15">
        <f t="shared" si="5"/>
        <v>0</v>
      </c>
      <c r="I15">
        <v>0</v>
      </c>
      <c r="J15">
        <f t="shared" si="3"/>
        <v>0</v>
      </c>
      <c r="K15">
        <f t="shared" si="0"/>
        <v>18</v>
      </c>
      <c r="L15">
        <f t="shared" si="6"/>
        <v>24.051563775900156</v>
      </c>
    </row>
    <row r="16" spans="1:18" x14ac:dyDescent="0.3">
      <c r="A16" s="1">
        <v>43921</v>
      </c>
      <c r="B16">
        <v>33</v>
      </c>
      <c r="C16">
        <f t="shared" si="7"/>
        <v>15</v>
      </c>
      <c r="D16">
        <f t="shared" si="4"/>
        <v>6.2857142857142856</v>
      </c>
      <c r="E16">
        <f t="shared" ref="E16:E79" si="8">SUM(C3:C16)</f>
        <v>33</v>
      </c>
      <c r="F16">
        <v>0</v>
      </c>
      <c r="G16">
        <f t="shared" si="2"/>
        <v>0</v>
      </c>
      <c r="H16">
        <f t="shared" si="5"/>
        <v>0</v>
      </c>
      <c r="I16">
        <v>0</v>
      </c>
      <c r="J16">
        <f t="shared" si="3"/>
        <v>0</v>
      </c>
      <c r="K16">
        <f t="shared" si="0"/>
        <v>33</v>
      </c>
      <c r="L16">
        <f t="shared" si="6"/>
        <v>29.243811998172298</v>
      </c>
    </row>
    <row r="17" spans="1:18" x14ac:dyDescent="0.3">
      <c r="A17" s="1">
        <v>43922</v>
      </c>
      <c r="B17">
        <v>36</v>
      </c>
      <c r="C17">
        <f t="shared" si="7"/>
        <v>3</v>
      </c>
      <c r="D17">
        <f t="shared" si="4"/>
        <v>6.0211193288466642</v>
      </c>
      <c r="E17">
        <f t="shared" si="8"/>
        <v>34</v>
      </c>
      <c r="F17">
        <v>0</v>
      </c>
      <c r="G17">
        <f t="shared" si="2"/>
        <v>0</v>
      </c>
      <c r="H17">
        <f t="shared" si="5"/>
        <v>0</v>
      </c>
      <c r="I17">
        <v>0</v>
      </c>
      <c r="J17">
        <f t="shared" si="3"/>
        <v>0</v>
      </c>
      <c r="K17">
        <f t="shared" si="0"/>
        <v>36</v>
      </c>
      <c r="L17">
        <f t="shared" si="6"/>
        <v>34.316194531636718</v>
      </c>
    </row>
    <row r="18" spans="1:18" x14ac:dyDescent="0.3">
      <c r="A18" s="1">
        <v>43923</v>
      </c>
      <c r="B18">
        <v>50</v>
      </c>
      <c r="C18">
        <f t="shared" si="7"/>
        <v>14</v>
      </c>
      <c r="D18">
        <f t="shared" si="4"/>
        <v>6.3393154963243683</v>
      </c>
      <c r="E18">
        <f t="shared" si="8"/>
        <v>48</v>
      </c>
      <c r="F18">
        <v>0</v>
      </c>
      <c r="G18">
        <f t="shared" si="2"/>
        <v>0</v>
      </c>
      <c r="H18">
        <f t="shared" si="5"/>
        <v>0</v>
      </c>
      <c r="I18">
        <v>2</v>
      </c>
      <c r="J18">
        <f t="shared" si="3"/>
        <v>2</v>
      </c>
      <c r="K18">
        <f t="shared" si="0"/>
        <v>48</v>
      </c>
      <c r="L18">
        <f t="shared" si="6"/>
        <v>40.187306280734624</v>
      </c>
    </row>
    <row r="19" spans="1:18" x14ac:dyDescent="0.3">
      <c r="A19" s="1">
        <v>43924</v>
      </c>
      <c r="B19">
        <v>58</v>
      </c>
      <c r="C19">
        <f t="shared" si="7"/>
        <v>8</v>
      </c>
      <c r="D19">
        <f t="shared" si="4"/>
        <v>6.8571428571428568</v>
      </c>
      <c r="E19">
        <f t="shared" si="8"/>
        <v>56</v>
      </c>
      <c r="F19">
        <v>1</v>
      </c>
      <c r="G19">
        <f>F19-F18</f>
        <v>1</v>
      </c>
      <c r="H19">
        <f t="shared" si="5"/>
        <v>1</v>
      </c>
      <c r="I19">
        <v>2</v>
      </c>
      <c r="J19">
        <f t="shared" si="3"/>
        <v>0</v>
      </c>
      <c r="K19">
        <f t="shared" si="0"/>
        <v>55</v>
      </c>
      <c r="L19">
        <f t="shared" si="6"/>
        <v>46.502280751926371</v>
      </c>
    </row>
    <row r="20" spans="1:18" x14ac:dyDescent="0.3">
      <c r="A20" s="1">
        <v>43925</v>
      </c>
      <c r="B20">
        <f>(B$72/B$69)^(1/3)*B19</f>
        <v>60.147835301926648</v>
      </c>
      <c r="C20">
        <f t="shared" si="7"/>
        <v>2.1478353019266478</v>
      </c>
      <c r="D20">
        <f t="shared" si="4"/>
        <v>6.4285714285714288</v>
      </c>
      <c r="E20">
        <f t="shared" si="8"/>
        <v>58.147835301926648</v>
      </c>
      <c r="F20">
        <v>1</v>
      </c>
      <c r="G20">
        <f t="shared" ref="G20:G23" si="9">F20-F19</f>
        <v>0</v>
      </c>
      <c r="H20">
        <f t="shared" si="5"/>
        <v>1</v>
      </c>
      <c r="I20">
        <v>4</v>
      </c>
      <c r="J20">
        <f t="shared" si="3"/>
        <v>2</v>
      </c>
      <c r="K20">
        <f t="shared" si="0"/>
        <v>55.147835301926648</v>
      </c>
      <c r="L20">
        <f t="shared" si="6"/>
        <v>50.76808831865668</v>
      </c>
    </row>
    <row r="21" spans="1:18" x14ac:dyDescent="0.3">
      <c r="A21" s="1">
        <v>43926</v>
      </c>
      <c r="B21">
        <f>(B$72/B$69)^(1/3)*B20</f>
        <v>62.375208474270579</v>
      </c>
      <c r="C21">
        <f t="shared" si="7"/>
        <v>2.2273731723439312</v>
      </c>
      <c r="D21">
        <f t="shared" si="4"/>
        <v>6</v>
      </c>
      <c r="E21">
        <f t="shared" si="8"/>
        <v>57.375208474270579</v>
      </c>
      <c r="F21">
        <v>1</v>
      </c>
      <c r="G21">
        <f t="shared" si="9"/>
        <v>0</v>
      </c>
      <c r="H21">
        <f t="shared" si="5"/>
        <v>1</v>
      </c>
      <c r="I21">
        <v>7</v>
      </c>
      <c r="J21">
        <f t="shared" si="3"/>
        <v>3</v>
      </c>
      <c r="K21">
        <f t="shared" si="0"/>
        <v>54.375208474270579</v>
      </c>
      <c r="L21">
        <f t="shared" si="6"/>
        <v>54.611422469047717</v>
      </c>
    </row>
    <row r="22" spans="1:18" x14ac:dyDescent="0.3">
      <c r="A22" s="1">
        <v>43927</v>
      </c>
      <c r="B22">
        <v>66</v>
      </c>
      <c r="C22">
        <f t="shared" si="7"/>
        <v>3.624791525729421</v>
      </c>
      <c r="D22">
        <f t="shared" si="4"/>
        <v>4.5677022792708373</v>
      </c>
      <c r="E22">
        <f t="shared" si="8"/>
        <v>59</v>
      </c>
      <c r="F22">
        <v>1</v>
      </c>
      <c r="G22">
        <f t="shared" si="9"/>
        <v>0</v>
      </c>
      <c r="H22">
        <f t="shared" si="5"/>
        <v>1</v>
      </c>
      <c r="I22">
        <v>15</v>
      </c>
      <c r="J22">
        <f t="shared" si="3"/>
        <v>8</v>
      </c>
      <c r="K22">
        <f t="shared" si="0"/>
        <v>50</v>
      </c>
      <c r="L22">
        <f t="shared" si="6"/>
        <v>56.562554904630218</v>
      </c>
      <c r="M22">
        <f t="shared" ref="M22" si="10">K22/K21</f>
        <v>0.91953670437252943</v>
      </c>
      <c r="N22">
        <f t="shared" ref="N22" si="11">L22/L21</f>
        <v>1.0357275519913138</v>
      </c>
    </row>
    <row r="23" spans="1:18" x14ac:dyDescent="0.3">
      <c r="A23" s="1">
        <v>43928</v>
      </c>
      <c r="B23">
        <v>78</v>
      </c>
      <c r="C23">
        <f>B23-B22</f>
        <v>12</v>
      </c>
      <c r="D23">
        <f t="shared" si="4"/>
        <v>4.0214705072900028</v>
      </c>
      <c r="E23">
        <f t="shared" si="8"/>
        <v>71</v>
      </c>
      <c r="F23">
        <v>2</v>
      </c>
      <c r="G23">
        <f t="shared" si="9"/>
        <v>1</v>
      </c>
      <c r="H23">
        <f t="shared" si="5"/>
        <v>2</v>
      </c>
      <c r="I23">
        <v>15</v>
      </c>
      <c r="J23">
        <f>I23-I22</f>
        <v>0</v>
      </c>
      <c r="K23">
        <f t="shared" si="0"/>
        <v>61</v>
      </c>
      <c r="L23">
        <f t="shared" si="6"/>
        <v>57.607610128394242</v>
      </c>
      <c r="M23">
        <f>K23/K22</f>
        <v>1.22</v>
      </c>
      <c r="N23">
        <f>L23/L22</f>
        <v>1.0184760965187321</v>
      </c>
    </row>
    <row r="24" spans="1:18" x14ac:dyDescent="0.3">
      <c r="A24" s="1">
        <v>43929</v>
      </c>
      <c r="B24">
        <v>78</v>
      </c>
      <c r="C24">
        <f t="shared" ref="C24:C87" si="12">B24-B23</f>
        <v>0</v>
      </c>
      <c r="D24">
        <f t="shared" si="4"/>
        <v>4.3416589184825307</v>
      </c>
      <c r="E24">
        <f t="shared" si="8"/>
        <v>69</v>
      </c>
      <c r="F24">
        <v>2</v>
      </c>
      <c r="G24">
        <f t="shared" ref="G24:G88" si="13">F24-F23</f>
        <v>0</v>
      </c>
      <c r="H24">
        <f t="shared" si="5"/>
        <v>2</v>
      </c>
      <c r="I24">
        <v>16</v>
      </c>
      <c r="J24">
        <f t="shared" ref="J24:J87" si="14">I24-I23</f>
        <v>1</v>
      </c>
      <c r="K24">
        <f t="shared" si="0"/>
        <v>60</v>
      </c>
      <c r="L24">
        <f t="shared" si="6"/>
        <v>58.631995920333765</v>
      </c>
      <c r="M24">
        <f t="shared" ref="M24:M87" si="15">K24/K23</f>
        <v>0.98360655737704916</v>
      </c>
      <c r="N24">
        <f t="shared" ref="N24:N87" si="16">L24/L23</f>
        <v>1.0177821261749342</v>
      </c>
    </row>
    <row r="25" spans="1:18" x14ac:dyDescent="0.3">
      <c r="A25" s="1">
        <v>43930</v>
      </c>
      <c r="B25">
        <f>(B24^4*B29)^(1/5)</f>
        <v>81.973915954895858</v>
      </c>
      <c r="C25">
        <f t="shared" si="12"/>
        <v>3.9739159548958582</v>
      </c>
      <c r="D25">
        <f t="shared" si="4"/>
        <v>4.6824300694789844</v>
      </c>
      <c r="E25">
        <f t="shared" si="8"/>
        <v>70.973915954895858</v>
      </c>
      <c r="F25">
        <v>2</v>
      </c>
      <c r="G25">
        <f t="shared" si="13"/>
        <v>0</v>
      </c>
      <c r="H25">
        <f t="shared" si="5"/>
        <v>2</v>
      </c>
      <c r="I25">
        <f>(I24^4*I29)^(1/5)</f>
        <v>18.603376243511974</v>
      </c>
      <c r="J25">
        <f t="shared" si="14"/>
        <v>2.6033762435119741</v>
      </c>
      <c r="K25">
        <f t="shared" si="0"/>
        <v>61.370539711383884</v>
      </c>
      <c r="L25">
        <f t="shared" si="6"/>
        <v>59.866025499614686</v>
      </c>
      <c r="M25">
        <f t="shared" si="15"/>
        <v>1.0228423285230648</v>
      </c>
      <c r="N25">
        <f t="shared" si="16"/>
        <v>1.0210470334483863</v>
      </c>
    </row>
    <row r="26" spans="1:18" x14ac:dyDescent="0.3">
      <c r="A26" s="1">
        <v>43931</v>
      </c>
      <c r="B26">
        <f>(B24^3*B29^2)^(1/5)</f>
        <v>86.150293551030018</v>
      </c>
      <c r="C26">
        <f t="shared" si="12"/>
        <v>4.1763775961341594</v>
      </c>
      <c r="D26">
        <f t="shared" si="4"/>
        <v>4.8571428571428568</v>
      </c>
      <c r="E26">
        <f t="shared" si="8"/>
        <v>72.150293551030018</v>
      </c>
      <c r="F26">
        <v>2</v>
      </c>
      <c r="G26">
        <f t="shared" si="13"/>
        <v>0</v>
      </c>
      <c r="H26">
        <f t="shared" si="5"/>
        <v>1</v>
      </c>
      <c r="I26">
        <f>(I24^3*I29^2)^(1/5)</f>
        <v>21.6303504786041</v>
      </c>
      <c r="J26">
        <f t="shared" si="14"/>
        <v>3.0269742350921263</v>
      </c>
      <c r="K26">
        <f t="shared" si="0"/>
        <v>62.519943072425917</v>
      </c>
      <c r="L26">
        <f t="shared" si="6"/>
        <v>61.875550471781146</v>
      </c>
      <c r="M26">
        <f t="shared" si="15"/>
        <v>1.018728910751763</v>
      </c>
      <c r="N26">
        <f t="shared" si="16"/>
        <v>1.0335670349817927</v>
      </c>
    </row>
    <row r="27" spans="1:18" x14ac:dyDescent="0.3">
      <c r="A27" s="1">
        <v>43932</v>
      </c>
      <c r="B27">
        <f>(B24^2*B29^3)^(1/5)</f>
        <v>90.539447731304364</v>
      </c>
      <c r="C27">
        <f t="shared" si="12"/>
        <v>4.3891541802743461</v>
      </c>
      <c r="D27">
        <f t="shared" si="4"/>
        <v>3.8571428571428572</v>
      </c>
      <c r="E27">
        <f t="shared" si="8"/>
        <v>72.539447731304364</v>
      </c>
      <c r="F27">
        <v>3</v>
      </c>
      <c r="G27">
        <f t="shared" si="13"/>
        <v>1</v>
      </c>
      <c r="H27">
        <f t="shared" si="5"/>
        <v>2</v>
      </c>
      <c r="I27">
        <f>(I24^2*I29^3)^(1/5)</f>
        <v>25.14984676453134</v>
      </c>
      <c r="J27">
        <f t="shared" si="14"/>
        <v>3.5194962859272394</v>
      </c>
      <c r="K27">
        <f t="shared" si="0"/>
        <v>62.389600966773024</v>
      </c>
      <c r="L27">
        <f t="shared" ref="L27:L89" si="17">GEOMEAN(K24:K30)</f>
        <v>62.843294417975059</v>
      </c>
      <c r="M27">
        <f t="shared" si="15"/>
        <v>0.99791519154932851</v>
      </c>
      <c r="N27">
        <f t="shared" si="16"/>
        <v>1.0156401670581543</v>
      </c>
    </row>
    <row r="28" spans="1:18" x14ac:dyDescent="0.3">
      <c r="A28" s="1">
        <v>43933</v>
      </c>
      <c r="B28">
        <f>(B24*B29^4)^(1/5)</f>
        <v>95.152218960623472</v>
      </c>
      <c r="C28">
        <f t="shared" si="12"/>
        <v>4.6127712293191081</v>
      </c>
      <c r="D28">
        <f t="shared" si="4"/>
        <v>4.2857142857142856</v>
      </c>
      <c r="E28">
        <f t="shared" si="8"/>
        <v>77.152218960623472</v>
      </c>
      <c r="F28">
        <v>3</v>
      </c>
      <c r="G28">
        <f t="shared" si="13"/>
        <v>0</v>
      </c>
      <c r="H28">
        <f>SUM(G22:G28)</f>
        <v>2</v>
      </c>
      <c r="I28">
        <f>(I24*I29^4)^(1/5)</f>
        <v>29.242003864203042</v>
      </c>
      <c r="J28">
        <f t="shared" si="14"/>
        <v>4.0921570996717023</v>
      </c>
      <c r="K28">
        <f t="shared" si="0"/>
        <v>62.91021509642043</v>
      </c>
      <c r="L28">
        <f t="shared" si="17"/>
        <v>64.372861539174437</v>
      </c>
      <c r="M28">
        <f t="shared" si="15"/>
        <v>1.0083445657862866</v>
      </c>
      <c r="N28">
        <f t="shared" si="16"/>
        <v>1.0243393847404962</v>
      </c>
    </row>
    <row r="29" spans="1:18" x14ac:dyDescent="0.3">
      <c r="A29" s="1">
        <v>43934</v>
      </c>
      <c r="B29">
        <v>100</v>
      </c>
      <c r="C29">
        <f t="shared" si="12"/>
        <v>4.8477810393765282</v>
      </c>
      <c r="D29">
        <f t="shared" ref="D29:D89" si="18">AVERAGE(C26:C32)</f>
        <v>7.0037262921577348</v>
      </c>
      <c r="E29">
        <f t="shared" si="8"/>
        <v>82</v>
      </c>
      <c r="F29">
        <v>3</v>
      </c>
      <c r="G29">
        <f t="shared" si="13"/>
        <v>0</v>
      </c>
      <c r="H29">
        <f t="shared" ref="H29:H92" si="19">SUM(G23:G29)</f>
        <v>2</v>
      </c>
      <c r="I29">
        <v>34</v>
      </c>
      <c r="J29">
        <f t="shared" si="14"/>
        <v>4.757996135796958</v>
      </c>
      <c r="K29">
        <f t="shared" si="0"/>
        <v>63</v>
      </c>
      <c r="L29">
        <f t="shared" si="17"/>
        <v>67.551794074870443</v>
      </c>
      <c r="M29">
        <f t="shared" si="15"/>
        <v>1.001427191171449</v>
      </c>
      <c r="N29">
        <f t="shared" si="16"/>
        <v>1.049383116730976</v>
      </c>
      <c r="O29">
        <f>L29/L22</f>
        <v>1.1942847028174224</v>
      </c>
      <c r="P29">
        <f>K29/K22</f>
        <v>1.26</v>
      </c>
      <c r="Q29" s="5">
        <f>O29-1</f>
        <v>0.19428470281742238</v>
      </c>
      <c r="R29" s="5">
        <f>P29-1</f>
        <v>0.26</v>
      </c>
    </row>
    <row r="30" spans="1:18" x14ac:dyDescent="0.3">
      <c r="A30" s="1">
        <v>43935</v>
      </c>
      <c r="B30">
        <v>105</v>
      </c>
      <c r="C30">
        <f t="shared" si="12"/>
        <v>5</v>
      </c>
      <c r="D30">
        <f t="shared" si="18"/>
        <v>7.1213866355671405</v>
      </c>
      <c r="E30">
        <f t="shared" si="8"/>
        <v>72</v>
      </c>
      <c r="F30">
        <v>3</v>
      </c>
      <c r="G30">
        <f t="shared" si="13"/>
        <v>0</v>
      </c>
      <c r="H30">
        <f t="shared" si="19"/>
        <v>1</v>
      </c>
      <c r="I30">
        <v>34</v>
      </c>
      <c r="J30">
        <f t="shared" si="14"/>
        <v>0</v>
      </c>
      <c r="K30">
        <f t="shared" si="0"/>
        <v>68</v>
      </c>
      <c r="L30">
        <f t="shared" si="17"/>
        <v>69.198377009199504</v>
      </c>
      <c r="M30">
        <f t="shared" si="15"/>
        <v>1.0793650793650793</v>
      </c>
      <c r="N30">
        <f t="shared" si="16"/>
        <v>1.0243751177430473</v>
      </c>
      <c r="O30">
        <f t="shared" ref="O30:O93" si="20">L30/L23</f>
        <v>1.2012020088139759</v>
      </c>
      <c r="P30">
        <f t="shared" ref="P30:P93" si="21">K30/K23</f>
        <v>1.1147540983606556</v>
      </c>
      <c r="Q30" s="5">
        <f t="shared" ref="Q30:Q93" si="22">O30-1</f>
        <v>0.20120200881397587</v>
      </c>
      <c r="R30" s="5">
        <f t="shared" ref="R30:R93" si="23">P30-1</f>
        <v>0.11475409836065564</v>
      </c>
    </row>
    <row r="31" spans="1:18" x14ac:dyDescent="0.3">
      <c r="A31" s="1">
        <v>43936</v>
      </c>
      <c r="B31">
        <v>108</v>
      </c>
      <c r="C31">
        <f t="shared" si="12"/>
        <v>3</v>
      </c>
      <c r="D31">
        <f t="shared" si="18"/>
        <v>7.4943646098136627</v>
      </c>
      <c r="E31">
        <f t="shared" si="8"/>
        <v>72</v>
      </c>
      <c r="F31">
        <v>3</v>
      </c>
      <c r="G31">
        <f t="shared" si="13"/>
        <v>0</v>
      </c>
      <c r="H31">
        <f t="shared" si="19"/>
        <v>1</v>
      </c>
      <c r="I31">
        <v>34</v>
      </c>
      <c r="J31">
        <f t="shared" si="14"/>
        <v>0</v>
      </c>
      <c r="K31">
        <f t="shared" si="0"/>
        <v>71</v>
      </c>
      <c r="L31">
        <f t="shared" si="17"/>
        <v>71.8277106381084</v>
      </c>
      <c r="M31">
        <f t="shared" si="15"/>
        <v>1.0441176470588236</v>
      </c>
      <c r="N31">
        <f t="shared" si="16"/>
        <v>1.0379970418751201</v>
      </c>
      <c r="O31">
        <f t="shared" si="20"/>
        <v>1.2250599610442106</v>
      </c>
      <c r="P31">
        <f t="shared" si="21"/>
        <v>1.1833333333333333</v>
      </c>
      <c r="Q31" s="5">
        <f t="shared" si="22"/>
        <v>0.22505996104421055</v>
      </c>
      <c r="R31" s="5">
        <f t="shared" si="23"/>
        <v>0.18333333333333335</v>
      </c>
    </row>
    <row r="32" spans="1:18" x14ac:dyDescent="0.3">
      <c r="A32" s="1">
        <v>43937</v>
      </c>
      <c r="B32">
        <v>131</v>
      </c>
      <c r="C32">
        <f t="shared" si="12"/>
        <v>23</v>
      </c>
      <c r="D32">
        <f t="shared" si="18"/>
        <v>6.835397291339504</v>
      </c>
      <c r="E32">
        <f t="shared" si="8"/>
        <v>81</v>
      </c>
      <c r="F32">
        <v>3</v>
      </c>
      <c r="G32">
        <f t="shared" si="13"/>
        <v>0</v>
      </c>
      <c r="H32">
        <f t="shared" si="19"/>
        <v>1</v>
      </c>
      <c r="I32">
        <v>42</v>
      </c>
      <c r="J32">
        <f t="shared" si="14"/>
        <v>8</v>
      </c>
      <c r="K32">
        <f t="shared" si="0"/>
        <v>86</v>
      </c>
      <c r="L32">
        <f t="shared" si="17"/>
        <v>74.468494544097751</v>
      </c>
      <c r="M32">
        <f t="shared" si="15"/>
        <v>1.2112676056338028</v>
      </c>
      <c r="N32">
        <f t="shared" si="16"/>
        <v>1.0367655307753645</v>
      </c>
      <c r="O32">
        <f t="shared" si="20"/>
        <v>1.2439191331413348</v>
      </c>
      <c r="P32">
        <f t="shared" si="21"/>
        <v>1.4013238339510234</v>
      </c>
      <c r="Q32" s="5">
        <f t="shared" si="22"/>
        <v>0.24391913314133484</v>
      </c>
      <c r="R32" s="5">
        <f t="shared" si="23"/>
        <v>0.40132383395102345</v>
      </c>
    </row>
    <row r="33" spans="1:18" x14ac:dyDescent="0.3">
      <c r="A33" s="1">
        <v>43938</v>
      </c>
      <c r="B33">
        <v>136</v>
      </c>
      <c r="C33">
        <f t="shared" si="12"/>
        <v>5</v>
      </c>
      <c r="D33">
        <f t="shared" si="18"/>
        <v>6.2857142857142856</v>
      </c>
      <c r="E33">
        <f t="shared" si="8"/>
        <v>78</v>
      </c>
      <c r="F33">
        <v>3</v>
      </c>
      <c r="G33">
        <f t="shared" si="13"/>
        <v>0</v>
      </c>
      <c r="H33">
        <f t="shared" si="19"/>
        <v>1</v>
      </c>
      <c r="I33">
        <v>59</v>
      </c>
      <c r="J33">
        <f t="shared" si="14"/>
        <v>17</v>
      </c>
      <c r="K33">
        <f t="shared" si="0"/>
        <v>74</v>
      </c>
      <c r="L33">
        <f t="shared" si="17"/>
        <v>77.190639918339429</v>
      </c>
      <c r="M33">
        <f t="shared" si="15"/>
        <v>0.86046511627906974</v>
      </c>
      <c r="N33">
        <f t="shared" si="16"/>
        <v>1.0365543226153138</v>
      </c>
      <c r="O33">
        <f t="shared" si="20"/>
        <v>1.2475143951009027</v>
      </c>
      <c r="P33">
        <f t="shared" si="21"/>
        <v>1.183622318949892</v>
      </c>
      <c r="Q33" s="5">
        <f t="shared" si="22"/>
        <v>0.24751439510090267</v>
      </c>
      <c r="R33" s="5">
        <f t="shared" si="23"/>
        <v>0.183622318949892</v>
      </c>
    </row>
    <row r="34" spans="1:18" x14ac:dyDescent="0.3">
      <c r="A34" s="1">
        <v>43939</v>
      </c>
      <c r="B34">
        <v>143</v>
      </c>
      <c r="C34">
        <f t="shared" si="12"/>
        <v>7</v>
      </c>
      <c r="D34">
        <f t="shared" si="18"/>
        <v>5.9255239126863488</v>
      </c>
      <c r="E34">
        <f t="shared" si="8"/>
        <v>82.852164698073352</v>
      </c>
      <c r="F34">
        <v>3</v>
      </c>
      <c r="G34">
        <f t="shared" si="13"/>
        <v>0</v>
      </c>
      <c r="H34">
        <f t="shared" si="19"/>
        <v>0</v>
      </c>
      <c r="I34">
        <v>59</v>
      </c>
      <c r="J34">
        <f t="shared" si="14"/>
        <v>0</v>
      </c>
      <c r="K34">
        <f t="shared" ref="K34:K54" si="24">B34-F34-I34</f>
        <v>81</v>
      </c>
      <c r="L34">
        <f t="shared" si="17"/>
        <v>78.471389759745719</v>
      </c>
      <c r="M34">
        <f t="shared" si="15"/>
        <v>1.0945945945945945</v>
      </c>
      <c r="N34">
        <f t="shared" si="16"/>
        <v>1.0165920355468125</v>
      </c>
      <c r="O34">
        <f t="shared" si="20"/>
        <v>1.2486835785187698</v>
      </c>
      <c r="P34">
        <f t="shared" si="21"/>
        <v>1.2982932851764568</v>
      </c>
      <c r="Q34" s="5">
        <f t="shared" si="22"/>
        <v>0.24868357851876977</v>
      </c>
      <c r="R34" s="5">
        <f t="shared" si="23"/>
        <v>0.29829328517645681</v>
      </c>
    </row>
    <row r="35" spans="1:18" x14ac:dyDescent="0.3">
      <c r="A35" s="1">
        <v>43940</v>
      </c>
      <c r="B35">
        <v>143</v>
      </c>
      <c r="C35">
        <f t="shared" si="12"/>
        <v>0</v>
      </c>
      <c r="D35">
        <f t="shared" si="18"/>
        <v>5.8571428571428568</v>
      </c>
      <c r="E35">
        <f t="shared" si="8"/>
        <v>80.624791525729421</v>
      </c>
      <c r="F35">
        <v>3</v>
      </c>
      <c r="G35">
        <f t="shared" si="13"/>
        <v>0</v>
      </c>
      <c r="H35">
        <f t="shared" si="19"/>
        <v>0</v>
      </c>
      <c r="I35">
        <v>59</v>
      </c>
      <c r="J35">
        <f t="shared" si="14"/>
        <v>0</v>
      </c>
      <c r="K35">
        <f t="shared" si="24"/>
        <v>81</v>
      </c>
      <c r="L35">
        <f t="shared" si="17"/>
        <v>78.471389759745719</v>
      </c>
      <c r="M35">
        <f t="shared" si="15"/>
        <v>1</v>
      </c>
      <c r="N35">
        <f t="shared" si="16"/>
        <v>1</v>
      </c>
      <c r="O35">
        <f t="shared" si="20"/>
        <v>1.2190135389894319</v>
      </c>
      <c r="P35">
        <f t="shared" si="21"/>
        <v>1.2875492457918629</v>
      </c>
      <c r="Q35" s="5">
        <f t="shared" si="22"/>
        <v>0.21901353898943188</v>
      </c>
      <c r="R35" s="5">
        <f t="shared" si="23"/>
        <v>0.28754924579186292</v>
      </c>
    </row>
    <row r="36" spans="1:18" x14ac:dyDescent="0.3">
      <c r="A36" s="1">
        <v>43941</v>
      </c>
      <c r="B36">
        <v>144</v>
      </c>
      <c r="C36">
        <f t="shared" si="12"/>
        <v>1</v>
      </c>
      <c r="D36">
        <f t="shared" si="18"/>
        <v>4.2857142857142856</v>
      </c>
      <c r="E36">
        <f t="shared" si="8"/>
        <v>78</v>
      </c>
      <c r="F36">
        <v>4</v>
      </c>
      <c r="G36">
        <f t="shared" si="13"/>
        <v>1</v>
      </c>
      <c r="H36">
        <f t="shared" si="19"/>
        <v>1</v>
      </c>
      <c r="I36">
        <v>59</v>
      </c>
      <c r="J36">
        <f t="shared" si="14"/>
        <v>0</v>
      </c>
      <c r="K36">
        <f t="shared" si="24"/>
        <v>81</v>
      </c>
      <c r="L36">
        <f t="shared" si="17"/>
        <v>76.197348110070962</v>
      </c>
      <c r="M36">
        <f t="shared" si="15"/>
        <v>1</v>
      </c>
      <c r="N36">
        <f t="shared" si="16"/>
        <v>0.9710207547408406</v>
      </c>
      <c r="O36">
        <f t="shared" si="20"/>
        <v>1.1279840773084175</v>
      </c>
      <c r="P36">
        <f t="shared" si="21"/>
        <v>1.2857142857142858</v>
      </c>
      <c r="Q36" s="5">
        <f t="shared" si="22"/>
        <v>0.12798407730841754</v>
      </c>
      <c r="R36" s="5">
        <f t="shared" si="23"/>
        <v>0.28571428571428581</v>
      </c>
    </row>
    <row r="37" spans="1:18" x14ac:dyDescent="0.3">
      <c r="A37" s="1">
        <v>43942</v>
      </c>
      <c r="B37">
        <f>SQRT(B36*B38)</f>
        <v>146.47866738880444</v>
      </c>
      <c r="C37">
        <f t="shared" si="12"/>
        <v>2.478667388804439</v>
      </c>
      <c r="D37">
        <f t="shared" si="18"/>
        <v>5.4285714285714288</v>
      </c>
      <c r="E37">
        <f t="shared" si="8"/>
        <v>68.478667388804439</v>
      </c>
      <c r="F37">
        <v>5</v>
      </c>
      <c r="G37">
        <f t="shared" si="13"/>
        <v>1</v>
      </c>
      <c r="H37">
        <f t="shared" si="19"/>
        <v>2</v>
      </c>
      <c r="I37">
        <f>SQRT(I36*I38)</f>
        <v>65.1766829472013</v>
      </c>
      <c r="J37">
        <f t="shared" si="14"/>
        <v>6.1766829472013001</v>
      </c>
      <c r="K37">
        <f t="shared" si="24"/>
        <v>76.301984441603139</v>
      </c>
      <c r="L37">
        <f t="shared" si="17"/>
        <v>77.457016947350709</v>
      </c>
      <c r="M37">
        <f t="shared" si="15"/>
        <v>0.94199980792102644</v>
      </c>
      <c r="N37">
        <f t="shared" si="16"/>
        <v>1.0165316624334497</v>
      </c>
      <c r="O37">
        <f t="shared" si="20"/>
        <v>1.119347306903647</v>
      </c>
      <c r="P37">
        <f t="shared" si="21"/>
        <v>1.1220880064941638</v>
      </c>
      <c r="Q37" s="5">
        <f t="shared" si="22"/>
        <v>0.11934730690364703</v>
      </c>
      <c r="R37" s="5">
        <f t="shared" si="23"/>
        <v>0.12208800649416385</v>
      </c>
    </row>
    <row r="38" spans="1:18" x14ac:dyDescent="0.3">
      <c r="A38" s="1">
        <v>43943</v>
      </c>
      <c r="B38">
        <v>149</v>
      </c>
      <c r="C38">
        <f t="shared" si="12"/>
        <v>2.521332611195561</v>
      </c>
      <c r="D38">
        <f t="shared" si="18"/>
        <v>4.7142857142857144</v>
      </c>
      <c r="E38">
        <f t="shared" si="8"/>
        <v>71</v>
      </c>
      <c r="F38">
        <v>6</v>
      </c>
      <c r="G38">
        <f t="shared" si="13"/>
        <v>1</v>
      </c>
      <c r="H38">
        <f t="shared" si="19"/>
        <v>3</v>
      </c>
      <c r="I38">
        <v>72</v>
      </c>
      <c r="J38">
        <f t="shared" si="14"/>
        <v>6.8233170527986999</v>
      </c>
      <c r="K38">
        <f t="shared" si="24"/>
        <v>71</v>
      </c>
      <c r="L38">
        <f t="shared" si="17"/>
        <v>77.860482579560156</v>
      </c>
      <c r="M38">
        <f t="shared" si="15"/>
        <v>0.93051315138912338</v>
      </c>
      <c r="N38">
        <f t="shared" si="16"/>
        <v>1.0052088971162378</v>
      </c>
      <c r="O38">
        <f t="shared" si="20"/>
        <v>1.0839894782648278</v>
      </c>
      <c r="P38">
        <f t="shared" si="21"/>
        <v>1</v>
      </c>
      <c r="Q38" s="5">
        <f t="shared" si="22"/>
        <v>8.3989478264827833E-2</v>
      </c>
      <c r="R38" s="5">
        <f t="shared" si="23"/>
        <v>0</v>
      </c>
    </row>
    <row r="39" spans="1:18" x14ac:dyDescent="0.3">
      <c r="A39" s="1">
        <v>43944</v>
      </c>
      <c r="B39">
        <v>161</v>
      </c>
      <c r="C39">
        <f t="shared" si="12"/>
        <v>12</v>
      </c>
      <c r="D39">
        <f t="shared" si="18"/>
        <v>5.4880925038824397</v>
      </c>
      <c r="E39">
        <f t="shared" si="8"/>
        <v>79.026084045104142</v>
      </c>
      <c r="F39">
        <v>6</v>
      </c>
      <c r="G39">
        <f t="shared" si="13"/>
        <v>0</v>
      </c>
      <c r="H39">
        <f t="shared" si="19"/>
        <v>3</v>
      </c>
      <c r="I39">
        <v>85</v>
      </c>
      <c r="J39">
        <f t="shared" si="14"/>
        <v>13</v>
      </c>
      <c r="K39">
        <f t="shared" si="24"/>
        <v>70</v>
      </c>
      <c r="L39">
        <f t="shared" si="17"/>
        <v>77.777105272694783</v>
      </c>
      <c r="M39">
        <f t="shared" si="15"/>
        <v>0.9859154929577465</v>
      </c>
      <c r="N39">
        <f t="shared" si="16"/>
        <v>0.99892914474579353</v>
      </c>
      <c r="O39">
        <f t="shared" si="20"/>
        <v>1.044429671216702</v>
      </c>
      <c r="P39">
        <f t="shared" si="21"/>
        <v>0.81395348837209303</v>
      </c>
      <c r="Q39" s="5">
        <f t="shared" si="22"/>
        <v>4.4429671216702049E-2</v>
      </c>
      <c r="R39" s="5">
        <f t="shared" si="23"/>
        <v>-0.18604651162790697</v>
      </c>
    </row>
    <row r="40" spans="1:18" x14ac:dyDescent="0.3">
      <c r="A40" s="1">
        <v>43945</v>
      </c>
      <c r="B40">
        <v>174</v>
      </c>
      <c r="C40">
        <f t="shared" si="12"/>
        <v>13</v>
      </c>
      <c r="D40">
        <f t="shared" si="18"/>
        <v>6.1428571428571432</v>
      </c>
      <c r="E40">
        <f t="shared" si="8"/>
        <v>87.849706448969982</v>
      </c>
      <c r="F40">
        <v>6</v>
      </c>
      <c r="G40">
        <f t="shared" si="13"/>
        <v>0</v>
      </c>
      <c r="H40">
        <f t="shared" si="19"/>
        <v>3</v>
      </c>
      <c r="I40">
        <v>85</v>
      </c>
      <c r="J40">
        <f t="shared" si="14"/>
        <v>0</v>
      </c>
      <c r="K40">
        <f t="shared" si="24"/>
        <v>83</v>
      </c>
      <c r="L40">
        <f t="shared" si="17"/>
        <v>77.072370107569085</v>
      </c>
      <c r="M40">
        <f t="shared" si="15"/>
        <v>1.1857142857142857</v>
      </c>
      <c r="N40">
        <f t="shared" si="16"/>
        <v>0.99093904095999941</v>
      </c>
      <c r="O40">
        <f t="shared" si="20"/>
        <v>0.99846782186421223</v>
      </c>
      <c r="P40">
        <f t="shared" si="21"/>
        <v>1.1216216216216217</v>
      </c>
      <c r="Q40" s="5">
        <f t="shared" si="22"/>
        <v>-1.5321781357877651E-3</v>
      </c>
      <c r="R40" s="5">
        <f t="shared" si="23"/>
        <v>0.12162162162162171</v>
      </c>
    </row>
    <row r="41" spans="1:18" x14ac:dyDescent="0.3">
      <c r="A41" s="1">
        <v>43946</v>
      </c>
      <c r="B41">
        <v>176</v>
      </c>
      <c r="C41">
        <f t="shared" si="12"/>
        <v>2</v>
      </c>
      <c r="D41">
        <f t="shared" si="18"/>
        <v>7.9316189444565088</v>
      </c>
      <c r="E41">
        <f t="shared" si="8"/>
        <v>85.460552268695636</v>
      </c>
      <c r="F41">
        <v>7</v>
      </c>
      <c r="G41">
        <f t="shared" si="13"/>
        <v>1</v>
      </c>
      <c r="H41">
        <f t="shared" si="19"/>
        <v>4</v>
      </c>
      <c r="I41">
        <v>85</v>
      </c>
      <c r="J41">
        <f t="shared" si="14"/>
        <v>0</v>
      </c>
      <c r="K41">
        <f t="shared" si="24"/>
        <v>84</v>
      </c>
      <c r="L41">
        <f t="shared" si="17"/>
        <v>79.036569173026109</v>
      </c>
      <c r="M41">
        <f t="shared" si="15"/>
        <v>1.0120481927710843</v>
      </c>
      <c r="N41">
        <f t="shared" si="16"/>
        <v>1.0254851260278568</v>
      </c>
      <c r="O41">
        <f t="shared" si="20"/>
        <v>1.0072023627338675</v>
      </c>
      <c r="P41">
        <f t="shared" si="21"/>
        <v>1.037037037037037</v>
      </c>
      <c r="Q41" s="5">
        <f t="shared" si="22"/>
        <v>7.20236273386754E-3</v>
      </c>
      <c r="R41" s="5">
        <f t="shared" si="23"/>
        <v>3.7037037037036979E-2</v>
      </c>
    </row>
    <row r="42" spans="1:18" x14ac:dyDescent="0.3">
      <c r="A42" s="1">
        <v>43947</v>
      </c>
      <c r="B42">
        <f>SQRT(B41*B43)</f>
        <v>181.41664752717708</v>
      </c>
      <c r="C42">
        <f t="shared" si="12"/>
        <v>5.4166475271770764</v>
      </c>
      <c r="D42">
        <f t="shared" si="18"/>
        <v>9.4285714285714288</v>
      </c>
      <c r="E42">
        <f t="shared" si="8"/>
        <v>86.264428566553605</v>
      </c>
      <c r="F42">
        <f>GEOMEAN(F41,F43)</f>
        <v>8.3666002653407556</v>
      </c>
      <c r="G42">
        <f t="shared" si="13"/>
        <v>1.3666002653407556</v>
      </c>
      <c r="H42">
        <f t="shared" si="19"/>
        <v>5.3666002653407556</v>
      </c>
      <c r="I42">
        <f>SQRT(I41*I43)</f>
        <v>92.655275079188016</v>
      </c>
      <c r="J42">
        <f t="shared" si="14"/>
        <v>7.6552750791880158</v>
      </c>
      <c r="K42">
        <f t="shared" si="24"/>
        <v>80.394772182648296</v>
      </c>
      <c r="L42">
        <f t="shared" si="17"/>
        <v>83.466119272550742</v>
      </c>
      <c r="M42">
        <f t="shared" si="15"/>
        <v>0.95708062122200355</v>
      </c>
      <c r="N42">
        <f t="shared" si="16"/>
        <v>1.0560443114607809</v>
      </c>
      <c r="O42">
        <f t="shared" si="20"/>
        <v>1.063650325654959</v>
      </c>
      <c r="P42">
        <f t="shared" si="21"/>
        <v>0.99252805163763325</v>
      </c>
      <c r="Q42" s="5">
        <f t="shared" si="22"/>
        <v>6.3650325654958984E-2</v>
      </c>
      <c r="R42" s="5">
        <f t="shared" si="23"/>
        <v>-7.4719483623667537E-3</v>
      </c>
    </row>
    <row r="43" spans="1:18" x14ac:dyDescent="0.3">
      <c r="A43" s="1">
        <v>43948</v>
      </c>
      <c r="B43">
        <v>187</v>
      </c>
      <c r="C43">
        <f t="shared" si="12"/>
        <v>5.5833524728229236</v>
      </c>
      <c r="D43">
        <f t="shared" si="18"/>
        <v>10</v>
      </c>
      <c r="E43">
        <f t="shared" si="8"/>
        <v>87</v>
      </c>
      <c r="F43">
        <v>10</v>
      </c>
      <c r="G43">
        <f t="shared" si="13"/>
        <v>1.6333997346592444</v>
      </c>
      <c r="H43">
        <f t="shared" si="19"/>
        <v>6</v>
      </c>
      <c r="I43">
        <v>101</v>
      </c>
      <c r="J43">
        <f t="shared" si="14"/>
        <v>8.3447249208119842</v>
      </c>
      <c r="K43">
        <f t="shared" si="24"/>
        <v>76</v>
      </c>
      <c r="L43">
        <f t="shared" si="17"/>
        <v>90.039172727770278</v>
      </c>
      <c r="M43">
        <f t="shared" si="15"/>
        <v>0.94533509999053367</v>
      </c>
      <c r="N43">
        <f t="shared" si="16"/>
        <v>1.0787511569066228</v>
      </c>
      <c r="O43">
        <f t="shared" si="20"/>
        <v>1.1816575636950526</v>
      </c>
      <c r="P43">
        <f t="shared" si="21"/>
        <v>0.93827160493827155</v>
      </c>
      <c r="Q43" s="5">
        <f t="shared" si="22"/>
        <v>0.18165756369505259</v>
      </c>
      <c r="R43" s="5">
        <f t="shared" si="23"/>
        <v>-6.1728395061728447E-2</v>
      </c>
    </row>
    <row r="44" spans="1:18" x14ac:dyDescent="0.3">
      <c r="A44" s="1">
        <v>43949</v>
      </c>
      <c r="B44">
        <v>202</v>
      </c>
      <c r="C44">
        <f t="shared" si="12"/>
        <v>15</v>
      </c>
      <c r="D44">
        <f t="shared" si="18"/>
        <v>8.7094221401023297</v>
      </c>
      <c r="E44">
        <f t="shared" si="8"/>
        <v>97</v>
      </c>
      <c r="F44">
        <v>10</v>
      </c>
      <c r="G44">
        <f t="shared" si="13"/>
        <v>0</v>
      </c>
      <c r="H44">
        <f t="shared" si="19"/>
        <v>5</v>
      </c>
      <c r="I44">
        <v>101</v>
      </c>
      <c r="J44">
        <f t="shared" si="14"/>
        <v>0</v>
      </c>
      <c r="K44">
        <f t="shared" si="24"/>
        <v>91</v>
      </c>
      <c r="L44">
        <f t="shared" si="17"/>
        <v>95.239735591275092</v>
      </c>
      <c r="M44">
        <f t="shared" si="15"/>
        <v>1.1973684210526316</v>
      </c>
      <c r="N44">
        <f t="shared" si="16"/>
        <v>1.057758892112753</v>
      </c>
      <c r="O44">
        <f t="shared" si="20"/>
        <v>1.2295817647613734</v>
      </c>
      <c r="P44">
        <f t="shared" si="21"/>
        <v>1.1926295320621159</v>
      </c>
      <c r="Q44" s="5">
        <f t="shared" si="22"/>
        <v>0.22958176476137337</v>
      </c>
      <c r="R44" s="5">
        <f t="shared" si="23"/>
        <v>0.19262953206211586</v>
      </c>
    </row>
    <row r="45" spans="1:18" x14ac:dyDescent="0.3">
      <c r="A45" s="1">
        <v>43950</v>
      </c>
      <c r="B45">
        <v>215</v>
      </c>
      <c r="C45">
        <f t="shared" si="12"/>
        <v>13</v>
      </c>
      <c r="D45">
        <f t="shared" si="18"/>
        <v>9</v>
      </c>
      <c r="E45">
        <f t="shared" si="8"/>
        <v>107</v>
      </c>
      <c r="F45">
        <v>10</v>
      </c>
      <c r="G45">
        <f t="shared" si="13"/>
        <v>0</v>
      </c>
      <c r="H45">
        <f t="shared" si="19"/>
        <v>4</v>
      </c>
      <c r="I45">
        <v>101</v>
      </c>
      <c r="J45">
        <f t="shared" si="14"/>
        <v>0</v>
      </c>
      <c r="K45">
        <f t="shared" si="24"/>
        <v>104</v>
      </c>
      <c r="L45">
        <f t="shared" si="17"/>
        <v>101.03329779120998</v>
      </c>
      <c r="M45">
        <f t="shared" si="15"/>
        <v>1.1428571428571428</v>
      </c>
      <c r="N45">
        <f t="shared" si="16"/>
        <v>1.0608313553577906</v>
      </c>
      <c r="O45">
        <f t="shared" si="20"/>
        <v>1.297619722405023</v>
      </c>
      <c r="P45">
        <f t="shared" si="21"/>
        <v>1.4647887323943662</v>
      </c>
      <c r="Q45" s="5">
        <f t="shared" si="22"/>
        <v>0.29761972240502299</v>
      </c>
      <c r="R45" s="5">
        <f t="shared" si="23"/>
        <v>0.46478873239436624</v>
      </c>
    </row>
    <row r="46" spans="1:18" x14ac:dyDescent="0.3">
      <c r="A46" s="1">
        <v>43951</v>
      </c>
      <c r="B46">
        <v>231</v>
      </c>
      <c r="C46">
        <f t="shared" si="12"/>
        <v>16</v>
      </c>
      <c r="D46">
        <f t="shared" si="18"/>
        <v>10.906687132780121</v>
      </c>
      <c r="E46">
        <f t="shared" si="8"/>
        <v>100</v>
      </c>
      <c r="F46">
        <v>11</v>
      </c>
      <c r="G46">
        <f t="shared" si="13"/>
        <v>1</v>
      </c>
      <c r="H46">
        <f t="shared" si="19"/>
        <v>5</v>
      </c>
      <c r="I46">
        <v>101</v>
      </c>
      <c r="J46">
        <f t="shared" si="14"/>
        <v>0</v>
      </c>
      <c r="K46">
        <f t="shared" si="24"/>
        <v>119</v>
      </c>
      <c r="L46">
        <f t="shared" si="17"/>
        <v>107.42403590258181</v>
      </c>
      <c r="M46">
        <f t="shared" si="15"/>
        <v>1.1442307692307692</v>
      </c>
      <c r="N46">
        <f t="shared" si="16"/>
        <v>1.0632537811898271</v>
      </c>
      <c r="O46">
        <f t="shared" si="20"/>
        <v>1.3811781182385452</v>
      </c>
      <c r="P46">
        <f t="shared" si="21"/>
        <v>1.7</v>
      </c>
      <c r="Q46" s="5">
        <f t="shared" si="22"/>
        <v>0.38117811823854519</v>
      </c>
      <c r="R46" s="5">
        <f t="shared" si="23"/>
        <v>0.7</v>
      </c>
    </row>
    <row r="47" spans="1:18" x14ac:dyDescent="0.3">
      <c r="A47" s="1">
        <v>43952</v>
      </c>
      <c r="B47">
        <f>SQRT(B46*B48)</f>
        <v>234.9659549807163</v>
      </c>
      <c r="C47">
        <f t="shared" si="12"/>
        <v>3.9659549807163046</v>
      </c>
      <c r="D47">
        <f t="shared" si="18"/>
        <v>13</v>
      </c>
      <c r="E47">
        <f t="shared" si="8"/>
        <v>98.965954980716305</v>
      </c>
      <c r="F47">
        <v>11</v>
      </c>
      <c r="G47">
        <f t="shared" si="13"/>
        <v>0</v>
      </c>
      <c r="H47">
        <f t="shared" si="19"/>
        <v>5</v>
      </c>
      <c r="I47">
        <v>101</v>
      </c>
      <c r="J47">
        <f t="shared" si="14"/>
        <v>0</v>
      </c>
      <c r="K47">
        <f t="shared" si="24"/>
        <v>122.9659549807163</v>
      </c>
      <c r="L47">
        <f t="shared" si="17"/>
        <v>114.25334710349279</v>
      </c>
      <c r="M47">
        <f t="shared" si="15"/>
        <v>1.0333273527791287</v>
      </c>
      <c r="N47">
        <f t="shared" si="16"/>
        <v>1.0635733999707866</v>
      </c>
      <c r="O47">
        <f t="shared" si="20"/>
        <v>1.4824164216570817</v>
      </c>
      <c r="P47">
        <f t="shared" si="21"/>
        <v>1.4815175298881482</v>
      </c>
      <c r="Q47" s="5">
        <f t="shared" si="22"/>
        <v>0.48241642165708165</v>
      </c>
      <c r="R47" s="5">
        <f t="shared" si="23"/>
        <v>0.48151752988814822</v>
      </c>
    </row>
    <row r="48" spans="1:18" x14ac:dyDescent="0.3">
      <c r="A48" s="1">
        <v>43953</v>
      </c>
      <c r="B48">
        <v>239</v>
      </c>
      <c r="C48">
        <f t="shared" si="12"/>
        <v>4.0340450192836954</v>
      </c>
      <c r="D48">
        <f t="shared" si="18"/>
        <v>14</v>
      </c>
      <c r="E48">
        <f t="shared" si="8"/>
        <v>96</v>
      </c>
      <c r="F48">
        <v>11</v>
      </c>
      <c r="G48">
        <f t="shared" si="13"/>
        <v>0</v>
      </c>
      <c r="H48">
        <f t="shared" si="19"/>
        <v>4</v>
      </c>
      <c r="I48">
        <v>101</v>
      </c>
      <c r="J48">
        <f t="shared" si="14"/>
        <v>0</v>
      </c>
      <c r="K48">
        <f t="shared" si="24"/>
        <v>127</v>
      </c>
      <c r="L48">
        <f t="shared" si="17"/>
        <v>121.38103803494126</v>
      </c>
      <c r="M48">
        <f t="shared" si="15"/>
        <v>1.0328061943642557</v>
      </c>
      <c r="N48">
        <f t="shared" si="16"/>
        <v>1.0623849638732428</v>
      </c>
      <c r="O48">
        <f t="shared" si="20"/>
        <v>1.5357579321189287</v>
      </c>
      <c r="P48">
        <f t="shared" si="21"/>
        <v>1.5119047619047619</v>
      </c>
      <c r="Q48" s="5">
        <f t="shared" si="22"/>
        <v>0.53575793211892875</v>
      </c>
      <c r="R48" s="5">
        <f t="shared" si="23"/>
        <v>0.51190476190476186</v>
      </c>
    </row>
    <row r="49" spans="1:18" x14ac:dyDescent="0.3">
      <c r="A49" s="1">
        <v>43954</v>
      </c>
      <c r="B49">
        <f>SQRT(B48*B50)</f>
        <v>257.76345745663792</v>
      </c>
      <c r="C49">
        <f t="shared" si="12"/>
        <v>18.763457456637923</v>
      </c>
      <c r="D49">
        <f t="shared" si="18"/>
        <v>13.571428571428571</v>
      </c>
      <c r="E49">
        <f t="shared" si="8"/>
        <v>114.76345745663792</v>
      </c>
      <c r="F49">
        <f>GEOMEAN(F48,F50)</f>
        <v>12.409673645990857</v>
      </c>
      <c r="G49">
        <f t="shared" si="13"/>
        <v>1.409673645990857</v>
      </c>
      <c r="H49">
        <f t="shared" si="19"/>
        <v>4.0430733806501014</v>
      </c>
      <c r="I49">
        <f>SQRT(I48*I50)</f>
        <v>121.84826629870447</v>
      </c>
      <c r="J49">
        <f t="shared" si="14"/>
        <v>20.848266298704473</v>
      </c>
      <c r="K49">
        <f t="shared" si="24"/>
        <v>123.50551751194259</v>
      </c>
      <c r="L49">
        <f t="shared" si="17"/>
        <v>126.64642842155389</v>
      </c>
      <c r="M49">
        <f t="shared" si="15"/>
        <v>0.9724843898578156</v>
      </c>
      <c r="N49">
        <f t="shared" si="16"/>
        <v>1.0433790192591443</v>
      </c>
      <c r="O49">
        <f t="shared" si="20"/>
        <v>1.5173393650662244</v>
      </c>
      <c r="P49">
        <f t="shared" si="21"/>
        <v>1.5362381677175638</v>
      </c>
      <c r="Q49" s="5">
        <f t="shared" si="22"/>
        <v>0.51733936506622435</v>
      </c>
      <c r="R49" s="5">
        <f t="shared" si="23"/>
        <v>0.53623816771756383</v>
      </c>
    </row>
    <row r="50" spans="1:18" x14ac:dyDescent="0.3">
      <c r="A50" s="1">
        <v>43955</v>
      </c>
      <c r="B50">
        <v>278</v>
      </c>
      <c r="C50">
        <f t="shared" si="12"/>
        <v>20.236542543362077</v>
      </c>
      <c r="D50">
        <f t="shared" si="18"/>
        <v>14.285714285714286</v>
      </c>
      <c r="E50">
        <f t="shared" si="8"/>
        <v>134</v>
      </c>
      <c r="F50">
        <v>14</v>
      </c>
      <c r="G50">
        <f t="shared" si="13"/>
        <v>1.590326354009143</v>
      </c>
      <c r="H50">
        <f t="shared" si="19"/>
        <v>4</v>
      </c>
      <c r="I50">
        <v>147</v>
      </c>
      <c r="J50">
        <f t="shared" si="14"/>
        <v>25.151733701295527</v>
      </c>
      <c r="K50">
        <f t="shared" si="24"/>
        <v>117</v>
      </c>
      <c r="L50">
        <f t="shared" si="17"/>
        <v>131.99927363761799</v>
      </c>
      <c r="M50">
        <f t="shared" si="15"/>
        <v>0.9473260981128756</v>
      </c>
      <c r="N50">
        <f t="shared" si="16"/>
        <v>1.0422660574228486</v>
      </c>
      <c r="O50">
        <f t="shared" si="20"/>
        <v>1.4660205068377554</v>
      </c>
      <c r="P50">
        <f t="shared" si="21"/>
        <v>1.5394736842105263</v>
      </c>
      <c r="Q50" s="5">
        <f t="shared" si="22"/>
        <v>0.46602050683775542</v>
      </c>
      <c r="R50" s="5">
        <f t="shared" si="23"/>
        <v>0.53947368421052633</v>
      </c>
    </row>
    <row r="51" spans="1:18" x14ac:dyDescent="0.3">
      <c r="A51" s="1">
        <v>43956</v>
      </c>
      <c r="B51">
        <v>300</v>
      </c>
      <c r="C51">
        <f t="shared" si="12"/>
        <v>22</v>
      </c>
      <c r="D51">
        <f t="shared" si="18"/>
        <v>16.576292145611955</v>
      </c>
      <c r="E51">
        <f t="shared" si="8"/>
        <v>153.52133261119556</v>
      </c>
      <c r="F51">
        <v>14</v>
      </c>
      <c r="G51">
        <f t="shared" si="13"/>
        <v>0</v>
      </c>
      <c r="H51">
        <f t="shared" si="19"/>
        <v>4</v>
      </c>
      <c r="I51">
        <v>147</v>
      </c>
      <c r="J51">
        <f t="shared" si="14"/>
        <v>0</v>
      </c>
      <c r="K51">
        <f t="shared" si="24"/>
        <v>139</v>
      </c>
      <c r="L51">
        <f t="shared" si="17"/>
        <v>137.54256123633525</v>
      </c>
      <c r="M51">
        <f t="shared" si="15"/>
        <v>1.188034188034188</v>
      </c>
      <c r="N51">
        <f t="shared" si="16"/>
        <v>1.0419948341074621</v>
      </c>
      <c r="O51">
        <f t="shared" si="20"/>
        <v>1.4441720189838023</v>
      </c>
      <c r="P51">
        <f t="shared" si="21"/>
        <v>1.5274725274725274</v>
      </c>
      <c r="Q51" s="5">
        <f t="shared" si="22"/>
        <v>0.44417201898380232</v>
      </c>
      <c r="R51" s="5">
        <f t="shared" si="23"/>
        <v>0.52747252747252737</v>
      </c>
    </row>
    <row r="52" spans="1:18" x14ac:dyDescent="0.3">
      <c r="A52" s="1">
        <v>43957</v>
      </c>
      <c r="B52">
        <v>310</v>
      </c>
      <c r="C52">
        <f t="shared" si="12"/>
        <v>10</v>
      </c>
      <c r="D52">
        <f t="shared" si="18"/>
        <v>17.714285714285715</v>
      </c>
      <c r="E52">
        <f t="shared" si="8"/>
        <v>161</v>
      </c>
      <c r="F52">
        <v>14</v>
      </c>
      <c r="G52">
        <f t="shared" si="13"/>
        <v>0</v>
      </c>
      <c r="H52">
        <f t="shared" si="19"/>
        <v>4</v>
      </c>
      <c r="I52">
        <v>156</v>
      </c>
      <c r="J52">
        <f t="shared" si="14"/>
        <v>9</v>
      </c>
      <c r="K52">
        <f t="shared" si="24"/>
        <v>140</v>
      </c>
      <c r="L52">
        <f t="shared" si="17"/>
        <v>147.88838602370728</v>
      </c>
      <c r="M52">
        <f t="shared" si="15"/>
        <v>1.0071942446043165</v>
      </c>
      <c r="N52">
        <f t="shared" si="16"/>
        <v>1.0752190790572462</v>
      </c>
      <c r="O52">
        <f t="shared" si="20"/>
        <v>1.4637588721425834</v>
      </c>
      <c r="P52">
        <f t="shared" si="21"/>
        <v>1.3461538461538463</v>
      </c>
      <c r="Q52" s="5">
        <f t="shared" si="22"/>
        <v>0.46375887214258338</v>
      </c>
      <c r="R52" s="5">
        <f t="shared" si="23"/>
        <v>0.34615384615384626</v>
      </c>
    </row>
    <row r="53" spans="1:18" x14ac:dyDescent="0.3">
      <c r="A53" s="1">
        <v>43958</v>
      </c>
      <c r="B53">
        <v>331</v>
      </c>
      <c r="C53">
        <f t="shared" si="12"/>
        <v>21</v>
      </c>
      <c r="D53">
        <f t="shared" si="18"/>
        <v>15.318723292882478</v>
      </c>
      <c r="E53">
        <f t="shared" si="8"/>
        <v>170</v>
      </c>
      <c r="F53">
        <v>15</v>
      </c>
      <c r="G53">
        <f t="shared" si="13"/>
        <v>1</v>
      </c>
      <c r="H53">
        <f t="shared" si="19"/>
        <v>4</v>
      </c>
      <c r="I53">
        <v>157</v>
      </c>
      <c r="J53">
        <f t="shared" si="14"/>
        <v>1</v>
      </c>
      <c r="K53">
        <f t="shared" si="24"/>
        <v>159</v>
      </c>
      <c r="L53">
        <f t="shared" si="17"/>
        <v>153.88691670394223</v>
      </c>
      <c r="M53">
        <f t="shared" si="15"/>
        <v>1.1357142857142857</v>
      </c>
      <c r="N53">
        <f t="shared" si="16"/>
        <v>1.0405612018733732</v>
      </c>
      <c r="O53">
        <f t="shared" si="20"/>
        <v>1.4325184807196742</v>
      </c>
      <c r="P53">
        <f t="shared" si="21"/>
        <v>1.3361344537815125</v>
      </c>
      <c r="Q53" s="5">
        <f t="shared" si="22"/>
        <v>0.43251848071967425</v>
      </c>
      <c r="R53" s="5">
        <f t="shared" si="23"/>
        <v>0.33613445378151252</v>
      </c>
    </row>
    <row r="54" spans="1:18" x14ac:dyDescent="0.3">
      <c r="A54" s="1">
        <v>43959</v>
      </c>
      <c r="B54">
        <v>351</v>
      </c>
      <c r="C54">
        <f t="shared" si="12"/>
        <v>20</v>
      </c>
      <c r="D54">
        <f t="shared" si="18"/>
        <v>12.714285714285714</v>
      </c>
      <c r="E54">
        <f t="shared" si="8"/>
        <v>177</v>
      </c>
      <c r="F54">
        <v>16</v>
      </c>
      <c r="G54">
        <f t="shared" si="13"/>
        <v>1</v>
      </c>
      <c r="H54">
        <f t="shared" si="19"/>
        <v>5</v>
      </c>
      <c r="I54">
        <v>171</v>
      </c>
      <c r="J54">
        <f t="shared" si="14"/>
        <v>14</v>
      </c>
      <c r="K54">
        <f t="shared" si="24"/>
        <v>164</v>
      </c>
      <c r="L54">
        <f t="shared" si="17"/>
        <v>159.14168899012239</v>
      </c>
      <c r="M54">
        <f t="shared" si="15"/>
        <v>1.0314465408805031</v>
      </c>
      <c r="N54">
        <f t="shared" si="16"/>
        <v>1.0341469723270214</v>
      </c>
      <c r="O54">
        <f t="shared" si="20"/>
        <v>1.3928842613772086</v>
      </c>
      <c r="P54">
        <f t="shared" si="21"/>
        <v>1.333702487210535</v>
      </c>
      <c r="Q54" s="5">
        <f t="shared" si="22"/>
        <v>0.39288426137720855</v>
      </c>
      <c r="R54" s="5">
        <f t="shared" si="23"/>
        <v>0.33370248721053497</v>
      </c>
    </row>
    <row r="55" spans="1:18" x14ac:dyDescent="0.3">
      <c r="A55" s="1">
        <v>43960</v>
      </c>
      <c r="B55">
        <v>363</v>
      </c>
      <c r="C55">
        <f t="shared" si="12"/>
        <v>12</v>
      </c>
      <c r="D55">
        <f t="shared" si="18"/>
        <v>13</v>
      </c>
      <c r="E55">
        <f t="shared" si="8"/>
        <v>187</v>
      </c>
      <c r="F55">
        <v>16</v>
      </c>
      <c r="G55">
        <f t="shared" si="13"/>
        <v>0</v>
      </c>
      <c r="H55">
        <f t="shared" si="19"/>
        <v>5</v>
      </c>
      <c r="I55">
        <v>171</v>
      </c>
      <c r="J55">
        <f t="shared" si="14"/>
        <v>0</v>
      </c>
      <c r="K55">
        <f>B55-F55-K67</f>
        <v>211</v>
      </c>
      <c r="L55">
        <f t="shared" si="17"/>
        <v>163.36909978498915</v>
      </c>
      <c r="M55">
        <f t="shared" si="15"/>
        <v>1.2865853658536586</v>
      </c>
      <c r="N55">
        <f t="shared" si="16"/>
        <v>1.026563817574722</v>
      </c>
      <c r="O55">
        <f t="shared" si="20"/>
        <v>1.3459194486206407</v>
      </c>
      <c r="P55">
        <f t="shared" si="21"/>
        <v>1.6614173228346456</v>
      </c>
      <c r="Q55" s="5">
        <f t="shared" si="22"/>
        <v>0.34591944862064072</v>
      </c>
      <c r="R55" s="5">
        <f t="shared" si="23"/>
        <v>0.6614173228346456</v>
      </c>
    </row>
    <row r="56" spans="1:18" x14ac:dyDescent="0.3">
      <c r="A56" s="1">
        <v>43961</v>
      </c>
      <c r="B56">
        <f>SQRT(B55*B57)</f>
        <v>364.99452050681526</v>
      </c>
      <c r="C56">
        <f t="shared" si="12"/>
        <v>1.9945205068152632</v>
      </c>
      <c r="D56">
        <f t="shared" si="18"/>
        <v>12.842676740328882</v>
      </c>
      <c r="E56">
        <f t="shared" si="8"/>
        <v>183.57787297963819</v>
      </c>
      <c r="F56">
        <v>16</v>
      </c>
      <c r="G56">
        <f t="shared" si="13"/>
        <v>0</v>
      </c>
      <c r="H56">
        <f t="shared" si="19"/>
        <v>3.590326354009143</v>
      </c>
      <c r="I56">
        <f>SQRT(I55*I57)</f>
        <v>185.85478202080247</v>
      </c>
      <c r="J56">
        <f t="shared" si="14"/>
        <v>14.854782020802475</v>
      </c>
      <c r="K56">
        <f t="shared" ref="K56:K119" si="25">B56-F56-I56</f>
        <v>163.13973848601279</v>
      </c>
      <c r="L56">
        <f t="shared" si="17"/>
        <v>166.1711750386221</v>
      </c>
      <c r="M56">
        <f t="shared" si="15"/>
        <v>0.77317411604745401</v>
      </c>
      <c r="N56">
        <f t="shared" si="16"/>
        <v>1.017151806904248</v>
      </c>
      <c r="O56">
        <f t="shared" si="20"/>
        <v>1.3120873372402304</v>
      </c>
      <c r="P56">
        <f t="shared" si="21"/>
        <v>1.3209105291205934</v>
      </c>
      <c r="Q56" s="5">
        <f t="shared" si="22"/>
        <v>0.31208733724023041</v>
      </c>
      <c r="R56" s="5">
        <f t="shared" si="23"/>
        <v>0.32091052912059337</v>
      </c>
    </row>
    <row r="57" spans="1:18" x14ac:dyDescent="0.3">
      <c r="A57" s="1">
        <v>43962</v>
      </c>
      <c r="B57">
        <v>367</v>
      </c>
      <c r="C57">
        <f t="shared" si="12"/>
        <v>2.0054794931847368</v>
      </c>
      <c r="D57">
        <f t="shared" si="18"/>
        <v>11.142857142857142</v>
      </c>
      <c r="E57">
        <f t="shared" si="8"/>
        <v>180</v>
      </c>
      <c r="F57">
        <v>17</v>
      </c>
      <c r="G57">
        <f t="shared" si="13"/>
        <v>1</v>
      </c>
      <c r="H57">
        <f t="shared" si="19"/>
        <v>3</v>
      </c>
      <c r="I57">
        <v>202</v>
      </c>
      <c r="J57">
        <f t="shared" si="14"/>
        <v>16.145217979197525</v>
      </c>
      <c r="K57">
        <f t="shared" si="25"/>
        <v>148</v>
      </c>
      <c r="L57">
        <f t="shared" si="17"/>
        <v>164.15860487006893</v>
      </c>
      <c r="M57">
        <f t="shared" si="15"/>
        <v>0.90719772738074589</v>
      </c>
      <c r="N57">
        <f t="shared" si="16"/>
        <v>0.98788857232257399</v>
      </c>
      <c r="O57">
        <f t="shared" si="20"/>
        <v>1.2436326378638949</v>
      </c>
      <c r="P57">
        <f t="shared" si="21"/>
        <v>1.2649572649572649</v>
      </c>
      <c r="Q57" s="5">
        <f t="shared" si="22"/>
        <v>0.24363263786389489</v>
      </c>
      <c r="R57" s="5">
        <f t="shared" si="23"/>
        <v>0.2649572649572649</v>
      </c>
    </row>
    <row r="58" spans="1:18" x14ac:dyDescent="0.3">
      <c r="A58" s="1">
        <v>43963</v>
      </c>
      <c r="B58">
        <v>391</v>
      </c>
      <c r="C58">
        <f t="shared" si="12"/>
        <v>24</v>
      </c>
      <c r="D58">
        <f t="shared" si="18"/>
        <v>10</v>
      </c>
      <c r="E58">
        <f t="shared" si="8"/>
        <v>189</v>
      </c>
      <c r="F58">
        <v>17</v>
      </c>
      <c r="G58">
        <f t="shared" si="13"/>
        <v>0</v>
      </c>
      <c r="H58">
        <f t="shared" si="19"/>
        <v>3</v>
      </c>
      <c r="I58">
        <v>207</v>
      </c>
      <c r="J58">
        <f t="shared" si="14"/>
        <v>5</v>
      </c>
      <c r="K58">
        <f t="shared" si="25"/>
        <v>167</v>
      </c>
      <c r="L58">
        <f t="shared" si="17"/>
        <v>163.13882832926782</v>
      </c>
      <c r="M58">
        <f t="shared" si="15"/>
        <v>1.1283783783783783</v>
      </c>
      <c r="N58">
        <f t="shared" si="16"/>
        <v>0.99378785814116621</v>
      </c>
      <c r="O58">
        <f t="shared" si="20"/>
        <v>1.1860970659761911</v>
      </c>
      <c r="P58">
        <f t="shared" si="21"/>
        <v>1.2014388489208634</v>
      </c>
      <c r="Q58" s="5">
        <f t="shared" si="22"/>
        <v>0.18609706597619113</v>
      </c>
      <c r="R58" s="5">
        <f t="shared" si="23"/>
        <v>0.20143884892086339</v>
      </c>
    </row>
    <row r="59" spans="1:18" x14ac:dyDescent="0.3">
      <c r="A59" s="1">
        <v>43964</v>
      </c>
      <c r="B59">
        <f>SQRT(B58*B60)</f>
        <v>399.89873718230217</v>
      </c>
      <c r="C59">
        <f t="shared" si="12"/>
        <v>8.8987371823021704</v>
      </c>
      <c r="D59">
        <f t="shared" si="18"/>
        <v>8.5714285714285712</v>
      </c>
      <c r="E59">
        <f t="shared" si="8"/>
        <v>184.89873718230217</v>
      </c>
      <c r="F59">
        <v>17</v>
      </c>
      <c r="G59">
        <f t="shared" si="13"/>
        <v>0</v>
      </c>
      <c r="H59">
        <f t="shared" si="19"/>
        <v>3</v>
      </c>
      <c r="I59">
        <f>SQRT(I58*I60)</f>
        <v>225.19991119003578</v>
      </c>
      <c r="J59">
        <f t="shared" si="14"/>
        <v>18.199911190035778</v>
      </c>
      <c r="K59">
        <f t="shared" si="25"/>
        <v>157.69882599226639</v>
      </c>
      <c r="L59">
        <f t="shared" si="17"/>
        <v>156.39286600022214</v>
      </c>
      <c r="M59">
        <f t="shared" si="15"/>
        <v>0.94430434725908019</v>
      </c>
      <c r="N59">
        <f t="shared" si="16"/>
        <v>0.95864894704631498</v>
      </c>
      <c r="O59">
        <f t="shared" si="20"/>
        <v>1.0575060706602852</v>
      </c>
      <c r="P59">
        <f t="shared" si="21"/>
        <v>1.1264201856590457</v>
      </c>
      <c r="Q59" s="5">
        <f t="shared" si="22"/>
        <v>5.7506070660285236E-2</v>
      </c>
      <c r="R59" s="5">
        <f t="shared" si="23"/>
        <v>0.12642018565904567</v>
      </c>
    </row>
    <row r="60" spans="1:18" x14ac:dyDescent="0.3">
      <c r="A60" s="1">
        <v>43965</v>
      </c>
      <c r="B60">
        <v>409</v>
      </c>
      <c r="C60">
        <f t="shared" si="12"/>
        <v>9.1012628176978296</v>
      </c>
      <c r="D60">
        <f t="shared" si="18"/>
        <v>11.419562126897517</v>
      </c>
      <c r="E60">
        <f t="shared" si="8"/>
        <v>178</v>
      </c>
      <c r="F60">
        <v>18</v>
      </c>
      <c r="G60">
        <f t="shared" si="13"/>
        <v>1</v>
      </c>
      <c r="H60">
        <f t="shared" si="19"/>
        <v>3</v>
      </c>
      <c r="I60">
        <v>245</v>
      </c>
      <c r="J60">
        <f t="shared" si="14"/>
        <v>19.800088809964222</v>
      </c>
      <c r="K60">
        <f t="shared" si="25"/>
        <v>146</v>
      </c>
      <c r="L60">
        <f t="shared" si="17"/>
        <v>149.60201956182931</v>
      </c>
      <c r="M60">
        <f t="shared" si="15"/>
        <v>0.92581538943834552</v>
      </c>
      <c r="N60">
        <f t="shared" si="16"/>
        <v>0.95657828510935283</v>
      </c>
      <c r="O60">
        <f t="shared" si="20"/>
        <v>0.97215554620308309</v>
      </c>
      <c r="P60">
        <f t="shared" si="21"/>
        <v>0.91823899371069184</v>
      </c>
      <c r="Q60" s="5">
        <f t="shared" si="22"/>
        <v>-2.7844453796916913E-2</v>
      </c>
      <c r="R60" s="5">
        <f t="shared" si="23"/>
        <v>-8.1761006289308158E-2</v>
      </c>
    </row>
    <row r="61" spans="1:18" x14ac:dyDescent="0.3">
      <c r="A61" s="1">
        <v>43966</v>
      </c>
      <c r="B61">
        <v>421</v>
      </c>
      <c r="C61">
        <f t="shared" si="12"/>
        <v>12</v>
      </c>
      <c r="D61">
        <f t="shared" si="18"/>
        <v>14.428571428571429</v>
      </c>
      <c r="E61">
        <f t="shared" si="8"/>
        <v>186.0340450192837</v>
      </c>
      <c r="F61">
        <v>19</v>
      </c>
      <c r="G61">
        <f t="shared" si="13"/>
        <v>1</v>
      </c>
      <c r="H61">
        <f t="shared" si="19"/>
        <v>3</v>
      </c>
      <c r="I61">
        <v>245</v>
      </c>
      <c r="J61">
        <f t="shared" si="14"/>
        <v>0</v>
      </c>
      <c r="K61">
        <f t="shared" si="25"/>
        <v>157</v>
      </c>
      <c r="L61">
        <f t="shared" si="17"/>
        <v>145.1316220805416</v>
      </c>
      <c r="M61">
        <f t="shared" si="15"/>
        <v>1.0753424657534247</v>
      </c>
      <c r="N61">
        <f t="shared" si="16"/>
        <v>0.97011806729360273</v>
      </c>
      <c r="O61">
        <f t="shared" si="20"/>
        <v>0.91196482204954876</v>
      </c>
      <c r="P61">
        <f t="shared" si="21"/>
        <v>0.95731707317073167</v>
      </c>
      <c r="Q61" s="5">
        <f t="shared" si="22"/>
        <v>-8.8035177950451238E-2</v>
      </c>
      <c r="R61" s="5">
        <f t="shared" si="23"/>
        <v>-4.2682926829268331E-2</v>
      </c>
    </row>
    <row r="62" spans="1:18" x14ac:dyDescent="0.3">
      <c r="A62" s="1">
        <v>43967</v>
      </c>
      <c r="B62">
        <v>423</v>
      </c>
      <c r="C62">
        <f t="shared" si="12"/>
        <v>2</v>
      </c>
      <c r="D62">
        <f t="shared" si="18"/>
        <v>16.857142857142858</v>
      </c>
      <c r="E62">
        <f t="shared" si="8"/>
        <v>184</v>
      </c>
      <c r="F62">
        <v>21</v>
      </c>
      <c r="G62">
        <f t="shared" si="13"/>
        <v>2</v>
      </c>
      <c r="H62">
        <f t="shared" si="19"/>
        <v>5</v>
      </c>
      <c r="I62">
        <v>245</v>
      </c>
      <c r="J62">
        <f t="shared" si="14"/>
        <v>0</v>
      </c>
      <c r="K62">
        <f t="shared" si="25"/>
        <v>157</v>
      </c>
      <c r="L62">
        <f t="shared" si="17"/>
        <v>141.08372576980602</v>
      </c>
      <c r="M62">
        <f t="shared" si="15"/>
        <v>1</v>
      </c>
      <c r="N62">
        <f t="shared" si="16"/>
        <v>0.972108791642326</v>
      </c>
      <c r="O62">
        <f t="shared" si="20"/>
        <v>0.86358880568900109</v>
      </c>
      <c r="P62">
        <f t="shared" si="21"/>
        <v>0.74407582938388628</v>
      </c>
      <c r="Q62" s="5">
        <f t="shared" si="22"/>
        <v>-0.13641119431099891</v>
      </c>
      <c r="R62" s="5">
        <f t="shared" si="23"/>
        <v>-0.25592417061611372</v>
      </c>
    </row>
    <row r="63" spans="1:18" x14ac:dyDescent="0.3">
      <c r="A63" s="1">
        <v>43968</v>
      </c>
      <c r="B63">
        <f>SQRT(B62*B64)</f>
        <v>444.93145539509788</v>
      </c>
      <c r="C63">
        <f t="shared" si="12"/>
        <v>21.931455395097885</v>
      </c>
      <c r="D63">
        <f t="shared" si="18"/>
        <v>21.871608973956832</v>
      </c>
      <c r="E63">
        <f t="shared" si="8"/>
        <v>187.16799793845996</v>
      </c>
      <c r="F63">
        <f>GEOMEAN(F62,F64)</f>
        <v>23.366642891095843</v>
      </c>
      <c r="G63">
        <f t="shared" si="13"/>
        <v>2.366642891095843</v>
      </c>
      <c r="H63">
        <f t="shared" si="19"/>
        <v>7.366642891095843</v>
      </c>
      <c r="I63">
        <v>302</v>
      </c>
      <c r="J63">
        <f t="shared" si="14"/>
        <v>57</v>
      </c>
      <c r="K63">
        <f t="shared" si="25"/>
        <v>119.56481250400202</v>
      </c>
      <c r="L63">
        <f t="shared" si="17"/>
        <v>138.27613154507324</v>
      </c>
      <c r="M63">
        <f t="shared" si="15"/>
        <v>0.76155931531211474</v>
      </c>
      <c r="N63">
        <f t="shared" si="16"/>
        <v>0.98009980095568439</v>
      </c>
      <c r="O63">
        <f t="shared" si="20"/>
        <v>0.83213067195880763</v>
      </c>
      <c r="P63">
        <f t="shared" si="21"/>
        <v>0.73289814985361901</v>
      </c>
      <c r="Q63" s="5">
        <f t="shared" si="22"/>
        <v>-0.16786932804119237</v>
      </c>
      <c r="R63" s="5">
        <f t="shared" si="23"/>
        <v>-0.26710185014638099</v>
      </c>
    </row>
    <row r="64" spans="1:18" x14ac:dyDescent="0.3">
      <c r="A64" s="1">
        <v>43969</v>
      </c>
      <c r="B64">
        <v>468</v>
      </c>
      <c r="C64">
        <f t="shared" si="12"/>
        <v>23.068544604902115</v>
      </c>
      <c r="D64">
        <f t="shared" si="18"/>
        <v>24.142857142857142</v>
      </c>
      <c r="E64">
        <f t="shared" si="8"/>
        <v>190</v>
      </c>
      <c r="F64">
        <v>26</v>
      </c>
      <c r="G64">
        <f t="shared" si="13"/>
        <v>2.633357108904157</v>
      </c>
      <c r="H64">
        <f t="shared" si="19"/>
        <v>9</v>
      </c>
      <c r="I64">
        <f>SQRT(I63*I65)</f>
        <v>322.31661452677241</v>
      </c>
      <c r="J64">
        <f t="shared" si="14"/>
        <v>20.316614526772412</v>
      </c>
      <c r="K64">
        <f t="shared" si="25"/>
        <v>119.68338547322759</v>
      </c>
      <c r="L64">
        <f t="shared" si="17"/>
        <v>136.8816490411071</v>
      </c>
      <c r="M64">
        <f t="shared" si="15"/>
        <v>1.0009917045553984</v>
      </c>
      <c r="N64">
        <f t="shared" si="16"/>
        <v>0.98991523346520871</v>
      </c>
      <c r="O64">
        <f t="shared" si="20"/>
        <v>0.83383779454904927</v>
      </c>
      <c r="P64">
        <f t="shared" si="21"/>
        <v>0.80867152346775395</v>
      </c>
      <c r="Q64" s="5">
        <f t="shared" si="22"/>
        <v>-0.16616220545095073</v>
      </c>
      <c r="R64" s="5">
        <f t="shared" si="23"/>
        <v>-0.19132847653224605</v>
      </c>
    </row>
    <row r="65" spans="1:18" x14ac:dyDescent="0.3">
      <c r="A65" s="1">
        <v>43970</v>
      </c>
      <c r="B65">
        <v>509</v>
      </c>
      <c r="C65">
        <f t="shared" si="12"/>
        <v>41</v>
      </c>
      <c r="D65">
        <f t="shared" si="18"/>
        <v>27.285714285714285</v>
      </c>
      <c r="E65">
        <f t="shared" si="8"/>
        <v>209</v>
      </c>
      <c r="F65">
        <v>28</v>
      </c>
      <c r="G65">
        <f t="shared" si="13"/>
        <v>2</v>
      </c>
      <c r="H65">
        <f t="shared" si="19"/>
        <v>11</v>
      </c>
      <c r="I65">
        <v>344</v>
      </c>
      <c r="J65">
        <f t="shared" si="14"/>
        <v>21.683385473227588</v>
      </c>
      <c r="K65">
        <f t="shared" si="25"/>
        <v>137</v>
      </c>
      <c r="L65">
        <f t="shared" si="17"/>
        <v>136.63117606026901</v>
      </c>
      <c r="M65">
        <f t="shared" si="15"/>
        <v>1.1446868707657507</v>
      </c>
      <c r="N65">
        <f t="shared" si="16"/>
        <v>0.99817014930348436</v>
      </c>
      <c r="O65">
        <f t="shared" si="20"/>
        <v>0.83751475635525807</v>
      </c>
      <c r="P65">
        <f t="shared" si="21"/>
        <v>0.82035928143712578</v>
      </c>
      <c r="Q65" s="5">
        <f t="shared" si="22"/>
        <v>-0.16248524364474193</v>
      </c>
      <c r="R65" s="5">
        <f t="shared" si="23"/>
        <v>-0.17964071856287422</v>
      </c>
    </row>
    <row r="66" spans="1:18" x14ac:dyDescent="0.3">
      <c r="A66" s="1">
        <v>43971</v>
      </c>
      <c r="B66">
        <v>553</v>
      </c>
      <c r="C66">
        <f t="shared" si="12"/>
        <v>44</v>
      </c>
      <c r="D66">
        <f t="shared" si="18"/>
        <v>27.571428571428573</v>
      </c>
      <c r="E66">
        <f t="shared" si="8"/>
        <v>243</v>
      </c>
      <c r="F66">
        <v>29</v>
      </c>
      <c r="G66">
        <f t="shared" si="13"/>
        <v>1</v>
      </c>
      <c r="H66">
        <f t="shared" si="19"/>
        <v>12</v>
      </c>
      <c r="I66">
        <v>387</v>
      </c>
      <c r="J66">
        <f t="shared" si="14"/>
        <v>43</v>
      </c>
      <c r="K66">
        <f t="shared" si="25"/>
        <v>137</v>
      </c>
      <c r="L66">
        <f t="shared" si="17"/>
        <v>136.75516120173378</v>
      </c>
      <c r="M66">
        <f t="shared" si="15"/>
        <v>1</v>
      </c>
      <c r="N66">
        <f t="shared" si="16"/>
        <v>1.0009074440039225</v>
      </c>
      <c r="O66">
        <f t="shared" si="20"/>
        <v>0.87443350006476339</v>
      </c>
      <c r="P66">
        <f t="shared" si="21"/>
        <v>0.86874457776063929</v>
      </c>
      <c r="Q66" s="5">
        <f t="shared" si="22"/>
        <v>-0.12556649993523661</v>
      </c>
      <c r="R66" s="5">
        <f t="shared" si="23"/>
        <v>-0.13125542223936071</v>
      </c>
    </row>
    <row r="67" spans="1:18" x14ac:dyDescent="0.3">
      <c r="A67" s="1">
        <v>43972</v>
      </c>
      <c r="B67">
        <v>578</v>
      </c>
      <c r="C67">
        <f t="shared" si="12"/>
        <v>25</v>
      </c>
      <c r="D67">
        <f t="shared" si="18"/>
        <v>27.697148111012659</v>
      </c>
      <c r="E67">
        <f t="shared" si="8"/>
        <v>247</v>
      </c>
      <c r="F67">
        <v>30</v>
      </c>
      <c r="G67">
        <f t="shared" si="13"/>
        <v>1</v>
      </c>
      <c r="H67">
        <f t="shared" si="19"/>
        <v>12</v>
      </c>
      <c r="I67">
        <v>412</v>
      </c>
      <c r="J67">
        <f t="shared" si="14"/>
        <v>25</v>
      </c>
      <c r="K67">
        <f t="shared" si="25"/>
        <v>136</v>
      </c>
      <c r="L67">
        <f t="shared" si="17"/>
        <v>144.6967036538839</v>
      </c>
      <c r="M67">
        <f t="shared" si="15"/>
        <v>0.99270072992700731</v>
      </c>
      <c r="N67">
        <f t="shared" si="16"/>
        <v>1.0580712448609906</v>
      </c>
      <c r="O67">
        <f t="shared" si="20"/>
        <v>0.96721089780530611</v>
      </c>
      <c r="P67">
        <f t="shared" si="21"/>
        <v>0.93150684931506844</v>
      </c>
      <c r="Q67" s="5">
        <f t="shared" si="22"/>
        <v>-3.2789102194693887E-2</v>
      </c>
      <c r="R67" s="5">
        <f t="shared" si="23"/>
        <v>-6.8493150684931559E-2</v>
      </c>
    </row>
    <row r="68" spans="1:18" x14ac:dyDescent="0.3">
      <c r="A68" s="1">
        <v>43973</v>
      </c>
      <c r="B68">
        <v>612</v>
      </c>
      <c r="C68">
        <f t="shared" si="12"/>
        <v>34</v>
      </c>
      <c r="D68">
        <f t="shared" si="18"/>
        <v>27.781104483129752</v>
      </c>
      <c r="E68">
        <f t="shared" si="8"/>
        <v>261</v>
      </c>
      <c r="F68">
        <v>30</v>
      </c>
      <c r="G68">
        <f t="shared" si="13"/>
        <v>0</v>
      </c>
      <c r="H68">
        <f t="shared" si="19"/>
        <v>11</v>
      </c>
      <c r="I68">
        <v>427</v>
      </c>
      <c r="J68">
        <f t="shared" si="14"/>
        <v>15</v>
      </c>
      <c r="K68">
        <f t="shared" si="25"/>
        <v>155</v>
      </c>
      <c r="L68">
        <f t="shared" si="17"/>
        <v>155.46670529694606</v>
      </c>
      <c r="M68">
        <f t="shared" si="15"/>
        <v>1.1397058823529411</v>
      </c>
      <c r="N68">
        <f t="shared" si="16"/>
        <v>1.0744315618192943</v>
      </c>
      <c r="O68">
        <f t="shared" si="20"/>
        <v>1.0712117942888348</v>
      </c>
      <c r="P68">
        <f t="shared" si="21"/>
        <v>0.98726114649681529</v>
      </c>
      <c r="Q68" s="5">
        <f t="shared" si="22"/>
        <v>7.121179428883484E-2</v>
      </c>
      <c r="R68" s="5">
        <f t="shared" si="23"/>
        <v>-1.2738853503184711E-2</v>
      </c>
    </row>
    <row r="69" spans="1:18" x14ac:dyDescent="0.3">
      <c r="A69" s="1">
        <v>43974</v>
      </c>
      <c r="B69">
        <v>616</v>
      </c>
      <c r="C69">
        <f t="shared" si="12"/>
        <v>4</v>
      </c>
      <c r="D69">
        <f t="shared" si="18"/>
        <v>25.428571428571427</v>
      </c>
      <c r="E69">
        <f t="shared" si="8"/>
        <v>253</v>
      </c>
      <c r="F69">
        <v>31</v>
      </c>
      <c r="G69">
        <f t="shared" si="13"/>
        <v>1</v>
      </c>
      <c r="H69">
        <f t="shared" si="19"/>
        <v>10</v>
      </c>
      <c r="I69">
        <v>427</v>
      </c>
      <c r="J69">
        <f t="shared" si="14"/>
        <v>0</v>
      </c>
      <c r="K69">
        <f t="shared" si="25"/>
        <v>158</v>
      </c>
      <c r="L69">
        <f t="shared" si="17"/>
        <v>166.24200145770749</v>
      </c>
      <c r="M69">
        <f t="shared" si="15"/>
        <v>1.0193548387096774</v>
      </c>
      <c r="N69">
        <f t="shared" si="16"/>
        <v>1.0693093491637344</v>
      </c>
      <c r="O69">
        <f t="shared" si="20"/>
        <v>1.1783215998204501</v>
      </c>
      <c r="P69">
        <f t="shared" si="21"/>
        <v>1.0063694267515924</v>
      </c>
      <c r="Q69" s="5">
        <f t="shared" si="22"/>
        <v>0.17832159982045015</v>
      </c>
      <c r="R69" s="5">
        <f t="shared" si="23"/>
        <v>6.3694267515923553E-3</v>
      </c>
    </row>
    <row r="70" spans="1:18" x14ac:dyDescent="0.3">
      <c r="A70" s="1">
        <v>43975</v>
      </c>
      <c r="B70">
        <f>(B$72/B$69)^(1/3)*B69</f>
        <v>638.81149217218649</v>
      </c>
      <c r="C70">
        <f t="shared" si="12"/>
        <v>22.81149217218649</v>
      </c>
      <c r="D70">
        <f t="shared" si="18"/>
        <v>24.857142857142858</v>
      </c>
      <c r="E70">
        <f t="shared" si="8"/>
        <v>273.81697166537123</v>
      </c>
      <c r="F70">
        <v>31</v>
      </c>
      <c r="G70">
        <f t="shared" si="13"/>
        <v>0</v>
      </c>
      <c r="H70">
        <f t="shared" si="19"/>
        <v>7.633357108904157</v>
      </c>
      <c r="I70">
        <f>(I$72/I$69)^(1/3)*I69</f>
        <v>430.30764535420258</v>
      </c>
      <c r="J70">
        <f t="shared" si="14"/>
        <v>3.3076453542025774</v>
      </c>
      <c r="K70">
        <f t="shared" si="25"/>
        <v>177.50384681798391</v>
      </c>
      <c r="L70">
        <f t="shared" si="17"/>
        <v>179.01303449077577</v>
      </c>
      <c r="M70">
        <f t="shared" si="15"/>
        <v>1.1234420684682527</v>
      </c>
      <c r="N70">
        <f t="shared" si="16"/>
        <v>1.0768219398291909</v>
      </c>
      <c r="O70">
        <f t="shared" si="20"/>
        <v>1.2946054571422814</v>
      </c>
      <c r="P70">
        <f t="shared" si="21"/>
        <v>1.4845826552192567</v>
      </c>
      <c r="Q70" s="5">
        <f t="shared" si="22"/>
        <v>0.29460545714228137</v>
      </c>
      <c r="R70" s="5">
        <f t="shared" si="23"/>
        <v>0.4845826552192567</v>
      </c>
    </row>
    <row r="71" spans="1:18" x14ac:dyDescent="0.3">
      <c r="A71" s="1">
        <v>43976</v>
      </c>
      <c r="B71">
        <f>(B$72/B$69)^(1/3)*B70</f>
        <v>662.46773138190827</v>
      </c>
      <c r="C71">
        <f t="shared" si="12"/>
        <v>23.656239209721775</v>
      </c>
      <c r="D71">
        <f t="shared" si="18"/>
        <v>30.857142857142858</v>
      </c>
      <c r="E71">
        <f t="shared" si="8"/>
        <v>295.46773138190827</v>
      </c>
      <c r="F71">
        <v>31</v>
      </c>
      <c r="G71">
        <f t="shared" si="13"/>
        <v>0</v>
      </c>
      <c r="H71">
        <f t="shared" si="19"/>
        <v>5</v>
      </c>
      <c r="I71">
        <f>(I$72/I$69)^(1/3)*I70</f>
        <v>433.64091252992552</v>
      </c>
      <c r="J71">
        <f t="shared" si="14"/>
        <v>3.3332671757229377</v>
      </c>
      <c r="K71">
        <f t="shared" si="25"/>
        <v>197.82681885198275</v>
      </c>
      <c r="L71">
        <f t="shared" si="17"/>
        <v>197.12324859999231</v>
      </c>
      <c r="M71">
        <f t="shared" si="15"/>
        <v>1.114493135773212</v>
      </c>
      <c r="N71">
        <f t="shared" si="16"/>
        <v>1.1011670136799436</v>
      </c>
      <c r="O71">
        <f t="shared" si="20"/>
        <v>1.4400998963768619</v>
      </c>
      <c r="P71">
        <f t="shared" si="21"/>
        <v>1.6529179724468552</v>
      </c>
      <c r="Q71" s="5">
        <f t="shared" si="22"/>
        <v>0.44009989637686187</v>
      </c>
      <c r="R71" s="5">
        <f t="shared" si="23"/>
        <v>0.65291797244685523</v>
      </c>
    </row>
    <row r="72" spans="1:18" x14ac:dyDescent="0.3">
      <c r="A72" s="1">
        <v>43977</v>
      </c>
      <c r="B72">
        <v>687</v>
      </c>
      <c r="C72">
        <f t="shared" si="12"/>
        <v>24.532268618091734</v>
      </c>
      <c r="D72">
        <f t="shared" si="18"/>
        <v>32.857142857142854</v>
      </c>
      <c r="E72">
        <f t="shared" si="8"/>
        <v>296</v>
      </c>
      <c r="F72">
        <v>31</v>
      </c>
      <c r="G72">
        <f t="shared" si="13"/>
        <v>0</v>
      </c>
      <c r="H72">
        <f t="shared" si="19"/>
        <v>3</v>
      </c>
      <c r="I72">
        <v>437</v>
      </c>
      <c r="J72">
        <f t="shared" si="14"/>
        <v>3.3590874700744848</v>
      </c>
      <c r="K72">
        <f t="shared" si="25"/>
        <v>219</v>
      </c>
      <c r="L72">
        <f t="shared" si="17"/>
        <v>215.25800189425468</v>
      </c>
      <c r="M72">
        <f t="shared" si="15"/>
        <v>1.1070288713678369</v>
      </c>
      <c r="N72">
        <f t="shared" si="16"/>
        <v>1.091997029386736</v>
      </c>
      <c r="O72">
        <f t="shared" si="20"/>
        <v>1.5754676794943403</v>
      </c>
      <c r="P72">
        <f t="shared" si="21"/>
        <v>1.5985401459854014</v>
      </c>
      <c r="Q72" s="5">
        <f t="shared" si="22"/>
        <v>0.5754676794943403</v>
      </c>
      <c r="R72" s="5">
        <f t="shared" si="23"/>
        <v>0.5985401459854014</v>
      </c>
    </row>
    <row r="73" spans="1:18" x14ac:dyDescent="0.3">
      <c r="A73" s="1">
        <v>43978</v>
      </c>
      <c r="B73">
        <v>727</v>
      </c>
      <c r="C73">
        <f t="shared" si="12"/>
        <v>40</v>
      </c>
      <c r="D73">
        <f t="shared" si="18"/>
        <v>35.714285714285715</v>
      </c>
      <c r="E73">
        <f t="shared" si="8"/>
        <v>327.10126281769783</v>
      </c>
      <c r="F73">
        <v>33</v>
      </c>
      <c r="G73">
        <f t="shared" si="13"/>
        <v>2</v>
      </c>
      <c r="H73">
        <f t="shared" si="19"/>
        <v>4</v>
      </c>
      <c r="I73">
        <v>464</v>
      </c>
      <c r="J73">
        <f t="shared" si="14"/>
        <v>27</v>
      </c>
      <c r="K73">
        <f t="shared" si="25"/>
        <v>230</v>
      </c>
      <c r="L73">
        <f t="shared" si="17"/>
        <v>237.0141357457702</v>
      </c>
      <c r="M73">
        <f t="shared" si="15"/>
        <v>1.0502283105022832</v>
      </c>
      <c r="N73">
        <f t="shared" si="16"/>
        <v>1.1010700353067628</v>
      </c>
      <c r="O73">
        <f t="shared" si="20"/>
        <v>1.7331275372937467</v>
      </c>
      <c r="P73">
        <f t="shared" si="21"/>
        <v>1.6788321167883211</v>
      </c>
      <c r="Q73" s="5">
        <f t="shared" si="22"/>
        <v>0.73312753729374669</v>
      </c>
      <c r="R73" s="5">
        <f t="shared" si="23"/>
        <v>0.67883211678832112</v>
      </c>
    </row>
    <row r="74" spans="1:18" x14ac:dyDescent="0.3">
      <c r="A74" s="1">
        <v>43979</v>
      </c>
      <c r="B74">
        <v>794</v>
      </c>
      <c r="C74">
        <f t="shared" si="12"/>
        <v>67</v>
      </c>
      <c r="D74">
        <f t="shared" si="18"/>
        <v>34.158071348866351</v>
      </c>
      <c r="E74">
        <f t="shared" si="8"/>
        <v>385</v>
      </c>
      <c r="F74">
        <v>34</v>
      </c>
      <c r="G74">
        <f t="shared" si="13"/>
        <v>1</v>
      </c>
      <c r="H74">
        <f t="shared" si="19"/>
        <v>4</v>
      </c>
      <c r="I74">
        <v>493</v>
      </c>
      <c r="J74">
        <f t="shared" si="14"/>
        <v>29</v>
      </c>
      <c r="K74">
        <f t="shared" si="25"/>
        <v>267</v>
      </c>
      <c r="L74">
        <f t="shared" si="17"/>
        <v>258.05256143894599</v>
      </c>
      <c r="M74">
        <f t="shared" si="15"/>
        <v>1.1608695652173913</v>
      </c>
      <c r="N74">
        <f t="shared" si="16"/>
        <v>1.0887644343531575</v>
      </c>
      <c r="O74">
        <f t="shared" si="20"/>
        <v>1.7834031800490115</v>
      </c>
      <c r="P74">
        <f t="shared" si="21"/>
        <v>1.963235294117647</v>
      </c>
      <c r="Q74" s="5">
        <f t="shared" si="22"/>
        <v>0.78340318004901155</v>
      </c>
      <c r="R74" s="5">
        <f t="shared" si="23"/>
        <v>0.96323529411764697</v>
      </c>
    </row>
    <row r="75" spans="1:18" x14ac:dyDescent="0.3">
      <c r="A75" s="1">
        <v>43980</v>
      </c>
      <c r="B75">
        <v>842</v>
      </c>
      <c r="C75">
        <f t="shared" si="12"/>
        <v>48</v>
      </c>
      <c r="D75">
        <f t="shared" si="18"/>
        <v>32.504609802584532</v>
      </c>
      <c r="E75">
        <f t="shared" si="8"/>
        <v>421</v>
      </c>
      <c r="F75">
        <v>36</v>
      </c>
      <c r="G75">
        <f t="shared" si="13"/>
        <v>2</v>
      </c>
      <c r="H75">
        <f t="shared" si="19"/>
        <v>6</v>
      </c>
      <c r="I75">
        <v>519</v>
      </c>
      <c r="J75">
        <f t="shared" si="14"/>
        <v>26</v>
      </c>
      <c r="K75">
        <f t="shared" si="25"/>
        <v>287</v>
      </c>
      <c r="L75">
        <f t="shared" si="17"/>
        <v>278.10106088817219</v>
      </c>
      <c r="M75">
        <f t="shared" si="15"/>
        <v>1.0749063670411985</v>
      </c>
      <c r="N75">
        <f t="shared" si="16"/>
        <v>1.077691534381338</v>
      </c>
      <c r="O75">
        <f t="shared" si="20"/>
        <v>1.7888142696340728</v>
      </c>
      <c r="P75">
        <f t="shared" si="21"/>
        <v>1.8516129032258064</v>
      </c>
      <c r="Q75" s="5">
        <f t="shared" si="22"/>
        <v>0.78881426963407275</v>
      </c>
      <c r="R75" s="5">
        <f t="shared" si="23"/>
        <v>0.85161290322580641</v>
      </c>
    </row>
    <row r="76" spans="1:18" x14ac:dyDescent="0.3">
      <c r="A76" s="1">
        <v>43981</v>
      </c>
      <c r="B76">
        <v>866</v>
      </c>
      <c r="C76">
        <f t="shared" si="12"/>
        <v>24</v>
      </c>
      <c r="D76">
        <f t="shared" si="18"/>
        <v>38.571428571428569</v>
      </c>
      <c r="E76">
        <f t="shared" si="8"/>
        <v>443</v>
      </c>
      <c r="F76">
        <v>37</v>
      </c>
      <c r="G76">
        <f t="shared" si="13"/>
        <v>1</v>
      </c>
      <c r="H76">
        <f t="shared" si="19"/>
        <v>6</v>
      </c>
      <c r="I76">
        <v>519</v>
      </c>
      <c r="J76">
        <f t="shared" si="14"/>
        <v>0</v>
      </c>
      <c r="K76">
        <f t="shared" si="25"/>
        <v>310</v>
      </c>
      <c r="L76">
        <f t="shared" si="17"/>
        <v>297.72911150740805</v>
      </c>
      <c r="M76">
        <f t="shared" si="15"/>
        <v>1.0801393728222997</v>
      </c>
      <c r="N76">
        <f t="shared" si="16"/>
        <v>1.070578841218907</v>
      </c>
      <c r="O76">
        <f t="shared" si="20"/>
        <v>1.7909379633109825</v>
      </c>
      <c r="P76">
        <f t="shared" si="21"/>
        <v>1.9620253164556962</v>
      </c>
      <c r="Q76" s="5">
        <f t="shared" si="22"/>
        <v>0.79093796331098254</v>
      </c>
      <c r="R76" s="5">
        <f t="shared" si="23"/>
        <v>0.96202531645569622</v>
      </c>
    </row>
    <row r="77" spans="1:18" x14ac:dyDescent="0.3">
      <c r="A77" s="1">
        <v>43982</v>
      </c>
      <c r="B77">
        <f>SQRT(B76*B78)</f>
        <v>877.91799161425092</v>
      </c>
      <c r="C77">
        <f t="shared" si="12"/>
        <v>11.917991614250923</v>
      </c>
      <c r="D77">
        <f t="shared" si="18"/>
        <v>39.285714285714285</v>
      </c>
      <c r="E77">
        <f t="shared" si="8"/>
        <v>432.98653621915304</v>
      </c>
      <c r="F77">
        <v>37</v>
      </c>
      <c r="G77">
        <f t="shared" si="13"/>
        <v>0</v>
      </c>
      <c r="H77">
        <f t="shared" si="19"/>
        <v>6</v>
      </c>
      <c r="I77">
        <v>519</v>
      </c>
      <c r="J77">
        <f t="shared" si="14"/>
        <v>0</v>
      </c>
      <c r="K77">
        <f t="shared" si="25"/>
        <v>321.91799161425092</v>
      </c>
      <c r="L77">
        <f t="shared" si="17"/>
        <v>311.97227059861984</v>
      </c>
      <c r="M77">
        <f t="shared" si="15"/>
        <v>1.0384451342395191</v>
      </c>
      <c r="N77">
        <f t="shared" si="16"/>
        <v>1.0478393228633183</v>
      </c>
      <c r="O77">
        <f t="shared" si="20"/>
        <v>1.7427349437769306</v>
      </c>
      <c r="P77">
        <f t="shared" si="21"/>
        <v>1.81358318360476</v>
      </c>
      <c r="Q77" s="5">
        <f t="shared" si="22"/>
        <v>0.74273494377693061</v>
      </c>
      <c r="R77" s="5">
        <f t="shared" si="23"/>
        <v>0.81358318360476001</v>
      </c>
    </row>
    <row r="78" spans="1:18" x14ac:dyDescent="0.3">
      <c r="A78" s="1">
        <v>43983</v>
      </c>
      <c r="B78">
        <v>890</v>
      </c>
      <c r="C78">
        <f t="shared" si="12"/>
        <v>12.082008385749077</v>
      </c>
      <c r="D78">
        <f t="shared" si="18"/>
        <v>38.857142857142854</v>
      </c>
      <c r="E78">
        <f t="shared" si="8"/>
        <v>422</v>
      </c>
      <c r="F78">
        <v>37</v>
      </c>
      <c r="G78">
        <f t="shared" si="13"/>
        <v>0</v>
      </c>
      <c r="H78">
        <f t="shared" si="19"/>
        <v>6</v>
      </c>
      <c r="I78">
        <v>519</v>
      </c>
      <c r="J78">
        <f t="shared" si="14"/>
        <v>0</v>
      </c>
      <c r="K78">
        <f t="shared" si="25"/>
        <v>334</v>
      </c>
      <c r="L78">
        <f t="shared" si="17"/>
        <v>320.14748631339495</v>
      </c>
      <c r="M78">
        <f t="shared" si="15"/>
        <v>1.0375313238168644</v>
      </c>
      <c r="N78">
        <f t="shared" si="16"/>
        <v>1.0262049434684959</v>
      </c>
      <c r="O78">
        <f t="shared" si="20"/>
        <v>1.6240980634559583</v>
      </c>
      <c r="P78">
        <f t="shared" si="21"/>
        <v>1.6883454019947834</v>
      </c>
      <c r="Q78" s="5">
        <f t="shared" si="22"/>
        <v>0.62409806345595831</v>
      </c>
      <c r="R78" s="5">
        <f t="shared" si="23"/>
        <v>0.68834540199478345</v>
      </c>
    </row>
    <row r="79" spans="1:18" x14ac:dyDescent="0.3">
      <c r="A79" s="1">
        <v>43984</v>
      </c>
      <c r="B79">
        <v>957</v>
      </c>
      <c r="C79">
        <f t="shared" si="12"/>
        <v>67</v>
      </c>
      <c r="D79">
        <f t="shared" si="18"/>
        <v>39.142857142857146</v>
      </c>
      <c r="E79">
        <f t="shared" si="8"/>
        <v>448</v>
      </c>
      <c r="F79">
        <v>40</v>
      </c>
      <c r="G79">
        <f t="shared" si="13"/>
        <v>3</v>
      </c>
      <c r="H79">
        <f t="shared" si="19"/>
        <v>9</v>
      </c>
      <c r="I79">
        <v>564</v>
      </c>
      <c r="J79">
        <f t="shared" si="14"/>
        <v>45</v>
      </c>
      <c r="K79">
        <f t="shared" si="25"/>
        <v>353</v>
      </c>
      <c r="L79">
        <f t="shared" si="17"/>
        <v>326.87875440643359</v>
      </c>
      <c r="M79">
        <f t="shared" si="15"/>
        <v>1.0568862275449102</v>
      </c>
      <c r="N79">
        <f t="shared" si="16"/>
        <v>1.021025522238364</v>
      </c>
      <c r="O79">
        <f t="shared" si="20"/>
        <v>1.5185440333456803</v>
      </c>
      <c r="P79">
        <f t="shared" si="21"/>
        <v>1.6118721461187215</v>
      </c>
      <c r="Q79" s="5">
        <f t="shared" si="22"/>
        <v>0.51854403334568033</v>
      </c>
      <c r="R79" s="5">
        <f t="shared" si="23"/>
        <v>0.61187214611872154</v>
      </c>
    </row>
    <row r="80" spans="1:18" x14ac:dyDescent="0.3">
      <c r="A80" s="1">
        <v>43985</v>
      </c>
      <c r="B80">
        <v>1002</v>
      </c>
      <c r="C80">
        <f t="shared" si="12"/>
        <v>45</v>
      </c>
      <c r="D80">
        <f t="shared" si="18"/>
        <v>38.857142857142854</v>
      </c>
      <c r="E80">
        <f t="shared" ref="E80:E143" si="26">SUM(C67:C80)</f>
        <v>449</v>
      </c>
      <c r="F80">
        <v>42</v>
      </c>
      <c r="G80">
        <f t="shared" si="13"/>
        <v>2</v>
      </c>
      <c r="H80">
        <f t="shared" si="19"/>
        <v>9</v>
      </c>
      <c r="I80">
        <v>641</v>
      </c>
      <c r="J80">
        <f t="shared" si="14"/>
        <v>77</v>
      </c>
      <c r="K80">
        <f t="shared" si="25"/>
        <v>319</v>
      </c>
      <c r="L80">
        <f t="shared" si="17"/>
        <v>333.00112141051528</v>
      </c>
      <c r="M80">
        <f t="shared" si="15"/>
        <v>0.90368271954674217</v>
      </c>
      <c r="N80">
        <f t="shared" si="16"/>
        <v>1.0187297795330843</v>
      </c>
      <c r="O80">
        <f t="shared" si="20"/>
        <v>1.4049842232520011</v>
      </c>
      <c r="P80">
        <f t="shared" si="21"/>
        <v>1.3869565217391304</v>
      </c>
      <c r="Q80" s="5">
        <f t="shared" si="22"/>
        <v>0.40498422325200112</v>
      </c>
      <c r="R80" s="5">
        <f t="shared" si="23"/>
        <v>0.38695652173913042</v>
      </c>
    </row>
    <row r="81" spans="1:18" x14ac:dyDescent="0.3">
      <c r="A81" s="1">
        <v>43986</v>
      </c>
      <c r="B81">
        <v>1066</v>
      </c>
      <c r="C81">
        <f t="shared" si="12"/>
        <v>64</v>
      </c>
      <c r="D81">
        <f t="shared" si="18"/>
        <v>41.802418405541012</v>
      </c>
      <c r="E81">
        <f t="shared" si="26"/>
        <v>488</v>
      </c>
      <c r="F81">
        <v>45</v>
      </c>
      <c r="G81">
        <f t="shared" si="13"/>
        <v>3</v>
      </c>
      <c r="H81">
        <f t="shared" si="19"/>
        <v>11</v>
      </c>
      <c r="I81">
        <v>701</v>
      </c>
      <c r="J81">
        <f t="shared" si="14"/>
        <v>60</v>
      </c>
      <c r="K81">
        <f t="shared" si="25"/>
        <v>320</v>
      </c>
      <c r="L81">
        <f t="shared" si="17"/>
        <v>340.16762748715104</v>
      </c>
      <c r="M81">
        <f t="shared" si="15"/>
        <v>1.0031347962382444</v>
      </c>
      <c r="N81">
        <f t="shared" si="16"/>
        <v>1.021520966795187</v>
      </c>
      <c r="O81">
        <f t="shared" si="20"/>
        <v>1.3182106218605898</v>
      </c>
      <c r="P81">
        <f t="shared" si="21"/>
        <v>1.1985018726591761</v>
      </c>
      <c r="Q81" s="5">
        <f t="shared" si="22"/>
        <v>0.31821062186058979</v>
      </c>
      <c r="R81" s="5">
        <f t="shared" si="23"/>
        <v>0.19850187265917607</v>
      </c>
    </row>
    <row r="82" spans="1:18" x14ac:dyDescent="0.3">
      <c r="A82" s="1">
        <v>43987</v>
      </c>
      <c r="B82">
        <v>1116</v>
      </c>
      <c r="C82">
        <f t="shared" si="12"/>
        <v>50</v>
      </c>
      <c r="D82">
        <f t="shared" si="18"/>
        <v>44.857142857142854</v>
      </c>
      <c r="E82">
        <f t="shared" si="26"/>
        <v>504</v>
      </c>
      <c r="F82">
        <v>45</v>
      </c>
      <c r="G82">
        <f t="shared" si="13"/>
        <v>0</v>
      </c>
      <c r="H82">
        <f t="shared" si="19"/>
        <v>9</v>
      </c>
      <c r="I82">
        <v>739</v>
      </c>
      <c r="J82">
        <f t="shared" si="14"/>
        <v>38</v>
      </c>
      <c r="K82">
        <f t="shared" si="25"/>
        <v>332</v>
      </c>
      <c r="L82">
        <f t="shared" si="17"/>
        <v>348.41770335189597</v>
      </c>
      <c r="M82">
        <f t="shared" si="15"/>
        <v>1.0375000000000001</v>
      </c>
      <c r="N82">
        <f t="shared" si="16"/>
        <v>1.0242529717648001</v>
      </c>
      <c r="O82">
        <f t="shared" si="20"/>
        <v>1.2528456462523132</v>
      </c>
      <c r="P82">
        <f t="shared" si="21"/>
        <v>1.1567944250871081</v>
      </c>
      <c r="Q82" s="5">
        <f t="shared" si="22"/>
        <v>0.25284564625231321</v>
      </c>
      <c r="R82" s="5">
        <f t="shared" si="23"/>
        <v>0.15679442508710806</v>
      </c>
    </row>
    <row r="83" spans="1:18" x14ac:dyDescent="0.3">
      <c r="A83" s="1">
        <v>43988</v>
      </c>
      <c r="B83">
        <v>1138</v>
      </c>
      <c r="C83">
        <f t="shared" si="12"/>
        <v>22</v>
      </c>
      <c r="D83">
        <f t="shared" si="18"/>
        <v>44.857142857142854</v>
      </c>
      <c r="E83">
        <f t="shared" si="26"/>
        <v>522</v>
      </c>
      <c r="F83">
        <v>46</v>
      </c>
      <c r="G83">
        <f t="shared" si="13"/>
        <v>1</v>
      </c>
      <c r="H83">
        <f t="shared" si="19"/>
        <v>9</v>
      </c>
      <c r="I83">
        <v>739</v>
      </c>
      <c r="J83">
        <f t="shared" si="14"/>
        <v>0</v>
      </c>
      <c r="K83">
        <f t="shared" si="25"/>
        <v>353</v>
      </c>
      <c r="L83">
        <f t="shared" si="17"/>
        <v>346.4092644683862</v>
      </c>
      <c r="M83">
        <f t="shared" si="15"/>
        <v>1.0632530120481927</v>
      </c>
      <c r="N83">
        <f t="shared" si="16"/>
        <v>0.99423554295838612</v>
      </c>
      <c r="O83">
        <f t="shared" si="20"/>
        <v>1.1635048474585157</v>
      </c>
      <c r="P83">
        <f t="shared" si="21"/>
        <v>1.1387096774193548</v>
      </c>
      <c r="Q83" s="5">
        <f t="shared" si="22"/>
        <v>0.16350484745851568</v>
      </c>
      <c r="R83" s="5">
        <f t="shared" si="23"/>
        <v>0.1387096774193548</v>
      </c>
    </row>
    <row r="84" spans="1:18" x14ac:dyDescent="0.3">
      <c r="A84" s="1">
        <v>43989</v>
      </c>
      <c r="B84">
        <f>SQRT(B83*B85)</f>
        <v>1170.534920453038</v>
      </c>
      <c r="C84">
        <f t="shared" si="12"/>
        <v>32.534920453038012</v>
      </c>
      <c r="D84">
        <f t="shared" si="18"/>
        <v>56.428571428571431</v>
      </c>
      <c r="E84">
        <f t="shared" si="26"/>
        <v>531.72342828085152</v>
      </c>
      <c r="F84">
        <f>SQRT(F83*F85)</f>
        <v>48.435524153249339</v>
      </c>
      <c r="G84">
        <f t="shared" si="13"/>
        <v>2.4355241532493395</v>
      </c>
      <c r="H84">
        <f t="shared" si="19"/>
        <v>11.435524153249339</v>
      </c>
      <c r="I84">
        <f>SQRT(I83*I85)</f>
        <v>748.43971033076537</v>
      </c>
      <c r="J84">
        <f t="shared" si="14"/>
        <v>9.4397103307653651</v>
      </c>
      <c r="K84">
        <f t="shared" si="25"/>
        <v>373.65968596902326</v>
      </c>
      <c r="L84">
        <f t="shared" si="17"/>
        <v>355.31102464659062</v>
      </c>
      <c r="M84">
        <f t="shared" si="15"/>
        <v>1.0585260225751367</v>
      </c>
      <c r="N84">
        <f t="shared" si="16"/>
        <v>1.0256972347199358</v>
      </c>
      <c r="O84">
        <f t="shared" si="20"/>
        <v>1.1389186095444039</v>
      </c>
      <c r="P84">
        <f t="shared" si="21"/>
        <v>1.1607294270671693</v>
      </c>
      <c r="Q84" s="5">
        <f t="shared" si="22"/>
        <v>0.13891860954440394</v>
      </c>
      <c r="R84" s="5">
        <f t="shared" si="23"/>
        <v>0.16072942706716931</v>
      </c>
    </row>
    <row r="85" spans="1:18" x14ac:dyDescent="0.3">
      <c r="A85" s="1">
        <v>43990</v>
      </c>
      <c r="B85">
        <v>1204</v>
      </c>
      <c r="C85">
        <f t="shared" si="12"/>
        <v>33.465079546961988</v>
      </c>
      <c r="D85">
        <f t="shared" si="18"/>
        <v>51.805951794175662</v>
      </c>
      <c r="E85">
        <f t="shared" si="26"/>
        <v>541.53226861809173</v>
      </c>
      <c r="F85">
        <v>51</v>
      </c>
      <c r="G85">
        <f t="shared" si="13"/>
        <v>2.5644758467506605</v>
      </c>
      <c r="H85">
        <f t="shared" si="19"/>
        <v>14</v>
      </c>
      <c r="I85">
        <v>758</v>
      </c>
      <c r="J85">
        <f t="shared" si="14"/>
        <v>9.5602896692346349</v>
      </c>
      <c r="K85">
        <f t="shared" si="25"/>
        <v>395</v>
      </c>
      <c r="L85">
        <f t="shared" si="17"/>
        <v>368.26502535332247</v>
      </c>
      <c r="M85">
        <f t="shared" si="15"/>
        <v>1.0571116308028634</v>
      </c>
      <c r="N85">
        <f t="shared" si="16"/>
        <v>1.0364582008667378</v>
      </c>
      <c r="O85">
        <f t="shared" si="20"/>
        <v>1.1502980379262602</v>
      </c>
      <c r="P85">
        <f t="shared" si="21"/>
        <v>1.1826347305389222</v>
      </c>
      <c r="Q85" s="5">
        <f t="shared" si="22"/>
        <v>0.15029803792626018</v>
      </c>
      <c r="R85" s="5">
        <f t="shared" si="23"/>
        <v>0.18263473053892221</v>
      </c>
    </row>
    <row r="86" spans="1:18" x14ac:dyDescent="0.3">
      <c r="A86" s="1">
        <v>43991</v>
      </c>
      <c r="B86">
        <v>1271</v>
      </c>
      <c r="C86">
        <f t="shared" si="12"/>
        <v>67</v>
      </c>
      <c r="D86">
        <f t="shared" si="18"/>
        <v>49.285714285714285</v>
      </c>
      <c r="E86">
        <f t="shared" si="26"/>
        <v>584</v>
      </c>
      <c r="F86">
        <v>53</v>
      </c>
      <c r="G86">
        <f t="shared" si="13"/>
        <v>2</v>
      </c>
      <c r="H86">
        <f t="shared" si="19"/>
        <v>13</v>
      </c>
      <c r="I86">
        <v>879</v>
      </c>
      <c r="J86">
        <f t="shared" si="14"/>
        <v>121</v>
      </c>
      <c r="K86">
        <f t="shared" si="25"/>
        <v>339</v>
      </c>
      <c r="L86">
        <f t="shared" si="17"/>
        <v>383.63247081198085</v>
      </c>
      <c r="M86">
        <f t="shared" si="15"/>
        <v>0.85822784810126584</v>
      </c>
      <c r="N86">
        <f t="shared" si="16"/>
        <v>1.041729310145362</v>
      </c>
      <c r="O86">
        <f t="shared" si="20"/>
        <v>1.1736231420381056</v>
      </c>
      <c r="P86">
        <f t="shared" si="21"/>
        <v>0.96033994334277617</v>
      </c>
      <c r="Q86" s="5">
        <f t="shared" si="22"/>
        <v>0.17362314203810558</v>
      </c>
      <c r="R86" s="5">
        <f t="shared" si="23"/>
        <v>-3.966005665722383E-2</v>
      </c>
    </row>
    <row r="87" spans="1:18" x14ac:dyDescent="0.3">
      <c r="A87" s="1">
        <v>43992</v>
      </c>
      <c r="B87">
        <v>1397</v>
      </c>
      <c r="C87">
        <f t="shared" si="12"/>
        <v>126</v>
      </c>
      <c r="D87">
        <f t="shared" si="18"/>
        <v>50.714285714285715</v>
      </c>
      <c r="E87">
        <f t="shared" si="26"/>
        <v>670</v>
      </c>
      <c r="F87">
        <v>55</v>
      </c>
      <c r="G87">
        <f t="shared" si="13"/>
        <v>2</v>
      </c>
      <c r="H87">
        <f t="shared" si="19"/>
        <v>13</v>
      </c>
      <c r="I87">
        <v>961</v>
      </c>
      <c r="J87">
        <f t="shared" si="14"/>
        <v>82</v>
      </c>
      <c r="K87">
        <f t="shared" si="25"/>
        <v>381</v>
      </c>
      <c r="L87">
        <f t="shared" si="17"/>
        <v>400.00973788174576</v>
      </c>
      <c r="M87">
        <f t="shared" si="15"/>
        <v>1.1238938053097345</v>
      </c>
      <c r="N87">
        <f t="shared" si="16"/>
        <v>1.0426899918953718</v>
      </c>
      <c r="O87">
        <f t="shared" si="20"/>
        <v>1.2012263988403329</v>
      </c>
      <c r="P87">
        <f t="shared" si="21"/>
        <v>1.1943573667711598</v>
      </c>
      <c r="Q87" s="5">
        <f t="shared" si="22"/>
        <v>0.20122639884033289</v>
      </c>
      <c r="R87" s="5">
        <f t="shared" si="23"/>
        <v>0.19435736677115978</v>
      </c>
    </row>
    <row r="88" spans="1:18" x14ac:dyDescent="0.3">
      <c r="A88" s="1">
        <v>43993</v>
      </c>
      <c r="B88">
        <f>SQRT(B87*B89)</f>
        <v>1428.6416625592296</v>
      </c>
      <c r="C88">
        <f t="shared" ref="C88:C151" si="27">B88-B87</f>
        <v>31.641662559229644</v>
      </c>
      <c r="D88">
        <f t="shared" si="18"/>
        <v>49.045633122049011</v>
      </c>
      <c r="E88">
        <f t="shared" si="26"/>
        <v>634.64166255922964</v>
      </c>
      <c r="F88">
        <f>SQRT(F87*F89)</f>
        <v>56.480084985771754</v>
      </c>
      <c r="G88">
        <f t="shared" si="13"/>
        <v>1.4800849857717537</v>
      </c>
      <c r="H88">
        <f t="shared" si="19"/>
        <v>11.480084985771754</v>
      </c>
      <c r="I88">
        <v>961</v>
      </c>
      <c r="J88">
        <f t="shared" ref="J88:J151" si="28">I88-I87</f>
        <v>0</v>
      </c>
      <c r="K88">
        <f t="shared" si="25"/>
        <v>411.16157757345786</v>
      </c>
      <c r="L88">
        <f t="shared" si="17"/>
        <v>413.53550472148436</v>
      </c>
      <c r="M88">
        <f t="shared" ref="M88:M151" si="29">K88/K87</f>
        <v>1.0791642455996269</v>
      </c>
      <c r="N88">
        <f t="shared" ref="N88:N151" si="30">L88/L87</f>
        <v>1.0338135939173991</v>
      </c>
      <c r="O88">
        <f t="shared" si="20"/>
        <v>1.2156815384706312</v>
      </c>
      <c r="P88">
        <f t="shared" si="21"/>
        <v>1.2848799299170559</v>
      </c>
      <c r="Q88" s="5">
        <f t="shared" si="22"/>
        <v>0.21568153847063121</v>
      </c>
      <c r="R88" s="5">
        <f t="shared" si="23"/>
        <v>0.28487992991705591</v>
      </c>
    </row>
    <row r="89" spans="1:18" x14ac:dyDescent="0.3">
      <c r="A89" s="1">
        <v>43994</v>
      </c>
      <c r="B89">
        <v>1461</v>
      </c>
      <c r="C89">
        <f t="shared" si="27"/>
        <v>32.358337440770356</v>
      </c>
      <c r="D89">
        <f t="shared" si="18"/>
        <v>47.285714285714285</v>
      </c>
      <c r="E89">
        <f t="shared" si="26"/>
        <v>619</v>
      </c>
      <c r="F89">
        <v>58</v>
      </c>
      <c r="G89">
        <f t="shared" ref="G89:G152" si="31">F89-F88</f>
        <v>1.5199150142282463</v>
      </c>
      <c r="H89">
        <f t="shared" si="19"/>
        <v>13</v>
      </c>
      <c r="I89">
        <v>961</v>
      </c>
      <c r="J89">
        <f t="shared" si="28"/>
        <v>0</v>
      </c>
      <c r="K89">
        <f t="shared" si="25"/>
        <v>442</v>
      </c>
      <c r="L89">
        <f t="shared" si="17"/>
        <v>423.93436781492488</v>
      </c>
      <c r="M89">
        <f t="shared" si="29"/>
        <v>1.0750031717665365</v>
      </c>
      <c r="N89">
        <f t="shared" si="30"/>
        <v>1.025146240104448</v>
      </c>
      <c r="O89">
        <f t="shared" si="20"/>
        <v>1.2167417549008936</v>
      </c>
      <c r="P89">
        <f t="shared" si="21"/>
        <v>1.3313253012048192</v>
      </c>
      <c r="Q89" s="5">
        <f t="shared" si="22"/>
        <v>0.21674175490089365</v>
      </c>
      <c r="R89" s="5">
        <f t="shared" si="23"/>
        <v>0.33132530120481918</v>
      </c>
    </row>
    <row r="90" spans="1:18" x14ac:dyDescent="0.3">
      <c r="A90" s="1">
        <v>43995</v>
      </c>
      <c r="B90">
        <v>1493</v>
      </c>
      <c r="C90">
        <f t="shared" si="27"/>
        <v>32</v>
      </c>
      <c r="D90">
        <f t="shared" ref="D90:D153" si="32">AVERAGE(C87:C93)</f>
        <v>65.285714285714292</v>
      </c>
      <c r="E90">
        <f t="shared" si="26"/>
        <v>627</v>
      </c>
      <c r="F90">
        <v>59</v>
      </c>
      <c r="G90">
        <f t="shared" si="31"/>
        <v>1</v>
      </c>
      <c r="H90">
        <f t="shared" si="19"/>
        <v>13</v>
      </c>
      <c r="I90">
        <v>961</v>
      </c>
      <c r="J90">
        <f t="shared" si="28"/>
        <v>0</v>
      </c>
      <c r="K90">
        <f t="shared" si="25"/>
        <v>473</v>
      </c>
      <c r="L90">
        <f t="shared" ref="L90:L153" si="33">GEOMEAN(K87:K93)</f>
        <v>451.26921980487123</v>
      </c>
      <c r="M90">
        <f t="shared" si="29"/>
        <v>1.0701357466063348</v>
      </c>
      <c r="N90">
        <f t="shared" si="30"/>
        <v>1.0644789714286147</v>
      </c>
      <c r="O90">
        <f t="shared" si="20"/>
        <v>1.3027054010735175</v>
      </c>
      <c r="P90">
        <f t="shared" si="21"/>
        <v>1.339943342776204</v>
      </c>
      <c r="Q90" s="5">
        <f t="shared" si="22"/>
        <v>0.30270540107351751</v>
      </c>
      <c r="R90" s="5">
        <f t="shared" si="23"/>
        <v>0.33994334277620397</v>
      </c>
    </row>
    <row r="91" spans="1:18" x14ac:dyDescent="0.3">
      <c r="A91" s="1">
        <v>43996</v>
      </c>
      <c r="B91">
        <f>SQRT(B90*B92)</f>
        <v>1513.8543523073811</v>
      </c>
      <c r="C91">
        <f t="shared" si="27"/>
        <v>20.854352307381077</v>
      </c>
      <c r="D91">
        <f t="shared" si="32"/>
        <v>62.571428571428569</v>
      </c>
      <c r="E91">
        <f t="shared" si="26"/>
        <v>635.93636069313015</v>
      </c>
      <c r="F91">
        <f>SQRT(F90*F92)</f>
        <v>59.991666087882571</v>
      </c>
      <c r="G91">
        <f t="shared" si="31"/>
        <v>0.99166608788257093</v>
      </c>
      <c r="H91">
        <f t="shared" si="19"/>
        <v>11.556141934633231</v>
      </c>
      <c r="I91">
        <f>SQRT(I90*I92)</f>
        <v>982.26473010080133</v>
      </c>
      <c r="J91">
        <f t="shared" si="28"/>
        <v>21.26473010080133</v>
      </c>
      <c r="K91">
        <f t="shared" si="25"/>
        <v>471.5979561186972</v>
      </c>
      <c r="L91">
        <f t="shared" si="33"/>
        <v>474.44830164280097</v>
      </c>
      <c r="M91">
        <f t="shared" si="29"/>
        <v>0.99703584803107226</v>
      </c>
      <c r="N91">
        <f t="shared" si="30"/>
        <v>1.0513641986217281</v>
      </c>
      <c r="O91">
        <f t="shared" si="20"/>
        <v>1.3353041947254802</v>
      </c>
      <c r="P91">
        <f t="shared" si="21"/>
        <v>1.2621055303188182</v>
      </c>
      <c r="Q91" s="5">
        <f t="shared" si="22"/>
        <v>0.33530419472548023</v>
      </c>
      <c r="R91" s="5">
        <f t="shared" si="23"/>
        <v>0.26210553031881823</v>
      </c>
    </row>
    <row r="92" spans="1:18" x14ac:dyDescent="0.3">
      <c r="A92" s="1">
        <v>43997</v>
      </c>
      <c r="B92">
        <v>1535</v>
      </c>
      <c r="C92">
        <f t="shared" si="27"/>
        <v>21.145647692618923</v>
      </c>
      <c r="D92">
        <f t="shared" si="32"/>
        <v>59.765476777252907</v>
      </c>
      <c r="E92">
        <f t="shared" si="26"/>
        <v>645</v>
      </c>
      <c r="F92">
        <v>61</v>
      </c>
      <c r="G92">
        <f t="shared" si="31"/>
        <v>1.0083339121174291</v>
      </c>
      <c r="H92">
        <f t="shared" si="19"/>
        <v>10</v>
      </c>
      <c r="I92">
        <v>1004</v>
      </c>
      <c r="J92">
        <f t="shared" si="28"/>
        <v>21.73526989919867</v>
      </c>
      <c r="K92">
        <f t="shared" si="25"/>
        <v>470</v>
      </c>
      <c r="L92">
        <f t="shared" si="33"/>
        <v>489.13924033207093</v>
      </c>
      <c r="M92">
        <f t="shared" si="29"/>
        <v>0.99661161356200834</v>
      </c>
      <c r="N92">
        <f t="shared" si="30"/>
        <v>1.0309642560388599</v>
      </c>
      <c r="O92">
        <f t="shared" si="20"/>
        <v>1.3282261595783602</v>
      </c>
      <c r="P92">
        <f t="shared" si="21"/>
        <v>1.1898734177215189</v>
      </c>
      <c r="Q92" s="5">
        <f t="shared" si="22"/>
        <v>0.32822615957836021</v>
      </c>
      <c r="R92" s="5">
        <f t="shared" si="23"/>
        <v>0.18987341772151889</v>
      </c>
    </row>
    <row r="93" spans="1:18" x14ac:dyDescent="0.3">
      <c r="A93" s="1">
        <v>43998</v>
      </c>
      <c r="B93">
        <v>1728</v>
      </c>
      <c r="C93">
        <f t="shared" si="27"/>
        <v>193</v>
      </c>
      <c r="D93">
        <f t="shared" si="32"/>
        <v>83.428571428571431</v>
      </c>
      <c r="E93">
        <f t="shared" si="26"/>
        <v>771</v>
      </c>
      <c r="F93">
        <v>64</v>
      </c>
      <c r="G93">
        <f t="shared" si="31"/>
        <v>3</v>
      </c>
      <c r="H93">
        <f t="shared" ref="H93:H156" si="34">SUM(G87:G93)</f>
        <v>11</v>
      </c>
      <c r="I93">
        <v>1139</v>
      </c>
      <c r="J93">
        <f t="shared" si="28"/>
        <v>135</v>
      </c>
      <c r="K93">
        <f t="shared" si="25"/>
        <v>525</v>
      </c>
      <c r="L93">
        <f t="shared" si="33"/>
        <v>517.07127087132562</v>
      </c>
      <c r="M93">
        <f t="shared" si="29"/>
        <v>1.1170212765957446</v>
      </c>
      <c r="N93">
        <f t="shared" si="30"/>
        <v>1.0571044566375252</v>
      </c>
      <c r="O93">
        <f t="shared" si="20"/>
        <v>1.347829785567717</v>
      </c>
      <c r="P93">
        <f t="shared" si="21"/>
        <v>1.5486725663716814</v>
      </c>
      <c r="Q93" s="5">
        <f t="shared" si="22"/>
        <v>0.34782978556771704</v>
      </c>
      <c r="R93" s="5">
        <f t="shared" si="23"/>
        <v>0.54867256637168138</v>
      </c>
    </row>
    <row r="94" spans="1:18" x14ac:dyDescent="0.3">
      <c r="A94" s="1">
        <v>43999</v>
      </c>
      <c r="B94">
        <v>1835</v>
      </c>
      <c r="C94">
        <f t="shared" si="27"/>
        <v>107</v>
      </c>
      <c r="D94">
        <f t="shared" si="32"/>
        <v>87.142857142857139</v>
      </c>
      <c r="E94">
        <f t="shared" si="26"/>
        <v>833</v>
      </c>
      <c r="F94">
        <v>67</v>
      </c>
      <c r="G94">
        <f t="shared" si="31"/>
        <v>3</v>
      </c>
      <c r="H94">
        <f t="shared" si="34"/>
        <v>12</v>
      </c>
      <c r="I94">
        <v>1227</v>
      </c>
      <c r="J94">
        <f t="shared" si="28"/>
        <v>88</v>
      </c>
      <c r="K94">
        <f t="shared" si="25"/>
        <v>541</v>
      </c>
      <c r="L94">
        <f t="shared" si="33"/>
        <v>547.74068001194803</v>
      </c>
      <c r="M94">
        <f t="shared" si="29"/>
        <v>1.0304761904761905</v>
      </c>
      <c r="N94">
        <f t="shared" si="30"/>
        <v>1.0593136978756157</v>
      </c>
      <c r="O94">
        <f t="shared" ref="O94:O157" si="35">L94/L87</f>
        <v>1.3693183643791085</v>
      </c>
      <c r="P94">
        <f t="shared" ref="P94:P157" si="36">K94/K87</f>
        <v>1.4199475065616798</v>
      </c>
      <c r="Q94" s="5">
        <f t="shared" ref="Q94:Q157" si="37">O94-1</f>
        <v>0.36931836437910848</v>
      </c>
      <c r="R94" s="5">
        <f t="shared" ref="R94:R157" si="38">P94-1</f>
        <v>0.41994750656167978</v>
      </c>
    </row>
    <row r="95" spans="1:18" x14ac:dyDescent="0.3">
      <c r="A95" s="1">
        <v>44000</v>
      </c>
      <c r="B95">
        <v>1847</v>
      </c>
      <c r="C95">
        <f t="shared" si="27"/>
        <v>12</v>
      </c>
      <c r="D95">
        <f t="shared" si="32"/>
        <v>90.45493411669392</v>
      </c>
      <c r="E95">
        <f t="shared" si="26"/>
        <v>781</v>
      </c>
      <c r="F95">
        <v>67</v>
      </c>
      <c r="G95">
        <f t="shared" si="31"/>
        <v>0</v>
      </c>
      <c r="H95">
        <f t="shared" si="34"/>
        <v>10.519915014228246</v>
      </c>
      <c r="I95">
        <v>1271</v>
      </c>
      <c r="J95">
        <f t="shared" si="28"/>
        <v>44</v>
      </c>
      <c r="K95">
        <f t="shared" si="25"/>
        <v>509</v>
      </c>
      <c r="L95">
        <f t="shared" si="33"/>
        <v>582.93392940491663</v>
      </c>
      <c r="M95">
        <f t="shared" si="29"/>
        <v>0.94085027726432535</v>
      </c>
      <c r="N95">
        <f t="shared" si="30"/>
        <v>1.0642516626521166</v>
      </c>
      <c r="O95">
        <f t="shared" si="35"/>
        <v>1.4096345362111578</v>
      </c>
      <c r="P95">
        <f t="shared" si="36"/>
        <v>1.2379561412424593</v>
      </c>
      <c r="Q95" s="5">
        <f t="shared" si="37"/>
        <v>0.40963453621115775</v>
      </c>
      <c r="R95" s="5">
        <f t="shared" si="38"/>
        <v>0.23795614124245934</v>
      </c>
    </row>
    <row r="96" spans="1:18" x14ac:dyDescent="0.3">
      <c r="A96" s="1">
        <v>44001</v>
      </c>
      <c r="B96">
        <v>2045</v>
      </c>
      <c r="C96">
        <f t="shared" si="27"/>
        <v>198</v>
      </c>
      <c r="D96">
        <f t="shared" si="32"/>
        <v>93.857142857142861</v>
      </c>
      <c r="E96">
        <f t="shared" si="26"/>
        <v>929</v>
      </c>
      <c r="F96">
        <v>72</v>
      </c>
      <c r="G96">
        <f t="shared" si="31"/>
        <v>5</v>
      </c>
      <c r="H96">
        <f t="shared" si="34"/>
        <v>14</v>
      </c>
      <c r="I96">
        <v>1321</v>
      </c>
      <c r="J96">
        <f t="shared" si="28"/>
        <v>50</v>
      </c>
      <c r="K96">
        <f t="shared" si="25"/>
        <v>652</v>
      </c>
      <c r="L96">
        <f t="shared" si="33"/>
        <v>623.29949329284034</v>
      </c>
      <c r="M96">
        <f t="shared" si="29"/>
        <v>1.2809430255402749</v>
      </c>
      <c r="N96">
        <f t="shared" si="30"/>
        <v>1.0692455214077701</v>
      </c>
      <c r="O96">
        <f t="shared" si="35"/>
        <v>1.4702735626401287</v>
      </c>
      <c r="P96">
        <f t="shared" si="36"/>
        <v>1.4751131221719458</v>
      </c>
      <c r="Q96" s="5">
        <f t="shared" si="37"/>
        <v>0.47027356264012865</v>
      </c>
      <c r="R96" s="5">
        <f t="shared" si="38"/>
        <v>0.47511312217194579</v>
      </c>
    </row>
    <row r="97" spans="1:18" x14ac:dyDescent="0.3">
      <c r="A97" s="1">
        <v>44002</v>
      </c>
      <c r="B97">
        <v>2103</v>
      </c>
      <c r="C97">
        <f t="shared" si="27"/>
        <v>58</v>
      </c>
      <c r="D97">
        <f t="shared" si="32"/>
        <v>91</v>
      </c>
      <c r="E97">
        <f t="shared" si="26"/>
        <v>965</v>
      </c>
      <c r="F97">
        <v>74</v>
      </c>
      <c r="G97">
        <f t="shared" si="31"/>
        <v>2</v>
      </c>
      <c r="H97">
        <f t="shared" si="34"/>
        <v>15</v>
      </c>
      <c r="I97">
        <v>1321</v>
      </c>
      <c r="J97">
        <f t="shared" si="28"/>
        <v>0</v>
      </c>
      <c r="K97">
        <f t="shared" si="25"/>
        <v>708</v>
      </c>
      <c r="L97">
        <f t="shared" si="33"/>
        <v>674.67544055076416</v>
      </c>
      <c r="M97">
        <f t="shared" si="29"/>
        <v>1.0858895705521472</v>
      </c>
      <c r="N97">
        <f t="shared" si="30"/>
        <v>1.0824257805609769</v>
      </c>
      <c r="O97">
        <f t="shared" si="35"/>
        <v>1.4950619518044987</v>
      </c>
      <c r="P97">
        <f t="shared" si="36"/>
        <v>1.4968287526427062</v>
      </c>
      <c r="Q97" s="5">
        <f t="shared" si="37"/>
        <v>0.49506195180449875</v>
      </c>
      <c r="R97" s="5">
        <f t="shared" si="38"/>
        <v>0.49682875264270621</v>
      </c>
    </row>
    <row r="98" spans="1:18" x14ac:dyDescent="0.3">
      <c r="A98" s="1">
        <v>44003</v>
      </c>
      <c r="B98">
        <f>SQRT(B97*B99)</f>
        <v>2147.0388911242385</v>
      </c>
      <c r="C98">
        <f t="shared" si="27"/>
        <v>44.038891124238489</v>
      </c>
      <c r="D98">
        <f t="shared" si="32"/>
        <v>89.571428571428569</v>
      </c>
      <c r="E98">
        <f t="shared" si="26"/>
        <v>976.50397067120048</v>
      </c>
      <c r="F98">
        <f>SQRT(F97*F99)</f>
        <v>77.420927403383644</v>
      </c>
      <c r="G98">
        <f t="shared" si="31"/>
        <v>3.4209274033836437</v>
      </c>
      <c r="H98">
        <f t="shared" si="34"/>
        <v>17.429261315501073</v>
      </c>
      <c r="I98">
        <f>SQRT(I97*I99)</f>
        <v>1340.3581610897886</v>
      </c>
      <c r="J98">
        <f t="shared" si="28"/>
        <v>19.358161089788609</v>
      </c>
      <c r="K98">
        <f t="shared" si="25"/>
        <v>729.25980263106612</v>
      </c>
      <c r="L98">
        <f t="shared" si="33"/>
        <v>728.17940579990022</v>
      </c>
      <c r="M98">
        <f t="shared" si="29"/>
        <v>1.03002796981789</v>
      </c>
      <c r="N98">
        <f t="shared" si="30"/>
        <v>1.0793032649972536</v>
      </c>
      <c r="O98">
        <f t="shared" si="35"/>
        <v>1.5347918904515889</v>
      </c>
      <c r="P98">
        <f t="shared" si="36"/>
        <v>1.5463591246937416</v>
      </c>
      <c r="Q98" s="5">
        <f t="shared" si="37"/>
        <v>0.53479189045158892</v>
      </c>
      <c r="R98" s="5">
        <f t="shared" si="38"/>
        <v>0.54635912469374159</v>
      </c>
    </row>
    <row r="99" spans="1:18" x14ac:dyDescent="0.3">
      <c r="A99" s="1">
        <v>44004</v>
      </c>
      <c r="B99">
        <v>2192</v>
      </c>
      <c r="C99">
        <f t="shared" si="27"/>
        <v>44.961108875761511</v>
      </c>
      <c r="D99">
        <f t="shared" si="32"/>
        <v>102</v>
      </c>
      <c r="E99">
        <f t="shared" si="26"/>
        <v>988</v>
      </c>
      <c r="F99">
        <v>81</v>
      </c>
      <c r="G99">
        <f t="shared" si="31"/>
        <v>3.5790725966163563</v>
      </c>
      <c r="H99">
        <f t="shared" si="34"/>
        <v>20</v>
      </c>
      <c r="I99">
        <v>1360</v>
      </c>
      <c r="J99">
        <f t="shared" si="28"/>
        <v>19.641838910211391</v>
      </c>
      <c r="K99">
        <f t="shared" si="25"/>
        <v>751</v>
      </c>
      <c r="L99">
        <f t="shared" si="33"/>
        <v>798.91654850583222</v>
      </c>
      <c r="M99">
        <f t="shared" si="29"/>
        <v>1.0298113200405374</v>
      </c>
      <c r="N99">
        <f t="shared" si="30"/>
        <v>1.0971424653629522</v>
      </c>
      <c r="O99">
        <f t="shared" si="35"/>
        <v>1.6333110955552392</v>
      </c>
      <c r="P99">
        <f t="shared" si="36"/>
        <v>1.5978723404255319</v>
      </c>
      <c r="Q99" s="5">
        <f t="shared" si="37"/>
        <v>0.63331109555523923</v>
      </c>
      <c r="R99" s="5">
        <f t="shared" si="38"/>
        <v>0.59787234042553195</v>
      </c>
    </row>
    <row r="100" spans="1:18" x14ac:dyDescent="0.3">
      <c r="A100" s="1">
        <v>44005</v>
      </c>
      <c r="B100">
        <v>2365</v>
      </c>
      <c r="C100">
        <f t="shared" si="27"/>
        <v>173</v>
      </c>
      <c r="D100">
        <f t="shared" si="32"/>
        <v>100.71428571428571</v>
      </c>
      <c r="E100">
        <f t="shared" si="26"/>
        <v>1094</v>
      </c>
      <c r="F100">
        <v>82</v>
      </c>
      <c r="G100">
        <f t="shared" si="31"/>
        <v>1</v>
      </c>
      <c r="H100">
        <f t="shared" si="34"/>
        <v>18</v>
      </c>
      <c r="I100">
        <v>1369</v>
      </c>
      <c r="J100">
        <f t="shared" si="28"/>
        <v>9</v>
      </c>
      <c r="K100">
        <f t="shared" si="25"/>
        <v>914</v>
      </c>
      <c r="L100">
        <f t="shared" si="33"/>
        <v>859.20909596640865</v>
      </c>
      <c r="M100">
        <f t="shared" si="29"/>
        <v>1.2170439414114513</v>
      </c>
      <c r="N100">
        <f t="shared" si="30"/>
        <v>1.0754678915755822</v>
      </c>
      <c r="O100">
        <f t="shared" si="35"/>
        <v>1.6616840740707577</v>
      </c>
      <c r="P100">
        <f t="shared" si="36"/>
        <v>1.740952380952381</v>
      </c>
      <c r="Q100" s="5">
        <f t="shared" si="37"/>
        <v>0.66168407407075769</v>
      </c>
      <c r="R100" s="5">
        <f t="shared" si="38"/>
        <v>0.74095238095238103</v>
      </c>
    </row>
    <row r="101" spans="1:18" x14ac:dyDescent="0.3">
      <c r="A101" s="1">
        <v>44006</v>
      </c>
      <c r="B101">
        <v>2462</v>
      </c>
      <c r="C101">
        <f t="shared" si="27"/>
        <v>97</v>
      </c>
      <c r="D101">
        <f t="shared" si="32"/>
        <v>94.285714285714292</v>
      </c>
      <c r="E101">
        <f t="shared" si="26"/>
        <v>1065</v>
      </c>
      <c r="F101">
        <v>84</v>
      </c>
      <c r="G101">
        <f t="shared" si="31"/>
        <v>2</v>
      </c>
      <c r="H101">
        <f t="shared" si="34"/>
        <v>17</v>
      </c>
      <c r="I101">
        <v>1455</v>
      </c>
      <c r="J101">
        <f t="shared" si="28"/>
        <v>86</v>
      </c>
      <c r="K101">
        <f t="shared" si="25"/>
        <v>923</v>
      </c>
      <c r="L101">
        <f t="shared" si="33"/>
        <v>888.88970705938937</v>
      </c>
      <c r="M101">
        <f t="shared" si="29"/>
        <v>1.0098468271334793</v>
      </c>
      <c r="N101">
        <f t="shared" si="30"/>
        <v>1.0345441071705566</v>
      </c>
      <c r="O101">
        <f t="shared" si="35"/>
        <v>1.6228294510460675</v>
      </c>
      <c r="P101">
        <f t="shared" si="36"/>
        <v>1.7060998151571165</v>
      </c>
      <c r="Q101" s="5">
        <f t="shared" si="37"/>
        <v>0.62282945104606746</v>
      </c>
      <c r="R101" s="5">
        <f t="shared" si="38"/>
        <v>0.70609981515711651</v>
      </c>
    </row>
    <row r="102" spans="1:18" x14ac:dyDescent="0.3">
      <c r="A102" s="1">
        <v>44007</v>
      </c>
      <c r="B102">
        <v>2561</v>
      </c>
      <c r="C102">
        <f t="shared" si="27"/>
        <v>99</v>
      </c>
      <c r="D102">
        <f t="shared" si="32"/>
        <v>103.40778911788448</v>
      </c>
      <c r="E102">
        <f t="shared" si="26"/>
        <v>1132.3583374407704</v>
      </c>
      <c r="F102">
        <v>86</v>
      </c>
      <c r="G102">
        <f t="shared" si="31"/>
        <v>2</v>
      </c>
      <c r="H102">
        <f t="shared" si="34"/>
        <v>19</v>
      </c>
      <c r="I102">
        <v>1501</v>
      </c>
      <c r="J102">
        <f t="shared" si="28"/>
        <v>46</v>
      </c>
      <c r="K102">
        <f t="shared" si="25"/>
        <v>974</v>
      </c>
      <c r="L102">
        <f t="shared" si="33"/>
        <v>931.08241142072609</v>
      </c>
      <c r="M102">
        <f t="shared" si="29"/>
        <v>1.0552546045503792</v>
      </c>
      <c r="N102">
        <f t="shared" si="30"/>
        <v>1.0474667487161236</v>
      </c>
      <c r="O102">
        <f t="shared" si="35"/>
        <v>1.5972348913902026</v>
      </c>
      <c r="P102">
        <f t="shared" si="36"/>
        <v>1.9135559921414538</v>
      </c>
      <c r="Q102" s="5">
        <f t="shared" si="37"/>
        <v>0.59723489139020258</v>
      </c>
      <c r="R102" s="5">
        <f t="shared" si="38"/>
        <v>0.91355599214145378</v>
      </c>
    </row>
    <row r="103" spans="1:18" x14ac:dyDescent="0.3">
      <c r="A103" s="1">
        <v>44008</v>
      </c>
      <c r="B103">
        <v>2750</v>
      </c>
      <c r="C103">
        <f t="shared" si="27"/>
        <v>189</v>
      </c>
      <c r="D103">
        <f t="shared" si="32"/>
        <v>113</v>
      </c>
      <c r="E103">
        <f t="shared" si="26"/>
        <v>1289</v>
      </c>
      <c r="F103">
        <v>87</v>
      </c>
      <c r="G103">
        <f t="shared" si="31"/>
        <v>1</v>
      </c>
      <c r="H103">
        <f t="shared" si="34"/>
        <v>15</v>
      </c>
      <c r="I103">
        <v>1578</v>
      </c>
      <c r="J103">
        <f t="shared" si="28"/>
        <v>77</v>
      </c>
      <c r="K103">
        <f t="shared" si="25"/>
        <v>1085</v>
      </c>
      <c r="L103">
        <f t="shared" si="33"/>
        <v>986.29351174943054</v>
      </c>
      <c r="M103">
        <f t="shared" si="29"/>
        <v>1.1139630390143738</v>
      </c>
      <c r="N103">
        <f t="shared" si="30"/>
        <v>1.0592977588787855</v>
      </c>
      <c r="O103">
        <f t="shared" si="35"/>
        <v>1.5823749615757305</v>
      </c>
      <c r="P103">
        <f t="shared" si="36"/>
        <v>1.6641104294478528</v>
      </c>
      <c r="Q103" s="5">
        <f t="shared" si="37"/>
        <v>0.58237496157573054</v>
      </c>
      <c r="R103" s="5">
        <f t="shared" si="38"/>
        <v>0.66411042944785281</v>
      </c>
    </row>
    <row r="104" spans="1:18" x14ac:dyDescent="0.3">
      <c r="A104" s="1">
        <v>44009</v>
      </c>
      <c r="B104">
        <v>2763</v>
      </c>
      <c r="C104">
        <f t="shared" si="27"/>
        <v>13</v>
      </c>
      <c r="D104">
        <f t="shared" si="32"/>
        <v>101.14285714285714</v>
      </c>
      <c r="E104">
        <f t="shared" si="26"/>
        <v>1270</v>
      </c>
      <c r="F104">
        <v>87</v>
      </c>
      <c r="G104">
        <f t="shared" si="31"/>
        <v>0</v>
      </c>
      <c r="H104">
        <f t="shared" si="34"/>
        <v>13</v>
      </c>
      <c r="I104">
        <v>1778</v>
      </c>
      <c r="J104">
        <f t="shared" si="28"/>
        <v>200</v>
      </c>
      <c r="K104">
        <f t="shared" si="25"/>
        <v>898</v>
      </c>
      <c r="L104">
        <f t="shared" si="33"/>
        <v>1008.4790915991522</v>
      </c>
      <c r="M104">
        <f t="shared" si="29"/>
        <v>0.82764976958525349</v>
      </c>
      <c r="N104">
        <f t="shared" si="30"/>
        <v>1.0224938921177431</v>
      </c>
      <c r="O104">
        <f t="shared" si="35"/>
        <v>1.4947618232196076</v>
      </c>
      <c r="P104">
        <f t="shared" si="36"/>
        <v>1.268361581920904</v>
      </c>
      <c r="Q104" s="5">
        <f t="shared" si="37"/>
        <v>0.4947618232196076</v>
      </c>
      <c r="R104" s="5">
        <f t="shared" si="38"/>
        <v>0.26836158192090398</v>
      </c>
    </row>
    <row r="105" spans="1:18" x14ac:dyDescent="0.3">
      <c r="A105" s="1">
        <v>44010</v>
      </c>
      <c r="B105">
        <f>SQRT(B104*B106)</f>
        <v>2870.8934149494298</v>
      </c>
      <c r="C105">
        <f t="shared" si="27"/>
        <v>107.89341494942983</v>
      </c>
      <c r="D105">
        <f t="shared" si="32"/>
        <v>104.71428571428571</v>
      </c>
      <c r="E105">
        <f t="shared" si="26"/>
        <v>1357.0390626420487</v>
      </c>
      <c r="F105">
        <f>SQRT(F104*F106)</f>
        <v>89.465076985380165</v>
      </c>
      <c r="G105">
        <f t="shared" si="31"/>
        <v>2.4650769853801648</v>
      </c>
      <c r="H105">
        <f t="shared" si="34"/>
        <v>12.044149581996521</v>
      </c>
      <c r="I105">
        <f>SQRT(I104*I106)</f>
        <v>1772.4914668341848</v>
      </c>
      <c r="J105">
        <f t="shared" si="28"/>
        <v>-5.5085331658151517</v>
      </c>
      <c r="K105">
        <f t="shared" si="25"/>
        <v>1008.9368711298648</v>
      </c>
      <c r="L105">
        <f t="shared" si="33"/>
        <v>1034.4757160574702</v>
      </c>
      <c r="M105">
        <f t="shared" si="29"/>
        <v>1.1235377184074218</v>
      </c>
      <c r="N105">
        <f t="shared" si="30"/>
        <v>1.025778050011027</v>
      </c>
      <c r="O105">
        <f t="shared" si="35"/>
        <v>1.4206330305662869</v>
      </c>
      <c r="P105">
        <f t="shared" si="36"/>
        <v>1.3835081372780502</v>
      </c>
      <c r="Q105" s="5">
        <f t="shared" si="37"/>
        <v>0.42063303056628687</v>
      </c>
      <c r="R105" s="5">
        <f t="shared" si="38"/>
        <v>0.38350813727805022</v>
      </c>
    </row>
    <row r="106" spans="1:18" x14ac:dyDescent="0.3">
      <c r="A106" s="1">
        <v>44011</v>
      </c>
      <c r="B106">
        <v>2983</v>
      </c>
      <c r="C106">
        <f t="shared" si="27"/>
        <v>112.10658505057017</v>
      </c>
      <c r="D106">
        <f t="shared" si="32"/>
        <v>98.857142857142861</v>
      </c>
      <c r="E106">
        <f t="shared" si="26"/>
        <v>1448</v>
      </c>
      <c r="F106">
        <v>92</v>
      </c>
      <c r="G106">
        <f t="shared" si="31"/>
        <v>2.5349230146198352</v>
      </c>
      <c r="H106">
        <f t="shared" si="34"/>
        <v>11</v>
      </c>
      <c r="I106">
        <v>1767</v>
      </c>
      <c r="J106">
        <f t="shared" si="28"/>
        <v>-5.4914668341848483</v>
      </c>
      <c r="K106">
        <f t="shared" si="25"/>
        <v>1124</v>
      </c>
      <c r="L106">
        <f t="shared" si="33"/>
        <v>1047.7600175301759</v>
      </c>
      <c r="M106">
        <f t="shared" si="29"/>
        <v>1.1140439329383225</v>
      </c>
      <c r="N106">
        <f t="shared" si="30"/>
        <v>1.0128415788466587</v>
      </c>
      <c r="O106">
        <f t="shared" si="35"/>
        <v>1.3114761729366369</v>
      </c>
      <c r="P106">
        <f t="shared" si="36"/>
        <v>1.4966711051930759</v>
      </c>
      <c r="Q106" s="5">
        <f t="shared" si="37"/>
        <v>0.31147617293663687</v>
      </c>
      <c r="R106" s="5">
        <f t="shared" si="38"/>
        <v>0.49667110519307589</v>
      </c>
    </row>
    <row r="107" spans="1:18" x14ac:dyDescent="0.3">
      <c r="A107" s="1">
        <v>44012</v>
      </c>
      <c r="B107">
        <v>3073</v>
      </c>
      <c r="C107">
        <f t="shared" si="27"/>
        <v>90</v>
      </c>
      <c r="D107">
        <f t="shared" si="32"/>
        <v>87.142857142857139</v>
      </c>
      <c r="E107">
        <f t="shared" si="26"/>
        <v>1345</v>
      </c>
      <c r="F107">
        <v>93</v>
      </c>
      <c r="G107">
        <f t="shared" si="31"/>
        <v>1</v>
      </c>
      <c r="H107">
        <f t="shared" si="34"/>
        <v>11</v>
      </c>
      <c r="I107">
        <v>1912</v>
      </c>
      <c r="J107">
        <f t="shared" si="28"/>
        <v>145</v>
      </c>
      <c r="K107">
        <f t="shared" si="25"/>
        <v>1068</v>
      </c>
      <c r="L107">
        <f t="shared" si="33"/>
        <v>1038.9896837531548</v>
      </c>
      <c r="M107">
        <f t="shared" si="29"/>
        <v>0.95017793594306055</v>
      </c>
      <c r="N107">
        <f t="shared" si="30"/>
        <v>0.99162944411861143</v>
      </c>
      <c r="O107">
        <f t="shared" si="35"/>
        <v>1.2092396235453433</v>
      </c>
      <c r="P107">
        <f t="shared" si="36"/>
        <v>1.1684901531728664</v>
      </c>
      <c r="Q107" s="5">
        <f t="shared" si="37"/>
        <v>0.20923962354534331</v>
      </c>
      <c r="R107" s="5">
        <f t="shared" si="38"/>
        <v>0.16849015317286642</v>
      </c>
    </row>
    <row r="108" spans="1:18" x14ac:dyDescent="0.3">
      <c r="A108" s="1">
        <v>44013</v>
      </c>
      <c r="B108">
        <v>3195</v>
      </c>
      <c r="C108">
        <f t="shared" si="27"/>
        <v>122</v>
      </c>
      <c r="D108">
        <f t="shared" si="32"/>
        <v>116.28571428571429</v>
      </c>
      <c r="E108">
        <f t="shared" si="26"/>
        <v>1360</v>
      </c>
      <c r="F108">
        <v>95</v>
      </c>
      <c r="G108">
        <f t="shared" si="31"/>
        <v>2</v>
      </c>
      <c r="H108">
        <f t="shared" si="34"/>
        <v>11</v>
      </c>
      <c r="I108">
        <v>1997</v>
      </c>
      <c r="J108">
        <f t="shared" si="28"/>
        <v>85</v>
      </c>
      <c r="K108">
        <f t="shared" si="25"/>
        <v>1103</v>
      </c>
      <c r="L108">
        <f t="shared" si="33"/>
        <v>1087.5056959077672</v>
      </c>
      <c r="M108">
        <f t="shared" si="29"/>
        <v>1.0327715355805243</v>
      </c>
      <c r="N108">
        <f t="shared" si="30"/>
        <v>1.0466953742787488</v>
      </c>
      <c r="O108">
        <f t="shared" si="35"/>
        <v>1.2234427817883458</v>
      </c>
      <c r="P108">
        <f t="shared" si="36"/>
        <v>1.1950162513542795</v>
      </c>
      <c r="Q108" s="5">
        <f t="shared" si="37"/>
        <v>0.22344278178834576</v>
      </c>
      <c r="R108" s="5">
        <f t="shared" si="38"/>
        <v>0.19501625135427947</v>
      </c>
    </row>
    <row r="109" spans="1:18" x14ac:dyDescent="0.3">
      <c r="A109" s="1">
        <v>44014</v>
      </c>
      <c r="B109">
        <v>3253</v>
      </c>
      <c r="C109">
        <f t="shared" si="27"/>
        <v>58</v>
      </c>
      <c r="D109">
        <f t="shared" si="32"/>
        <v>108.88103974074531</v>
      </c>
      <c r="E109">
        <f t="shared" si="26"/>
        <v>1406</v>
      </c>
      <c r="F109">
        <v>99</v>
      </c>
      <c r="G109">
        <f t="shared" si="31"/>
        <v>4</v>
      </c>
      <c r="H109">
        <f t="shared" si="34"/>
        <v>13</v>
      </c>
      <c r="I109">
        <v>2089</v>
      </c>
      <c r="J109">
        <f t="shared" si="28"/>
        <v>92</v>
      </c>
      <c r="K109">
        <f t="shared" si="25"/>
        <v>1065</v>
      </c>
      <c r="L109">
        <f t="shared" si="33"/>
        <v>1121.300051914744</v>
      </c>
      <c r="M109">
        <f t="shared" si="29"/>
        <v>0.96554850407978243</v>
      </c>
      <c r="N109">
        <f t="shared" si="30"/>
        <v>1.0310751071319841</v>
      </c>
      <c r="O109">
        <f t="shared" si="35"/>
        <v>1.2042973190780903</v>
      </c>
      <c r="P109">
        <f t="shared" si="36"/>
        <v>1.093429158110883</v>
      </c>
      <c r="Q109" s="5">
        <f t="shared" si="37"/>
        <v>0.20429731907809034</v>
      </c>
      <c r="R109" s="5">
        <f t="shared" si="38"/>
        <v>9.3429158110883037E-2</v>
      </c>
    </row>
    <row r="110" spans="1:18" x14ac:dyDescent="0.3">
      <c r="A110" s="1">
        <v>44015</v>
      </c>
      <c r="B110">
        <v>3360</v>
      </c>
      <c r="C110">
        <f t="shared" si="27"/>
        <v>107</v>
      </c>
      <c r="D110">
        <f t="shared" si="32"/>
        <v>101</v>
      </c>
      <c r="E110">
        <f t="shared" si="26"/>
        <v>1315</v>
      </c>
      <c r="F110">
        <v>101</v>
      </c>
      <c r="G110">
        <f t="shared" si="31"/>
        <v>2</v>
      </c>
      <c r="H110">
        <f t="shared" si="34"/>
        <v>14</v>
      </c>
      <c r="I110">
        <v>2236</v>
      </c>
      <c r="J110">
        <f t="shared" si="28"/>
        <v>147</v>
      </c>
      <c r="K110">
        <f t="shared" si="25"/>
        <v>1023</v>
      </c>
      <c r="L110">
        <f t="shared" si="33"/>
        <v>1140.2624120910375</v>
      </c>
      <c r="M110">
        <f t="shared" si="29"/>
        <v>0.96056338028169019</v>
      </c>
      <c r="N110">
        <f t="shared" si="30"/>
        <v>1.0169110490487476</v>
      </c>
      <c r="O110">
        <f t="shared" si="35"/>
        <v>1.1561086010476798</v>
      </c>
      <c r="P110">
        <f t="shared" si="36"/>
        <v>0.94285714285714284</v>
      </c>
      <c r="Q110" s="5">
        <f t="shared" si="37"/>
        <v>0.15610860104767976</v>
      </c>
      <c r="R110" s="5">
        <f t="shared" si="38"/>
        <v>-5.7142857142857162E-2</v>
      </c>
    </row>
    <row r="111" spans="1:18" x14ac:dyDescent="0.3">
      <c r="A111" s="1">
        <v>44016</v>
      </c>
      <c r="B111">
        <v>3577</v>
      </c>
      <c r="C111">
        <f t="shared" si="27"/>
        <v>217</v>
      </c>
      <c r="D111">
        <f t="shared" si="32"/>
        <v>100.42857142857143</v>
      </c>
      <c r="E111">
        <f t="shared" si="26"/>
        <v>1474</v>
      </c>
      <c r="F111">
        <v>105</v>
      </c>
      <c r="G111">
        <f t="shared" si="31"/>
        <v>4</v>
      </c>
      <c r="H111">
        <f t="shared" si="34"/>
        <v>18</v>
      </c>
      <c r="I111">
        <v>2236</v>
      </c>
      <c r="J111">
        <f t="shared" si="28"/>
        <v>0</v>
      </c>
      <c r="K111">
        <f t="shared" si="25"/>
        <v>1236</v>
      </c>
      <c r="L111">
        <f t="shared" si="33"/>
        <v>1164.9818777833777</v>
      </c>
      <c r="M111">
        <f t="shared" si="29"/>
        <v>1.2082111436950147</v>
      </c>
      <c r="N111">
        <f t="shared" si="30"/>
        <v>1.0216787516892794</v>
      </c>
      <c r="O111">
        <f t="shared" si="35"/>
        <v>1.1551869418889569</v>
      </c>
      <c r="P111">
        <f t="shared" si="36"/>
        <v>1.376391982182628</v>
      </c>
      <c r="Q111" s="5">
        <f t="shared" si="37"/>
        <v>0.15518694188895688</v>
      </c>
      <c r="R111" s="5">
        <f t="shared" si="38"/>
        <v>0.37639198218262804</v>
      </c>
    </row>
    <row r="112" spans="1:18" x14ac:dyDescent="0.3">
      <c r="A112" s="1">
        <v>44017</v>
      </c>
      <c r="B112">
        <f>SQRT(B111*B113)</f>
        <v>3633.060693134647</v>
      </c>
      <c r="C112">
        <f t="shared" si="27"/>
        <v>56.060693134646954</v>
      </c>
      <c r="D112">
        <f t="shared" si="32"/>
        <v>96.243620821477961</v>
      </c>
      <c r="E112">
        <f t="shared" si="26"/>
        <v>1486.0218020104085</v>
      </c>
      <c r="F112">
        <f>SQRT(F111*F113)</f>
        <v>108.92658077806354</v>
      </c>
      <c r="G112">
        <f t="shared" si="31"/>
        <v>3.9265807780635384</v>
      </c>
      <c r="H112">
        <f t="shared" si="34"/>
        <v>19.461503792683374</v>
      </c>
      <c r="I112">
        <f>SQRT(I111*I113)</f>
        <v>2274.1741358128229</v>
      </c>
      <c r="J112">
        <f t="shared" si="28"/>
        <v>38.174135812822897</v>
      </c>
      <c r="K112">
        <f t="shared" si="25"/>
        <v>1249.9599765437606</v>
      </c>
      <c r="L112">
        <f t="shared" si="33"/>
        <v>1186.9882858426299</v>
      </c>
      <c r="M112">
        <f t="shared" si="29"/>
        <v>1.011294479404337</v>
      </c>
      <c r="N112">
        <f t="shared" si="30"/>
        <v>1.0188899144947421</v>
      </c>
      <c r="O112">
        <f t="shared" si="35"/>
        <v>1.1474298211333622</v>
      </c>
      <c r="P112">
        <f t="shared" si="36"/>
        <v>1.2388881924237582</v>
      </c>
      <c r="Q112" s="5">
        <f t="shared" si="37"/>
        <v>0.14742982113336223</v>
      </c>
      <c r="R112" s="5">
        <f t="shared" si="38"/>
        <v>0.23888819242375825</v>
      </c>
    </row>
    <row r="113" spans="1:18" x14ac:dyDescent="0.3">
      <c r="A113" s="1">
        <v>44018</v>
      </c>
      <c r="B113">
        <v>3690</v>
      </c>
      <c r="C113">
        <f t="shared" si="27"/>
        <v>56.939306865353046</v>
      </c>
      <c r="D113">
        <f t="shared" si="32"/>
        <v>101.52667419178657</v>
      </c>
      <c r="E113">
        <f t="shared" si="26"/>
        <v>1498</v>
      </c>
      <c r="F113">
        <v>113</v>
      </c>
      <c r="G113">
        <f t="shared" si="31"/>
        <v>4.0734192219364616</v>
      </c>
      <c r="H113">
        <f t="shared" si="34"/>
        <v>21</v>
      </c>
      <c r="I113">
        <v>2313</v>
      </c>
      <c r="J113">
        <f t="shared" si="28"/>
        <v>38.825864187177103</v>
      </c>
      <c r="K113">
        <f t="shared" si="25"/>
        <v>1264</v>
      </c>
      <c r="L113">
        <f t="shared" si="33"/>
        <v>1217.7266247790831</v>
      </c>
      <c r="M113">
        <f t="shared" si="29"/>
        <v>1.0112323784118762</v>
      </c>
      <c r="N113">
        <f t="shared" si="30"/>
        <v>1.0258960760633222</v>
      </c>
      <c r="O113">
        <f t="shared" si="35"/>
        <v>1.1622190238271923</v>
      </c>
      <c r="P113">
        <f t="shared" si="36"/>
        <v>1.1245551601423487</v>
      </c>
      <c r="Q113" s="5">
        <f t="shared" si="37"/>
        <v>0.16221902382719233</v>
      </c>
      <c r="R113" s="5">
        <f t="shared" si="38"/>
        <v>0.12455516014234869</v>
      </c>
    </row>
    <row r="114" spans="1:18" x14ac:dyDescent="0.3">
      <c r="A114" s="1">
        <v>44019</v>
      </c>
      <c r="B114">
        <v>3776</v>
      </c>
      <c r="C114">
        <f t="shared" si="27"/>
        <v>86</v>
      </c>
      <c r="D114">
        <f t="shared" si="32"/>
        <v>100.14285714285714</v>
      </c>
      <c r="E114">
        <f t="shared" si="26"/>
        <v>1411</v>
      </c>
      <c r="F114">
        <v>113</v>
      </c>
      <c r="G114">
        <f t="shared" si="31"/>
        <v>0</v>
      </c>
      <c r="H114">
        <f t="shared" si="34"/>
        <v>20</v>
      </c>
      <c r="I114">
        <v>2422</v>
      </c>
      <c r="J114">
        <f t="shared" si="28"/>
        <v>109</v>
      </c>
      <c r="K114">
        <f t="shared" si="25"/>
        <v>1241</v>
      </c>
      <c r="L114">
        <f t="shared" si="33"/>
        <v>1258.7443289415646</v>
      </c>
      <c r="M114">
        <f t="shared" si="29"/>
        <v>0.98180379746835444</v>
      </c>
      <c r="N114">
        <f t="shared" si="30"/>
        <v>1.0336838361975726</v>
      </c>
      <c r="O114">
        <f t="shared" si="35"/>
        <v>1.2115080145883523</v>
      </c>
      <c r="P114">
        <f t="shared" si="36"/>
        <v>1.1619850187265917</v>
      </c>
      <c r="Q114" s="5">
        <f t="shared" si="37"/>
        <v>0.21150801458835233</v>
      </c>
      <c r="R114" s="5">
        <f t="shared" si="38"/>
        <v>0.16198501872659166</v>
      </c>
    </row>
    <row r="115" spans="1:18" x14ac:dyDescent="0.3">
      <c r="A115" s="1">
        <v>44020</v>
      </c>
      <c r="B115">
        <f>(B117/B114)^(1/3)*B114</f>
        <v>3868.7053457503457</v>
      </c>
      <c r="C115">
        <f t="shared" si="27"/>
        <v>92.705345750345714</v>
      </c>
      <c r="D115">
        <f t="shared" si="32"/>
        <v>69.571428571428569</v>
      </c>
      <c r="E115">
        <f t="shared" si="26"/>
        <v>1406.7053457503457</v>
      </c>
      <c r="F115">
        <f>(F117/F114)^(1/3)*F114</f>
        <v>114.9656103850771</v>
      </c>
      <c r="G115">
        <f t="shared" si="31"/>
        <v>1.965610385077099</v>
      </c>
      <c r="H115">
        <f t="shared" si="34"/>
        <v>19.965610385077099</v>
      </c>
      <c r="I115">
        <f>(I117/I114)^(1/3)*I114</f>
        <v>2496.3602912061965</v>
      </c>
      <c r="J115">
        <f t="shared" si="28"/>
        <v>74.360291206196507</v>
      </c>
      <c r="K115">
        <f t="shared" si="25"/>
        <v>1257.3794441590721</v>
      </c>
      <c r="L115">
        <f t="shared" si="33"/>
        <v>1266.457327672683</v>
      </c>
      <c r="M115">
        <f t="shared" si="29"/>
        <v>1.0131985851402676</v>
      </c>
      <c r="N115">
        <f t="shared" si="30"/>
        <v>1.0061275340462539</v>
      </c>
      <c r="O115">
        <f t="shared" si="35"/>
        <v>1.1645523627492733</v>
      </c>
      <c r="P115">
        <f t="shared" si="36"/>
        <v>1.1399632313318877</v>
      </c>
      <c r="Q115" s="5">
        <f t="shared" si="37"/>
        <v>0.16455236274927332</v>
      </c>
      <c r="R115" s="5">
        <f t="shared" si="38"/>
        <v>0.13996323133188771</v>
      </c>
    </row>
    <row r="116" spans="1:18" x14ac:dyDescent="0.3">
      <c r="A116" s="1">
        <v>44021</v>
      </c>
      <c r="B116">
        <f>(B117/B114)^(1/3)*B115</f>
        <v>3963.686719342506</v>
      </c>
      <c r="C116">
        <f t="shared" si="27"/>
        <v>94.981373592160253</v>
      </c>
      <c r="D116">
        <f t="shared" si="32"/>
        <v>78.94539235676173</v>
      </c>
      <c r="E116">
        <f t="shared" si="26"/>
        <v>1402.686719342506</v>
      </c>
      <c r="F116">
        <f>(F117/F114)^(1/3)*F115</f>
        <v>116.96541213463139</v>
      </c>
      <c r="G116">
        <f t="shared" si="31"/>
        <v>1.9998017495542939</v>
      </c>
      <c r="H116">
        <f t="shared" si="34"/>
        <v>17.965412134631393</v>
      </c>
      <c r="I116">
        <f>(I117/I114)^(1/3)*I115</f>
        <v>2573.0035935223314</v>
      </c>
      <c r="J116">
        <f t="shared" si="28"/>
        <v>76.64330231613485</v>
      </c>
      <c r="K116">
        <f t="shared" si="25"/>
        <v>1273.717713685543</v>
      </c>
      <c r="L116">
        <f t="shared" si="33"/>
        <v>1282.0340723479387</v>
      </c>
      <c r="M116">
        <f t="shared" si="29"/>
        <v>1.0129939053818378</v>
      </c>
      <c r="N116">
        <f t="shared" si="30"/>
        <v>1.0122994627097941</v>
      </c>
      <c r="O116">
        <f t="shared" si="35"/>
        <v>1.1433461277012549</v>
      </c>
      <c r="P116">
        <f t="shared" si="36"/>
        <v>1.1959790738831391</v>
      </c>
      <c r="Q116" s="5">
        <f t="shared" si="37"/>
        <v>0.14334612770125488</v>
      </c>
      <c r="R116" s="5">
        <f t="shared" si="38"/>
        <v>0.19597907388313907</v>
      </c>
    </row>
    <row r="117" spans="1:18" x14ac:dyDescent="0.3">
      <c r="A117" s="1">
        <v>44022</v>
      </c>
      <c r="B117">
        <v>4061</v>
      </c>
      <c r="C117">
        <f t="shared" si="27"/>
        <v>97.313280657494033</v>
      </c>
      <c r="D117">
        <f t="shared" si="32"/>
        <v>88.714285714285708</v>
      </c>
      <c r="E117">
        <f t="shared" si="26"/>
        <v>1311</v>
      </c>
      <c r="F117">
        <v>119</v>
      </c>
      <c r="G117">
        <f t="shared" si="31"/>
        <v>2.0345878653686071</v>
      </c>
      <c r="H117">
        <f t="shared" si="34"/>
        <v>18</v>
      </c>
      <c r="I117">
        <v>2652</v>
      </c>
      <c r="J117">
        <f t="shared" si="28"/>
        <v>78.996406477668643</v>
      </c>
      <c r="K117">
        <f t="shared" si="25"/>
        <v>1290</v>
      </c>
      <c r="L117">
        <f t="shared" si="33"/>
        <v>1305.6143220976103</v>
      </c>
      <c r="M117">
        <f t="shared" si="29"/>
        <v>1.0127832769690732</v>
      </c>
      <c r="N117">
        <f t="shared" si="30"/>
        <v>1.0183928417023163</v>
      </c>
      <c r="O117">
        <f t="shared" si="35"/>
        <v>1.1450121553190085</v>
      </c>
      <c r="P117">
        <f t="shared" si="36"/>
        <v>1.2609970674486803</v>
      </c>
      <c r="Q117" s="5">
        <f t="shared" si="37"/>
        <v>0.14501215531900846</v>
      </c>
      <c r="R117" s="5">
        <f t="shared" si="38"/>
        <v>0.26099706744868034</v>
      </c>
    </row>
    <row r="118" spans="1:18" x14ac:dyDescent="0.3">
      <c r="A118" s="1">
        <v>44023</v>
      </c>
      <c r="B118">
        <v>4064</v>
      </c>
      <c r="C118">
        <f t="shared" si="27"/>
        <v>3</v>
      </c>
      <c r="D118">
        <f t="shared" si="32"/>
        <v>92.285714285714292</v>
      </c>
      <c r="E118">
        <f t="shared" si="26"/>
        <v>1301</v>
      </c>
      <c r="F118">
        <v>122</v>
      </c>
      <c r="G118">
        <f t="shared" si="31"/>
        <v>3</v>
      </c>
      <c r="H118">
        <f t="shared" si="34"/>
        <v>17</v>
      </c>
      <c r="I118">
        <v>2652</v>
      </c>
      <c r="J118">
        <f t="shared" si="28"/>
        <v>0</v>
      </c>
      <c r="K118">
        <f t="shared" si="25"/>
        <v>1290</v>
      </c>
      <c r="L118">
        <f t="shared" si="33"/>
        <v>1336.0197206397625</v>
      </c>
      <c r="M118">
        <f t="shared" si="29"/>
        <v>1</v>
      </c>
      <c r="N118">
        <f t="shared" si="30"/>
        <v>1.023288193172776</v>
      </c>
      <c r="O118">
        <f t="shared" si="35"/>
        <v>1.1468158828202719</v>
      </c>
      <c r="P118">
        <f t="shared" si="36"/>
        <v>1.0436893203883495</v>
      </c>
      <c r="Q118" s="5">
        <f t="shared" si="37"/>
        <v>0.14681588282027191</v>
      </c>
      <c r="R118" s="5">
        <f t="shared" si="38"/>
        <v>4.3689320388349495E-2</v>
      </c>
    </row>
    <row r="119" spans="1:18" x14ac:dyDescent="0.3">
      <c r="A119" s="1">
        <v>44024</v>
      </c>
      <c r="B119">
        <f>SQRT(B118*B120)</f>
        <v>4185.678439631979</v>
      </c>
      <c r="C119">
        <f t="shared" si="27"/>
        <v>121.67843963197902</v>
      </c>
      <c r="D119">
        <f t="shared" si="32"/>
        <v>82.184950607093469</v>
      </c>
      <c r="E119">
        <f t="shared" si="26"/>
        <v>1314.7850246825492</v>
      </c>
      <c r="F119">
        <f>SQRT(F118*F120)</f>
        <v>123.98386991863094</v>
      </c>
      <c r="G119">
        <f t="shared" si="31"/>
        <v>1.9838699186309441</v>
      </c>
      <c r="H119">
        <f t="shared" si="34"/>
        <v>15.057289140567406</v>
      </c>
      <c r="I119">
        <f>SQRT(I118*I120)</f>
        <v>2700.0644436753728</v>
      </c>
      <c r="J119">
        <f t="shared" si="28"/>
        <v>48.064443675372786</v>
      </c>
      <c r="K119">
        <f t="shared" si="25"/>
        <v>1361.6301260379751</v>
      </c>
      <c r="L119">
        <f t="shared" si="33"/>
        <v>1349.5112983886677</v>
      </c>
      <c r="M119">
        <f t="shared" si="29"/>
        <v>1.0555272294868023</v>
      </c>
      <c r="N119">
        <f t="shared" si="30"/>
        <v>1.0100983372778694</v>
      </c>
      <c r="O119">
        <f t="shared" si="35"/>
        <v>1.1369204856395567</v>
      </c>
      <c r="P119">
        <f t="shared" si="36"/>
        <v>1.0893389801191806</v>
      </c>
      <c r="Q119" s="5">
        <f t="shared" si="37"/>
        <v>0.13692048563955672</v>
      </c>
      <c r="R119" s="5">
        <f t="shared" si="38"/>
        <v>8.9338980119180622E-2</v>
      </c>
    </row>
    <row r="120" spans="1:18" x14ac:dyDescent="0.3">
      <c r="A120" s="1">
        <v>44025</v>
      </c>
      <c r="B120">
        <v>4311</v>
      </c>
      <c r="C120">
        <f t="shared" si="27"/>
        <v>125.32156036802098</v>
      </c>
      <c r="D120">
        <f t="shared" si="32"/>
        <v>70.473325808213431</v>
      </c>
      <c r="E120">
        <f t="shared" si="26"/>
        <v>1328</v>
      </c>
      <c r="F120">
        <v>126</v>
      </c>
      <c r="G120">
        <f t="shared" si="31"/>
        <v>2.0161300813690559</v>
      </c>
      <c r="H120">
        <f t="shared" si="34"/>
        <v>13</v>
      </c>
      <c r="I120">
        <v>2749</v>
      </c>
      <c r="J120">
        <f t="shared" si="28"/>
        <v>48.935556324627214</v>
      </c>
      <c r="K120">
        <f t="shared" ref="K120:K183" si="39">B120-F120-I120</f>
        <v>1436</v>
      </c>
      <c r="L120">
        <f t="shared" si="33"/>
        <v>1351.6627193487714</v>
      </c>
      <c r="M120">
        <f t="shared" si="29"/>
        <v>1.0546182641966242</v>
      </c>
      <c r="N120">
        <f t="shared" si="30"/>
        <v>1.0015942222659955</v>
      </c>
      <c r="O120">
        <f t="shared" si="35"/>
        <v>1.1099886393581866</v>
      </c>
      <c r="P120">
        <f t="shared" si="36"/>
        <v>1.1360759493670887</v>
      </c>
      <c r="Q120" s="5">
        <f t="shared" si="37"/>
        <v>0.10998863935818659</v>
      </c>
      <c r="R120" s="5">
        <f t="shared" si="38"/>
        <v>0.13607594936708867</v>
      </c>
    </row>
    <row r="121" spans="1:18" x14ac:dyDescent="0.3">
      <c r="A121" s="1">
        <v>44026</v>
      </c>
      <c r="B121">
        <v>4422</v>
      </c>
      <c r="C121">
        <f t="shared" si="27"/>
        <v>111</v>
      </c>
      <c r="D121">
        <f t="shared" si="32"/>
        <v>97.142857142857139</v>
      </c>
      <c r="E121">
        <f t="shared" si="26"/>
        <v>1349</v>
      </c>
      <c r="F121">
        <v>130</v>
      </c>
      <c r="G121">
        <f t="shared" si="31"/>
        <v>4</v>
      </c>
      <c r="H121">
        <f t="shared" si="34"/>
        <v>17</v>
      </c>
      <c r="I121">
        <v>2834</v>
      </c>
      <c r="J121">
        <f t="shared" si="28"/>
        <v>85</v>
      </c>
      <c r="K121">
        <f t="shared" si="39"/>
        <v>1458</v>
      </c>
      <c r="L121">
        <f t="shared" si="33"/>
        <v>1377.0660058643441</v>
      </c>
      <c r="M121">
        <f t="shared" si="29"/>
        <v>1.0153203342618384</v>
      </c>
      <c r="N121">
        <f t="shared" si="30"/>
        <v>1.018794101629001</v>
      </c>
      <c r="O121">
        <f t="shared" si="35"/>
        <v>1.0939997696134784</v>
      </c>
      <c r="P121">
        <f t="shared" si="36"/>
        <v>1.1748589846897664</v>
      </c>
      <c r="Q121" s="5">
        <f t="shared" si="37"/>
        <v>9.3999769613478446E-2</v>
      </c>
      <c r="R121" s="5">
        <f t="shared" si="38"/>
        <v>0.17485898468976635</v>
      </c>
    </row>
    <row r="122" spans="1:18" x14ac:dyDescent="0.3">
      <c r="A122" s="1">
        <v>44027</v>
      </c>
      <c r="B122">
        <v>4444</v>
      </c>
      <c r="C122">
        <f t="shared" si="27"/>
        <v>22</v>
      </c>
      <c r="D122">
        <f t="shared" si="32"/>
        <v>107.42857142857143</v>
      </c>
      <c r="E122">
        <f t="shared" si="26"/>
        <v>1249</v>
      </c>
      <c r="F122">
        <v>132</v>
      </c>
      <c r="G122">
        <f t="shared" si="31"/>
        <v>2</v>
      </c>
      <c r="H122">
        <f t="shared" si="34"/>
        <v>17.034389614922901</v>
      </c>
      <c r="I122">
        <v>2963</v>
      </c>
      <c r="J122">
        <f t="shared" si="28"/>
        <v>129</v>
      </c>
      <c r="K122">
        <f t="shared" si="39"/>
        <v>1349</v>
      </c>
      <c r="L122">
        <f t="shared" si="33"/>
        <v>1399.5262433479922</v>
      </c>
      <c r="M122">
        <f t="shared" si="29"/>
        <v>0.92524005486968453</v>
      </c>
      <c r="N122">
        <f t="shared" si="30"/>
        <v>1.0163102112665621</v>
      </c>
      <c r="O122">
        <f t="shared" si="35"/>
        <v>1.1050717720745038</v>
      </c>
      <c r="P122">
        <f t="shared" si="36"/>
        <v>1.0728662745892137</v>
      </c>
      <c r="Q122" s="5">
        <f t="shared" si="37"/>
        <v>0.1050717720745038</v>
      </c>
      <c r="R122" s="5">
        <f t="shared" si="38"/>
        <v>7.2866274589213686E-2</v>
      </c>
    </row>
    <row r="123" spans="1:18" x14ac:dyDescent="0.3">
      <c r="A123" s="1">
        <v>44028</v>
      </c>
      <c r="B123">
        <v>4457</v>
      </c>
      <c r="C123">
        <f t="shared" si="27"/>
        <v>13</v>
      </c>
      <c r="D123">
        <f t="shared" si="32"/>
        <v>92.327867175597675</v>
      </c>
      <c r="E123">
        <f t="shared" si="26"/>
        <v>1204</v>
      </c>
      <c r="F123">
        <v>137</v>
      </c>
      <c r="G123">
        <f t="shared" si="31"/>
        <v>5</v>
      </c>
      <c r="H123">
        <f t="shared" si="34"/>
        <v>20.034587865368607</v>
      </c>
      <c r="I123">
        <v>3032</v>
      </c>
      <c r="J123">
        <f t="shared" si="28"/>
        <v>69</v>
      </c>
      <c r="K123">
        <f t="shared" si="39"/>
        <v>1288</v>
      </c>
      <c r="L123">
        <f t="shared" si="33"/>
        <v>1398.3816564186207</v>
      </c>
      <c r="M123">
        <f t="shared" si="29"/>
        <v>0.95478131949592293</v>
      </c>
      <c r="N123">
        <f t="shared" si="30"/>
        <v>0.99918216115288161</v>
      </c>
      <c r="O123">
        <f t="shared" si="35"/>
        <v>1.0907523337953109</v>
      </c>
      <c r="P123">
        <f t="shared" si="36"/>
        <v>1.0112130703381135</v>
      </c>
      <c r="Q123" s="5">
        <f t="shared" si="37"/>
        <v>9.0752333795310891E-2</v>
      </c>
      <c r="R123" s="5">
        <f t="shared" si="38"/>
        <v>1.1213070338113473E-2</v>
      </c>
    </row>
    <row r="124" spans="1:18" x14ac:dyDescent="0.3">
      <c r="A124" s="1">
        <v>44029</v>
      </c>
      <c r="B124">
        <v>4741</v>
      </c>
      <c r="C124">
        <f t="shared" si="27"/>
        <v>284</v>
      </c>
      <c r="D124">
        <f t="shared" si="32"/>
        <v>76.714285714285708</v>
      </c>
      <c r="E124">
        <f t="shared" si="26"/>
        <v>1381</v>
      </c>
      <c r="F124">
        <v>143</v>
      </c>
      <c r="G124">
        <f t="shared" si="31"/>
        <v>6</v>
      </c>
      <c r="H124">
        <f t="shared" si="34"/>
        <v>24</v>
      </c>
      <c r="I124">
        <v>3128.4151581043884</v>
      </c>
      <c r="J124">
        <f t="shared" si="28"/>
        <v>96.415158104388411</v>
      </c>
      <c r="K124">
        <f t="shared" si="39"/>
        <v>1469.5848418956116</v>
      </c>
      <c r="L124">
        <f t="shared" si="33"/>
        <v>1372.5568807047339</v>
      </c>
      <c r="M124">
        <f t="shared" si="29"/>
        <v>1.1409820201052885</v>
      </c>
      <c r="N124">
        <f t="shared" si="30"/>
        <v>0.98153238381285246</v>
      </c>
      <c r="O124">
        <f t="shared" si="35"/>
        <v>1.0512728433459377</v>
      </c>
      <c r="P124">
        <f t="shared" si="36"/>
        <v>1.1392130557330322</v>
      </c>
      <c r="Q124" s="5">
        <f t="shared" si="37"/>
        <v>5.1272843345937735E-2</v>
      </c>
      <c r="R124" s="5">
        <f t="shared" si="38"/>
        <v>0.13921305573303222</v>
      </c>
    </row>
    <row r="125" spans="1:18" x14ac:dyDescent="0.3">
      <c r="A125" s="1">
        <v>44030</v>
      </c>
      <c r="B125">
        <v>4816</v>
      </c>
      <c r="C125">
        <f t="shared" si="27"/>
        <v>75</v>
      </c>
      <c r="D125">
        <f t="shared" si="32"/>
        <v>71.428571428571431</v>
      </c>
      <c r="E125">
        <f t="shared" si="26"/>
        <v>1239</v>
      </c>
      <c r="F125">
        <v>144</v>
      </c>
      <c r="G125">
        <f t="shared" si="31"/>
        <v>1</v>
      </c>
      <c r="H125">
        <f t="shared" si="34"/>
        <v>22</v>
      </c>
      <c r="I125">
        <v>3227.3131018596096</v>
      </c>
      <c r="J125">
        <f t="shared" si="28"/>
        <v>98.897943755221149</v>
      </c>
      <c r="K125">
        <f t="shared" si="39"/>
        <v>1444.6868981403904</v>
      </c>
      <c r="L125">
        <f t="shared" si="33"/>
        <v>1338.8105883063604</v>
      </c>
      <c r="M125">
        <f t="shared" si="29"/>
        <v>0.98305783848239381</v>
      </c>
      <c r="N125">
        <f t="shared" si="30"/>
        <v>0.97541355635400218</v>
      </c>
      <c r="O125">
        <f t="shared" si="35"/>
        <v>1.0020889419695553</v>
      </c>
      <c r="P125">
        <f t="shared" si="36"/>
        <v>1.1199123241398377</v>
      </c>
      <c r="Q125" s="5">
        <f t="shared" si="37"/>
        <v>2.0889419695553357E-3</v>
      </c>
      <c r="R125" s="5">
        <f t="shared" si="38"/>
        <v>0.11991232413983766</v>
      </c>
    </row>
    <row r="126" spans="1:18" x14ac:dyDescent="0.3">
      <c r="A126" s="1">
        <v>44031</v>
      </c>
      <c r="B126">
        <f>SQRT(B125*B127)</f>
        <v>4831.9735098611627</v>
      </c>
      <c r="C126">
        <f t="shared" si="27"/>
        <v>15.973509861162711</v>
      </c>
      <c r="D126">
        <f t="shared" si="32"/>
        <v>128.71428571428572</v>
      </c>
      <c r="E126">
        <f t="shared" si="26"/>
        <v>1198.9128167265158</v>
      </c>
      <c r="F126">
        <f>SQRT(F125*F127)</f>
        <v>149.39879517586479</v>
      </c>
      <c r="G126">
        <f t="shared" si="31"/>
        <v>5.398795175864791</v>
      </c>
      <c r="H126">
        <f t="shared" si="34"/>
        <v>25.414925257233847</v>
      </c>
      <c r="I126">
        <v>3328.7206472334296</v>
      </c>
      <c r="J126">
        <f t="shared" si="28"/>
        <v>101.40754537382008</v>
      </c>
      <c r="K126">
        <f t="shared" si="39"/>
        <v>1353.8540674518686</v>
      </c>
      <c r="L126">
        <f t="shared" si="33"/>
        <v>1363.078683110436</v>
      </c>
      <c r="M126">
        <f t="shared" si="29"/>
        <v>0.93712628611400683</v>
      </c>
      <c r="N126">
        <f t="shared" si="30"/>
        <v>1.0181266080624412</v>
      </c>
      <c r="O126">
        <f t="shared" si="35"/>
        <v>1.0100535540072677</v>
      </c>
      <c r="P126">
        <f t="shared" si="36"/>
        <v>0.99428915500809822</v>
      </c>
      <c r="Q126" s="5">
        <f t="shared" si="37"/>
        <v>1.0053554007267707E-2</v>
      </c>
      <c r="R126" s="5">
        <f t="shared" si="38"/>
        <v>-5.7108449919017756E-3</v>
      </c>
    </row>
    <row r="127" spans="1:18" x14ac:dyDescent="0.3">
      <c r="A127" s="1">
        <v>44032</v>
      </c>
      <c r="B127">
        <v>4848</v>
      </c>
      <c r="C127">
        <f t="shared" si="27"/>
        <v>16.026490138837289</v>
      </c>
      <c r="D127">
        <f t="shared" si="32"/>
        <v>171.57142857142858</v>
      </c>
      <c r="E127">
        <f t="shared" si="26"/>
        <v>1158</v>
      </c>
      <c r="F127">
        <v>155</v>
      </c>
      <c r="G127">
        <f t="shared" si="31"/>
        <v>5.601204824135209</v>
      </c>
      <c r="H127">
        <f t="shared" si="34"/>
        <v>29</v>
      </c>
      <c r="I127">
        <v>3432.6624657726602</v>
      </c>
      <c r="J127">
        <f t="shared" si="28"/>
        <v>103.94181853923055</v>
      </c>
      <c r="K127">
        <f t="shared" si="39"/>
        <v>1260.3375342273398</v>
      </c>
      <c r="L127">
        <f t="shared" si="33"/>
        <v>1421.1800501435205</v>
      </c>
      <c r="M127">
        <f t="shared" si="29"/>
        <v>0.93092569171761685</v>
      </c>
      <c r="N127">
        <f t="shared" si="30"/>
        <v>1.042625101362822</v>
      </c>
      <c r="O127">
        <f t="shared" si="35"/>
        <v>1.0514309744580679</v>
      </c>
      <c r="P127">
        <f t="shared" si="36"/>
        <v>0.87767237759564054</v>
      </c>
      <c r="Q127" s="5">
        <f t="shared" si="37"/>
        <v>5.143097445806788E-2</v>
      </c>
      <c r="R127" s="5">
        <f t="shared" si="38"/>
        <v>-0.12232762240435946</v>
      </c>
    </row>
    <row r="128" spans="1:18" x14ac:dyDescent="0.3">
      <c r="A128" s="1">
        <v>44033</v>
      </c>
      <c r="B128">
        <v>4922</v>
      </c>
      <c r="C128">
        <f t="shared" si="27"/>
        <v>74</v>
      </c>
      <c r="D128">
        <f t="shared" si="32"/>
        <v>176.28571428571428</v>
      </c>
      <c r="E128">
        <f t="shared" si="26"/>
        <v>1146</v>
      </c>
      <c r="F128">
        <v>158</v>
      </c>
      <c r="G128">
        <f t="shared" si="31"/>
        <v>3</v>
      </c>
      <c r="H128">
        <f t="shared" si="34"/>
        <v>28</v>
      </c>
      <c r="I128">
        <v>3539.1609216884744</v>
      </c>
      <c r="J128">
        <f t="shared" si="28"/>
        <v>106.49845591581425</v>
      </c>
      <c r="K128">
        <f t="shared" si="39"/>
        <v>1224.8390783115256</v>
      </c>
      <c r="L128">
        <f t="shared" si="33"/>
        <v>1476.4878708173997</v>
      </c>
      <c r="M128">
        <f t="shared" si="29"/>
        <v>0.97183416747357532</v>
      </c>
      <c r="N128">
        <f t="shared" si="30"/>
        <v>1.038916828777813</v>
      </c>
      <c r="O128">
        <f t="shared" si="35"/>
        <v>1.0721983292955164</v>
      </c>
      <c r="P128">
        <f t="shared" si="36"/>
        <v>0.84008167236730147</v>
      </c>
      <c r="Q128" s="5">
        <f t="shared" si="37"/>
        <v>7.2198329295516395E-2</v>
      </c>
      <c r="R128" s="5">
        <f t="shared" si="38"/>
        <v>-0.15991832763269853</v>
      </c>
    </row>
    <row r="129" spans="1:18" x14ac:dyDescent="0.3">
      <c r="A129" s="1">
        <v>44034</v>
      </c>
      <c r="B129">
        <v>5345</v>
      </c>
      <c r="C129">
        <f t="shared" si="27"/>
        <v>423</v>
      </c>
      <c r="D129">
        <f t="shared" si="32"/>
        <v>166.71428571428572</v>
      </c>
      <c r="E129">
        <f t="shared" si="26"/>
        <v>1476.2946542496543</v>
      </c>
      <c r="F129">
        <v>167</v>
      </c>
      <c r="G129">
        <f t="shared" si="31"/>
        <v>9</v>
      </c>
      <c r="H129">
        <f t="shared" si="34"/>
        <v>35</v>
      </c>
      <c r="I129">
        <v>3648.2359070798102</v>
      </c>
      <c r="J129">
        <f t="shared" si="28"/>
        <v>109.07498539133576</v>
      </c>
      <c r="K129">
        <f t="shared" si="39"/>
        <v>1529.7640929201898</v>
      </c>
      <c r="L129">
        <f t="shared" si="33"/>
        <v>1524.4412097393395</v>
      </c>
      <c r="M129">
        <f t="shared" si="29"/>
        <v>1.2489510826426373</v>
      </c>
      <c r="N129">
        <f t="shared" si="30"/>
        <v>1.0324779768731811</v>
      </c>
      <c r="O129">
        <f t="shared" si="35"/>
        <v>1.0892551797331942</v>
      </c>
      <c r="P129">
        <f t="shared" si="36"/>
        <v>1.1339985863011044</v>
      </c>
      <c r="Q129" s="5">
        <f t="shared" si="37"/>
        <v>8.925517973319419E-2</v>
      </c>
      <c r="R129" s="5">
        <f t="shared" si="38"/>
        <v>0.13399858630110439</v>
      </c>
    </row>
    <row r="130" spans="1:18" x14ac:dyDescent="0.3">
      <c r="A130" s="1">
        <v>44035</v>
      </c>
      <c r="B130">
        <v>5658</v>
      </c>
      <c r="C130">
        <f t="shared" si="27"/>
        <v>313</v>
      </c>
      <c r="D130">
        <f t="shared" si="32"/>
        <v>184.93653700396811</v>
      </c>
      <c r="E130">
        <f t="shared" si="26"/>
        <v>1694.313280657494</v>
      </c>
      <c r="F130">
        <v>173</v>
      </c>
      <c r="G130">
        <f t="shared" si="31"/>
        <v>6</v>
      </c>
      <c r="H130">
        <f t="shared" si="34"/>
        <v>36</v>
      </c>
      <c r="I130">
        <v>3759.9046759563712</v>
      </c>
      <c r="J130">
        <f t="shared" si="28"/>
        <v>111.66876887656099</v>
      </c>
      <c r="K130">
        <f t="shared" si="39"/>
        <v>1725.0953240436288</v>
      </c>
      <c r="L130">
        <f t="shared" si="33"/>
        <v>1591.3326188103997</v>
      </c>
      <c r="M130">
        <f t="shared" si="29"/>
        <v>1.1276871591034461</v>
      </c>
      <c r="N130">
        <f t="shared" si="30"/>
        <v>1.0438792973082234</v>
      </c>
      <c r="O130">
        <f t="shared" si="35"/>
        <v>1.1379816171830683</v>
      </c>
      <c r="P130">
        <f t="shared" si="36"/>
        <v>1.3393597236363577</v>
      </c>
      <c r="Q130" s="5">
        <f t="shared" si="37"/>
        <v>0.13798161718306834</v>
      </c>
      <c r="R130" s="5">
        <f t="shared" si="38"/>
        <v>0.33935972363635769</v>
      </c>
    </row>
    <row r="131" spans="1:18" x14ac:dyDescent="0.3">
      <c r="A131" s="1">
        <v>44036</v>
      </c>
      <c r="B131">
        <v>5975</v>
      </c>
      <c r="C131">
        <f t="shared" si="27"/>
        <v>317</v>
      </c>
      <c r="D131">
        <f t="shared" si="32"/>
        <v>203.64310504889662</v>
      </c>
      <c r="E131">
        <f t="shared" si="26"/>
        <v>1914</v>
      </c>
      <c r="F131">
        <v>181</v>
      </c>
      <c r="G131">
        <f t="shared" si="31"/>
        <v>8</v>
      </c>
      <c r="H131">
        <f t="shared" si="34"/>
        <v>38</v>
      </c>
      <c r="I131">
        <v>3874.1816777824015</v>
      </c>
      <c r="J131">
        <f t="shared" si="28"/>
        <v>114.2770018260303</v>
      </c>
      <c r="K131">
        <f t="shared" si="39"/>
        <v>1919.8183222175985</v>
      </c>
      <c r="L131">
        <f t="shared" si="33"/>
        <v>1681.1639419539042</v>
      </c>
      <c r="M131">
        <f t="shared" si="29"/>
        <v>1.1128766598923578</v>
      </c>
      <c r="N131">
        <f t="shared" si="30"/>
        <v>1.0564503750389143</v>
      </c>
      <c r="O131">
        <f t="shared" si="35"/>
        <v>1.2248409997338088</v>
      </c>
      <c r="P131">
        <f t="shared" si="36"/>
        <v>1.3063678036725206</v>
      </c>
      <c r="Q131" s="5">
        <f t="shared" si="37"/>
        <v>0.22484099973380878</v>
      </c>
      <c r="R131" s="5">
        <f t="shared" si="38"/>
        <v>0.30636780367252059</v>
      </c>
    </row>
    <row r="132" spans="1:18" x14ac:dyDescent="0.3">
      <c r="A132" s="1">
        <v>44037</v>
      </c>
      <c r="B132">
        <v>5983</v>
      </c>
      <c r="C132">
        <f t="shared" si="27"/>
        <v>8</v>
      </c>
      <c r="D132">
        <f t="shared" si="32"/>
        <v>214.57142857142858</v>
      </c>
      <c r="E132">
        <f t="shared" si="26"/>
        <v>1919</v>
      </c>
      <c r="F132">
        <v>185</v>
      </c>
      <c r="G132">
        <f t="shared" si="31"/>
        <v>4</v>
      </c>
      <c r="H132">
        <f t="shared" si="34"/>
        <v>41</v>
      </c>
      <c r="I132">
        <v>3991.078391321143</v>
      </c>
      <c r="J132">
        <f t="shared" si="28"/>
        <v>116.89671353874155</v>
      </c>
      <c r="K132">
        <f t="shared" si="39"/>
        <v>1806.921608678857</v>
      </c>
      <c r="L132">
        <f t="shared" si="33"/>
        <v>1786.5254568756086</v>
      </c>
      <c r="M132">
        <f t="shared" si="29"/>
        <v>0.9411940639214581</v>
      </c>
      <c r="N132">
        <f t="shared" si="30"/>
        <v>1.062671767037336</v>
      </c>
      <c r="O132">
        <f t="shared" si="35"/>
        <v>1.3344124049210144</v>
      </c>
      <c r="P132">
        <f t="shared" si="36"/>
        <v>1.2507357898827332</v>
      </c>
      <c r="Q132" s="5">
        <f t="shared" si="37"/>
        <v>0.33441240492101443</v>
      </c>
      <c r="R132" s="5">
        <f t="shared" si="38"/>
        <v>0.25073578988273315</v>
      </c>
    </row>
    <row r="133" spans="1:18" x14ac:dyDescent="0.3">
      <c r="A133" s="1">
        <v>44038</v>
      </c>
      <c r="B133">
        <f>(B135/B132)^(1/3)*B132</f>
        <v>6126.5292688889394</v>
      </c>
      <c r="C133">
        <f t="shared" si="27"/>
        <v>143.52926888893944</v>
      </c>
      <c r="D133">
        <f t="shared" si="32"/>
        <v>186</v>
      </c>
      <c r="E133">
        <f t="shared" si="26"/>
        <v>1940.8508292569604</v>
      </c>
      <c r="F133">
        <f>(F135/F132)^(1/3)*F132</f>
        <v>187.30450735595528</v>
      </c>
      <c r="G133">
        <f t="shared" si="31"/>
        <v>2.3045073559552804</v>
      </c>
      <c r="H133">
        <f t="shared" si="34"/>
        <v>37.905712180090489</v>
      </c>
      <c r="I133">
        <v>4110.6031596172097</v>
      </c>
      <c r="J133">
        <f t="shared" si="28"/>
        <v>119.52476829606667</v>
      </c>
      <c r="K133">
        <f t="shared" si="39"/>
        <v>1828.6216019157746</v>
      </c>
      <c r="L133">
        <f t="shared" si="33"/>
        <v>1851.9895822413953</v>
      </c>
      <c r="M133">
        <f t="shared" si="29"/>
        <v>1.0120093717030612</v>
      </c>
      <c r="N133">
        <f t="shared" si="30"/>
        <v>1.0366432647874353</v>
      </c>
      <c r="O133">
        <f t="shared" si="35"/>
        <v>1.3586813477379778</v>
      </c>
      <c r="P133">
        <f t="shared" si="36"/>
        <v>1.3506785154159791</v>
      </c>
      <c r="Q133" s="5">
        <f t="shared" si="37"/>
        <v>0.35868134773797777</v>
      </c>
      <c r="R133" s="5">
        <f t="shared" si="38"/>
        <v>0.35067851541597905</v>
      </c>
    </row>
    <row r="134" spans="1:18" x14ac:dyDescent="0.3">
      <c r="A134" s="1">
        <v>44039</v>
      </c>
      <c r="B134">
        <f>(B135/B132)^(1/3)*B133</f>
        <v>6273.5017353422763</v>
      </c>
      <c r="C134">
        <f t="shared" si="27"/>
        <v>146.97246645333689</v>
      </c>
      <c r="D134">
        <f t="shared" si="32"/>
        <v>157.85714285714286</v>
      </c>
      <c r="E134">
        <f t="shared" si="26"/>
        <v>1962.5017353422763</v>
      </c>
      <c r="F134">
        <f>(F135/F132)^(1/3)*F133</f>
        <v>189.63772149111949</v>
      </c>
      <c r="G134">
        <f t="shared" si="31"/>
        <v>2.3332141351642122</v>
      </c>
      <c r="H134">
        <f t="shared" si="34"/>
        <v>34.637721491119493</v>
      </c>
      <c r="I134">
        <v>4232.7610270091782</v>
      </c>
      <c r="J134">
        <f t="shared" si="28"/>
        <v>122.15786739196847</v>
      </c>
      <c r="K134">
        <f t="shared" si="39"/>
        <v>1851.1029868419782</v>
      </c>
      <c r="L134">
        <f t="shared" si="33"/>
        <v>1884.4167871251871</v>
      </c>
      <c r="M134">
        <f t="shared" si="29"/>
        <v>1.0122941700473465</v>
      </c>
      <c r="N134">
        <f t="shared" si="30"/>
        <v>1.0175093883868107</v>
      </c>
      <c r="O134">
        <f t="shared" si="35"/>
        <v>1.3259521810307469</v>
      </c>
      <c r="P134">
        <f t="shared" si="36"/>
        <v>1.4687359033362535</v>
      </c>
      <c r="Q134" s="5">
        <f t="shared" si="37"/>
        <v>0.32595218103074686</v>
      </c>
      <c r="R134" s="5">
        <f t="shared" si="38"/>
        <v>0.46873590333625348</v>
      </c>
    </row>
    <row r="135" spans="1:18" x14ac:dyDescent="0.3">
      <c r="A135" s="1">
        <v>44040</v>
      </c>
      <c r="B135">
        <v>6424</v>
      </c>
      <c r="C135">
        <f t="shared" si="27"/>
        <v>150.49826465772367</v>
      </c>
      <c r="D135">
        <f t="shared" si="32"/>
        <v>166.71428571428572</v>
      </c>
      <c r="E135">
        <f t="shared" si="26"/>
        <v>2002</v>
      </c>
      <c r="F135">
        <v>192</v>
      </c>
      <c r="G135">
        <f t="shared" si="31"/>
        <v>2.3622785088805074</v>
      </c>
      <c r="H135">
        <f t="shared" si="34"/>
        <v>34</v>
      </c>
      <c r="I135">
        <v>4357.5535791166967</v>
      </c>
      <c r="J135">
        <f t="shared" si="28"/>
        <v>124.79255210751853</v>
      </c>
      <c r="K135">
        <f t="shared" si="39"/>
        <v>1874.4464208833033</v>
      </c>
      <c r="L135">
        <f t="shared" si="33"/>
        <v>1920.2359712401353</v>
      </c>
      <c r="M135">
        <f t="shared" si="29"/>
        <v>1.012610553927715</v>
      </c>
      <c r="N135">
        <f t="shared" si="30"/>
        <v>1.0190081007342293</v>
      </c>
      <c r="O135">
        <f t="shared" si="35"/>
        <v>1.3005430042422712</v>
      </c>
      <c r="P135">
        <f t="shared" si="36"/>
        <v>1.5303613789554129</v>
      </c>
      <c r="Q135" s="5">
        <f t="shared" si="37"/>
        <v>0.30054300424227121</v>
      </c>
      <c r="R135" s="5">
        <f t="shared" si="38"/>
        <v>0.53036137895541291</v>
      </c>
    </row>
    <row r="136" spans="1:18" x14ac:dyDescent="0.3">
      <c r="A136" s="1">
        <v>44041</v>
      </c>
      <c r="B136">
        <v>6647</v>
      </c>
      <c r="C136">
        <f t="shared" si="27"/>
        <v>223</v>
      </c>
      <c r="D136">
        <f t="shared" si="32"/>
        <v>170.14285714285714</v>
      </c>
      <c r="E136">
        <f t="shared" si="26"/>
        <v>2203</v>
      </c>
      <c r="F136">
        <v>194</v>
      </c>
      <c r="G136">
        <f t="shared" si="31"/>
        <v>2</v>
      </c>
      <c r="H136">
        <f t="shared" si="34"/>
        <v>27</v>
      </c>
      <c r="I136">
        <v>4484.9787867945779</v>
      </c>
      <c r="J136">
        <f t="shared" si="28"/>
        <v>127.42520767788119</v>
      </c>
      <c r="K136">
        <f t="shared" si="39"/>
        <v>1968.0212132054221</v>
      </c>
      <c r="L136">
        <f t="shared" si="33"/>
        <v>1960.0453780651501</v>
      </c>
      <c r="M136">
        <f t="shared" si="29"/>
        <v>1.049921294777806</v>
      </c>
      <c r="N136">
        <f t="shared" si="30"/>
        <v>1.0207315181161327</v>
      </c>
      <c r="O136">
        <f t="shared" si="35"/>
        <v>1.2857467808812999</v>
      </c>
      <c r="P136">
        <f t="shared" si="36"/>
        <v>1.2864867349897309</v>
      </c>
      <c r="Q136" s="5">
        <f t="shared" si="37"/>
        <v>0.2857467808812999</v>
      </c>
      <c r="R136" s="5">
        <f t="shared" si="38"/>
        <v>0.28648673498973087</v>
      </c>
    </row>
    <row r="137" spans="1:18" x14ac:dyDescent="0.3">
      <c r="A137" s="1">
        <v>44042</v>
      </c>
      <c r="B137">
        <v>6763</v>
      </c>
      <c r="C137">
        <f t="shared" si="27"/>
        <v>116</v>
      </c>
      <c r="D137">
        <f t="shared" si="32"/>
        <v>167.27268209981244</v>
      </c>
      <c r="E137">
        <f t="shared" si="26"/>
        <v>2306</v>
      </c>
      <c r="F137">
        <v>200</v>
      </c>
      <c r="G137">
        <f t="shared" si="31"/>
        <v>6</v>
      </c>
      <c r="H137">
        <f t="shared" si="34"/>
        <v>27</v>
      </c>
      <c r="I137">
        <v>4615.0308550896743</v>
      </c>
      <c r="J137">
        <f t="shared" si="28"/>
        <v>130.05206829509643</v>
      </c>
      <c r="K137">
        <f t="shared" si="39"/>
        <v>1947.9691449103257</v>
      </c>
      <c r="L137">
        <f t="shared" si="33"/>
        <v>1994.7472489243155</v>
      </c>
      <c r="M137">
        <f t="shared" si="29"/>
        <v>0.98981105073433806</v>
      </c>
      <c r="N137">
        <f t="shared" si="30"/>
        <v>1.0177046262538172</v>
      </c>
      <c r="O137">
        <f t="shared" si="35"/>
        <v>1.2535074222355149</v>
      </c>
      <c r="P137">
        <f t="shared" si="36"/>
        <v>1.1291950756345916</v>
      </c>
      <c r="Q137" s="5">
        <f t="shared" si="37"/>
        <v>0.25350742223551492</v>
      </c>
      <c r="R137" s="5">
        <f t="shared" si="38"/>
        <v>0.12919507563459165</v>
      </c>
    </row>
    <row r="138" spans="1:18" x14ac:dyDescent="0.3">
      <c r="A138" s="1">
        <v>44043</v>
      </c>
      <c r="B138">
        <v>7142</v>
      </c>
      <c r="C138">
        <f t="shared" si="27"/>
        <v>379</v>
      </c>
      <c r="D138">
        <f t="shared" si="32"/>
        <v>164.21403780824625</v>
      </c>
      <c r="E138">
        <f t="shared" si="26"/>
        <v>2401</v>
      </c>
      <c r="F138">
        <v>204</v>
      </c>
      <c r="G138">
        <f t="shared" si="31"/>
        <v>4</v>
      </c>
      <c r="H138">
        <f t="shared" si="34"/>
        <v>23</v>
      </c>
      <c r="I138">
        <v>4747.7000782740888</v>
      </c>
      <c r="J138">
        <f t="shared" si="28"/>
        <v>132.66922318441448</v>
      </c>
      <c r="K138">
        <f t="shared" si="39"/>
        <v>2190.2999217259112</v>
      </c>
      <c r="L138">
        <f t="shared" si="33"/>
        <v>2023.8665170140066</v>
      </c>
      <c r="M138">
        <f t="shared" si="29"/>
        <v>1.1244017532047414</v>
      </c>
      <c r="N138">
        <f t="shared" si="30"/>
        <v>1.0145979738061521</v>
      </c>
      <c r="O138">
        <f t="shared" si="35"/>
        <v>1.2038483972370964</v>
      </c>
      <c r="P138">
        <f t="shared" si="36"/>
        <v>1.140889164551715</v>
      </c>
      <c r="Q138" s="5">
        <f t="shared" si="37"/>
        <v>0.20384839723709636</v>
      </c>
      <c r="R138" s="5">
        <f t="shared" si="38"/>
        <v>0.14088916455171496</v>
      </c>
    </row>
    <row r="139" spans="1:18" x14ac:dyDescent="0.3">
      <c r="A139" s="1">
        <v>44044</v>
      </c>
      <c r="B139">
        <v>7174</v>
      </c>
      <c r="C139">
        <f t="shared" si="27"/>
        <v>32</v>
      </c>
      <c r="D139">
        <f t="shared" si="32"/>
        <v>180</v>
      </c>
      <c r="E139">
        <f t="shared" si="26"/>
        <v>2358</v>
      </c>
      <c r="F139">
        <v>205</v>
      </c>
      <c r="G139">
        <f t="shared" si="31"/>
        <v>1</v>
      </c>
      <c r="H139">
        <f t="shared" si="34"/>
        <v>20</v>
      </c>
      <c r="I139">
        <v>4882.9727020593691</v>
      </c>
      <c r="J139">
        <f t="shared" si="28"/>
        <v>135.2726237852803</v>
      </c>
      <c r="K139">
        <f t="shared" si="39"/>
        <v>2086.0272979406309</v>
      </c>
      <c r="L139">
        <f t="shared" si="33"/>
        <v>2065.2521239566076</v>
      </c>
      <c r="M139">
        <f t="shared" si="29"/>
        <v>0.95239344952214777</v>
      </c>
      <c r="N139">
        <f t="shared" si="30"/>
        <v>1.020448782859287</v>
      </c>
      <c r="O139">
        <f t="shared" si="35"/>
        <v>1.156016062356287</v>
      </c>
      <c r="P139">
        <f t="shared" si="36"/>
        <v>1.1544647470710387</v>
      </c>
      <c r="Q139" s="5">
        <f t="shared" si="37"/>
        <v>0.15601606235628696</v>
      </c>
      <c r="R139" s="5">
        <f t="shared" si="38"/>
        <v>0.15446474707103874</v>
      </c>
    </row>
    <row r="140" spans="1:18" x14ac:dyDescent="0.3">
      <c r="A140" s="1">
        <v>44045</v>
      </c>
      <c r="B140">
        <f>SQRT(B139*B141)</f>
        <v>7297.4380435876265</v>
      </c>
      <c r="C140">
        <f t="shared" si="27"/>
        <v>123.43804358762645</v>
      </c>
      <c r="D140">
        <f t="shared" si="32"/>
        <v>193.28571428571428</v>
      </c>
      <c r="E140">
        <f t="shared" si="26"/>
        <v>2465.4645337264637</v>
      </c>
      <c r="F140">
        <f>SQRT(F139*F141)</f>
        <v>208.96171898220976</v>
      </c>
      <c r="G140">
        <f t="shared" si="31"/>
        <v>3.96171898220976</v>
      </c>
      <c r="H140">
        <f t="shared" si="34"/>
        <v>21.65721162625448</v>
      </c>
      <c r="I140">
        <v>5020.8307941200492</v>
      </c>
      <c r="J140">
        <f t="shared" si="28"/>
        <v>137.85809206068006</v>
      </c>
      <c r="K140">
        <f t="shared" si="39"/>
        <v>2067.6455304853671</v>
      </c>
      <c r="L140">
        <f t="shared" si="33"/>
        <v>2114.9348197580089</v>
      </c>
      <c r="M140">
        <f t="shared" si="29"/>
        <v>0.99118814625608653</v>
      </c>
      <c r="N140">
        <f t="shared" si="30"/>
        <v>1.024056479702933</v>
      </c>
      <c r="O140">
        <f t="shared" si="35"/>
        <v>1.1419798685899629</v>
      </c>
      <c r="P140">
        <f t="shared" si="36"/>
        <v>1.1307126243719186</v>
      </c>
      <c r="Q140" s="5">
        <f t="shared" si="37"/>
        <v>0.14197986858996292</v>
      </c>
      <c r="R140" s="5">
        <f t="shared" si="38"/>
        <v>0.13071262437191855</v>
      </c>
    </row>
    <row r="141" spans="1:18" x14ac:dyDescent="0.3">
      <c r="A141" s="1">
        <v>44046</v>
      </c>
      <c r="B141">
        <v>7423</v>
      </c>
      <c r="C141">
        <f t="shared" si="27"/>
        <v>125.56195641237355</v>
      </c>
      <c r="D141">
        <f t="shared" si="32"/>
        <v>208.71428571428572</v>
      </c>
      <c r="E141">
        <f t="shared" si="26"/>
        <v>2575</v>
      </c>
      <c r="F141">
        <v>213</v>
      </c>
      <c r="G141">
        <f t="shared" si="31"/>
        <v>4.03828101779024</v>
      </c>
      <c r="H141">
        <f t="shared" si="34"/>
        <v>23.362278508880507</v>
      </c>
      <c r="I141">
        <v>5161.2521240700971</v>
      </c>
      <c r="J141">
        <f t="shared" si="28"/>
        <v>140.42132995004795</v>
      </c>
      <c r="K141">
        <f t="shared" si="39"/>
        <v>2048.7478759299029</v>
      </c>
      <c r="L141">
        <f t="shared" si="33"/>
        <v>2178.5954545188056</v>
      </c>
      <c r="M141">
        <f t="shared" si="29"/>
        <v>0.99086030256306645</v>
      </c>
      <c r="N141">
        <f t="shared" si="30"/>
        <v>1.0301005185436782</v>
      </c>
      <c r="O141">
        <f t="shared" si="35"/>
        <v>1.1561112538391303</v>
      </c>
      <c r="P141">
        <f t="shared" si="36"/>
        <v>1.1067714170917693</v>
      </c>
      <c r="Q141" s="5">
        <f t="shared" si="37"/>
        <v>0.15611125383913027</v>
      </c>
      <c r="R141" s="5">
        <f t="shared" si="38"/>
        <v>0.10677141709176929</v>
      </c>
    </row>
    <row r="142" spans="1:18" x14ac:dyDescent="0.3">
      <c r="A142" s="1">
        <v>44047</v>
      </c>
      <c r="B142">
        <v>7684</v>
      </c>
      <c r="C142">
        <f t="shared" si="27"/>
        <v>261</v>
      </c>
      <c r="D142">
        <f t="shared" si="32"/>
        <v>206.42857142857142</v>
      </c>
      <c r="E142">
        <f t="shared" si="26"/>
        <v>2762</v>
      </c>
      <c r="F142">
        <v>220</v>
      </c>
      <c r="G142">
        <f t="shared" si="31"/>
        <v>7</v>
      </c>
      <c r="H142">
        <f t="shared" si="34"/>
        <v>28</v>
      </c>
      <c r="I142">
        <v>5304.2100540419924</v>
      </c>
      <c r="J142">
        <f t="shared" si="28"/>
        <v>142.95792997189528</v>
      </c>
      <c r="K142">
        <f t="shared" si="39"/>
        <v>2159.7899459580076</v>
      </c>
      <c r="L142">
        <f t="shared" si="33"/>
        <v>2233.4831487876136</v>
      </c>
      <c r="M142">
        <f t="shared" si="29"/>
        <v>1.0541999683478398</v>
      </c>
      <c r="N142">
        <f t="shared" si="30"/>
        <v>1.0251940736197538</v>
      </c>
      <c r="O142">
        <f t="shared" si="35"/>
        <v>1.1631295227456735</v>
      </c>
      <c r="P142">
        <f t="shared" si="36"/>
        <v>1.1522281575486382</v>
      </c>
      <c r="Q142" s="5">
        <f t="shared" si="37"/>
        <v>0.16312952274567349</v>
      </c>
      <c r="R142" s="5">
        <f t="shared" si="38"/>
        <v>0.15222815754863817</v>
      </c>
    </row>
    <row r="143" spans="1:18" x14ac:dyDescent="0.3">
      <c r="A143" s="1">
        <v>44048</v>
      </c>
      <c r="B143">
        <v>8000</v>
      </c>
      <c r="C143">
        <f t="shared" si="27"/>
        <v>316</v>
      </c>
      <c r="D143">
        <f t="shared" si="32"/>
        <v>232.14285714285714</v>
      </c>
      <c r="E143">
        <f t="shared" si="26"/>
        <v>2655</v>
      </c>
      <c r="F143">
        <v>226</v>
      </c>
      <c r="G143">
        <f t="shared" si="31"/>
        <v>6</v>
      </c>
      <c r="H143">
        <f t="shared" si="34"/>
        <v>32</v>
      </c>
      <c r="I143">
        <v>5449.6734410140598</v>
      </c>
      <c r="J143">
        <f t="shared" si="28"/>
        <v>145.46338697206738</v>
      </c>
      <c r="K143">
        <f t="shared" si="39"/>
        <v>2324.3265589859402</v>
      </c>
      <c r="L143">
        <f t="shared" si="33"/>
        <v>2313.0554603848259</v>
      </c>
      <c r="M143">
        <f t="shared" si="29"/>
        <v>1.0761817663499447</v>
      </c>
      <c r="N143">
        <f t="shared" si="30"/>
        <v>1.0356270033379953</v>
      </c>
      <c r="O143">
        <f t="shared" si="35"/>
        <v>1.1801030150986342</v>
      </c>
      <c r="P143">
        <f t="shared" si="36"/>
        <v>1.1810475127959543</v>
      </c>
      <c r="Q143" s="5">
        <f t="shared" si="37"/>
        <v>0.18010301509863424</v>
      </c>
      <c r="R143" s="5">
        <f t="shared" si="38"/>
        <v>0.18104751279595432</v>
      </c>
    </row>
    <row r="144" spans="1:18" x14ac:dyDescent="0.3">
      <c r="A144" s="1">
        <v>44049</v>
      </c>
      <c r="B144">
        <v>8224</v>
      </c>
      <c r="C144">
        <f t="shared" si="27"/>
        <v>224</v>
      </c>
      <c r="D144">
        <f t="shared" si="32"/>
        <v>224.11500235269574</v>
      </c>
      <c r="E144">
        <f t="shared" ref="E144:E207" si="40">SUM(C131:C144)</f>
        <v>2566</v>
      </c>
      <c r="F144">
        <v>229</v>
      </c>
      <c r="G144">
        <f t="shared" si="31"/>
        <v>3</v>
      </c>
      <c r="H144">
        <f t="shared" si="34"/>
        <v>29</v>
      </c>
      <c r="I144">
        <v>5597.6065520170441</v>
      </c>
      <c r="J144">
        <f t="shared" si="28"/>
        <v>147.93311100298433</v>
      </c>
      <c r="K144">
        <f t="shared" si="39"/>
        <v>2397.3934479829559</v>
      </c>
      <c r="L144">
        <f t="shared" si="33"/>
        <v>2385.6133613902707</v>
      </c>
      <c r="M144">
        <f t="shared" si="29"/>
        <v>1.031435724345418</v>
      </c>
      <c r="N144">
        <f t="shared" si="30"/>
        <v>1.0313688548537323</v>
      </c>
      <c r="O144">
        <f t="shared" si="35"/>
        <v>1.1959476884486158</v>
      </c>
      <c r="P144">
        <f t="shared" si="36"/>
        <v>1.2307142822292081</v>
      </c>
      <c r="Q144" s="5">
        <f t="shared" si="37"/>
        <v>0.19594768844861576</v>
      </c>
      <c r="R144" s="5">
        <f t="shared" si="38"/>
        <v>0.23071428222920809</v>
      </c>
    </row>
    <row r="145" spans="1:18" x14ac:dyDescent="0.3">
      <c r="A145" s="1">
        <v>44050</v>
      </c>
      <c r="B145">
        <v>8587</v>
      </c>
      <c r="C145">
        <f t="shared" si="27"/>
        <v>363</v>
      </c>
      <c r="D145">
        <f t="shared" si="32"/>
        <v>215.85714285714286</v>
      </c>
      <c r="E145">
        <f t="shared" si="40"/>
        <v>2612</v>
      </c>
      <c r="F145">
        <v>232</v>
      </c>
      <c r="G145">
        <f t="shared" si="31"/>
        <v>3</v>
      </c>
      <c r="H145">
        <f t="shared" si="34"/>
        <v>28</v>
      </c>
      <c r="I145">
        <v>5747.9689933246646</v>
      </c>
      <c r="J145">
        <f t="shared" si="28"/>
        <v>150.36244130762043</v>
      </c>
      <c r="K145">
        <f t="shared" si="39"/>
        <v>2607.0310066753354</v>
      </c>
      <c r="L145">
        <f t="shared" si="33"/>
        <v>2449.6088895412618</v>
      </c>
      <c r="M145">
        <f t="shared" si="29"/>
        <v>1.0874439524596007</v>
      </c>
      <c r="N145">
        <f t="shared" si="30"/>
        <v>1.0268256076976767</v>
      </c>
      <c r="O145">
        <f t="shared" si="35"/>
        <v>1.2103608953200093</v>
      </c>
      <c r="P145">
        <f t="shared" si="36"/>
        <v>1.1902621101410846</v>
      </c>
      <c r="Q145" s="5">
        <f t="shared" si="37"/>
        <v>0.21036089532000934</v>
      </c>
      <c r="R145" s="5">
        <f t="shared" si="38"/>
        <v>0.19026211014108463</v>
      </c>
    </row>
    <row r="146" spans="1:18" x14ac:dyDescent="0.3">
      <c r="A146" s="1">
        <v>44051</v>
      </c>
      <c r="B146">
        <v>8799</v>
      </c>
      <c r="C146">
        <f t="shared" si="27"/>
        <v>212</v>
      </c>
      <c r="D146">
        <f t="shared" si="32"/>
        <v>214.57142857142858</v>
      </c>
      <c r="E146">
        <f t="shared" si="40"/>
        <v>2816</v>
      </c>
      <c r="F146">
        <v>233</v>
      </c>
      <c r="G146">
        <f t="shared" si="31"/>
        <v>1</v>
      </c>
      <c r="H146">
        <f t="shared" si="34"/>
        <v>28</v>
      </c>
      <c r="I146">
        <v>5900.7156546948208</v>
      </c>
      <c r="J146">
        <f t="shared" si="28"/>
        <v>152.74666137015629</v>
      </c>
      <c r="K146">
        <f t="shared" si="39"/>
        <v>2665.2843453051792</v>
      </c>
      <c r="L146">
        <f t="shared" si="33"/>
        <v>2508.6006586645249</v>
      </c>
      <c r="M146">
        <f t="shared" si="29"/>
        <v>1.022344704946234</v>
      </c>
      <c r="N146">
        <f t="shared" si="30"/>
        <v>1.0240821175066483</v>
      </c>
      <c r="O146">
        <f t="shared" si="35"/>
        <v>1.2146704170232498</v>
      </c>
      <c r="P146">
        <f t="shared" si="36"/>
        <v>1.2776843083196479</v>
      </c>
      <c r="Q146" s="5">
        <f t="shared" si="37"/>
        <v>0.21467041702324985</v>
      </c>
      <c r="R146" s="5">
        <f t="shared" si="38"/>
        <v>0.27768430831964785</v>
      </c>
    </row>
    <row r="147" spans="1:18" x14ac:dyDescent="0.3">
      <c r="A147" s="1">
        <v>44052</v>
      </c>
      <c r="B147">
        <f>SQRT(B146*B148)</f>
        <v>8866.2430600564967</v>
      </c>
      <c r="C147">
        <f t="shared" si="27"/>
        <v>67.243060056496688</v>
      </c>
      <c r="D147">
        <f t="shared" si="32"/>
        <v>238.42857142857142</v>
      </c>
      <c r="E147">
        <f t="shared" si="40"/>
        <v>2739.7137911675572</v>
      </c>
      <c r="F147">
        <f>SQRT(F146*F148)</f>
        <v>243.75192306933704</v>
      </c>
      <c r="G147">
        <f t="shared" si="31"/>
        <v>10.751923069337039</v>
      </c>
      <c r="H147">
        <f t="shared" si="34"/>
        <v>34.790204087127279</v>
      </c>
      <c r="I147">
        <v>6055.7966696776484</v>
      </c>
      <c r="J147">
        <f t="shared" si="28"/>
        <v>155.08101498282758</v>
      </c>
      <c r="K147">
        <f t="shared" si="39"/>
        <v>2566.6944673095104</v>
      </c>
      <c r="L147">
        <f t="shared" si="33"/>
        <v>2584.4904188414107</v>
      </c>
      <c r="M147">
        <f t="shared" si="29"/>
        <v>0.96300962102999177</v>
      </c>
      <c r="N147">
        <f t="shared" si="30"/>
        <v>1.0302518298058991</v>
      </c>
      <c r="O147">
        <f t="shared" si="35"/>
        <v>1.2220189457834585</v>
      </c>
      <c r="P147">
        <f t="shared" si="36"/>
        <v>1.2413609728873569</v>
      </c>
      <c r="Q147" s="5">
        <f t="shared" si="37"/>
        <v>0.22201894578345849</v>
      </c>
      <c r="R147" s="5">
        <f t="shared" si="38"/>
        <v>0.24136097288735692</v>
      </c>
    </row>
    <row r="148" spans="1:18" x14ac:dyDescent="0.3">
      <c r="A148" s="1">
        <v>44053</v>
      </c>
      <c r="B148">
        <v>8934</v>
      </c>
      <c r="C148">
        <f t="shared" si="27"/>
        <v>67.756939943503312</v>
      </c>
      <c r="D148">
        <f t="shared" si="32"/>
        <v>236.14285714285714</v>
      </c>
      <c r="E148">
        <f t="shared" si="40"/>
        <v>2660.4982646577237</v>
      </c>
      <c r="F148">
        <v>255</v>
      </c>
      <c r="G148">
        <f t="shared" si="31"/>
        <v>11.248076930662961</v>
      </c>
      <c r="H148">
        <f t="shared" si="34"/>
        <v>42</v>
      </c>
      <c r="I148">
        <v>6213.1573929435181</v>
      </c>
      <c r="J148">
        <f t="shared" si="28"/>
        <v>157.36072326586964</v>
      </c>
      <c r="K148">
        <f t="shared" si="39"/>
        <v>2465.8426070564819</v>
      </c>
      <c r="L148">
        <f t="shared" si="33"/>
        <v>2656.3407562429779</v>
      </c>
      <c r="M148">
        <f t="shared" si="29"/>
        <v>0.96070749302750302</v>
      </c>
      <c r="N148">
        <f t="shared" si="30"/>
        <v>1.0278005818391762</v>
      </c>
      <c r="O148">
        <f t="shared" si="35"/>
        <v>1.2192905069792748</v>
      </c>
      <c r="P148">
        <f t="shared" si="36"/>
        <v>1.2035851927056982</v>
      </c>
      <c r="Q148" s="5">
        <f t="shared" si="37"/>
        <v>0.21929050697927477</v>
      </c>
      <c r="R148" s="5">
        <f t="shared" si="38"/>
        <v>0.20358519270569819</v>
      </c>
    </row>
    <row r="149" spans="1:18" x14ac:dyDescent="0.3">
      <c r="A149" s="1">
        <v>44054</v>
      </c>
      <c r="B149">
        <v>9186</v>
      </c>
      <c r="C149">
        <f t="shared" si="27"/>
        <v>252</v>
      </c>
      <c r="D149">
        <f t="shared" si="32"/>
        <v>217.14285714285714</v>
      </c>
      <c r="E149">
        <f t="shared" si="40"/>
        <v>2762</v>
      </c>
      <c r="F149">
        <v>262</v>
      </c>
      <c r="G149">
        <f t="shared" si="31"/>
        <v>7</v>
      </c>
      <c r="H149">
        <f t="shared" si="34"/>
        <v>42</v>
      </c>
      <c r="I149">
        <v>6372.7383955082505</v>
      </c>
      <c r="J149">
        <f t="shared" si="28"/>
        <v>159.58100256473244</v>
      </c>
      <c r="K149">
        <f t="shared" si="39"/>
        <v>2551.2616044917495</v>
      </c>
      <c r="L149">
        <f t="shared" si="33"/>
        <v>2705.8604181112232</v>
      </c>
      <c r="M149">
        <f t="shared" si="29"/>
        <v>1.0346408960534725</v>
      </c>
      <c r="N149">
        <f t="shared" si="30"/>
        <v>1.0186420592884642</v>
      </c>
      <c r="O149">
        <f t="shared" si="35"/>
        <v>1.2114980225304262</v>
      </c>
      <c r="P149">
        <f t="shared" si="36"/>
        <v>1.1812545054515007</v>
      </c>
      <c r="Q149" s="5">
        <f t="shared" si="37"/>
        <v>0.21149802253042616</v>
      </c>
      <c r="R149" s="5">
        <f t="shared" si="38"/>
        <v>0.18125450545150068</v>
      </c>
    </row>
    <row r="150" spans="1:18" x14ac:dyDescent="0.3">
      <c r="A150" s="1">
        <v>44055</v>
      </c>
      <c r="B150">
        <v>9669</v>
      </c>
      <c r="C150">
        <f t="shared" si="27"/>
        <v>483</v>
      </c>
      <c r="D150">
        <f t="shared" si="32"/>
        <v>190.85714285714286</v>
      </c>
      <c r="E150">
        <f t="shared" si="40"/>
        <v>3022</v>
      </c>
      <c r="F150">
        <v>271</v>
      </c>
      <c r="G150">
        <f t="shared" si="31"/>
        <v>9</v>
      </c>
      <c r="H150">
        <f t="shared" si="34"/>
        <v>45</v>
      </c>
      <c r="I150">
        <v>6534.4754786444146</v>
      </c>
      <c r="J150">
        <f t="shared" si="28"/>
        <v>161.73708313616407</v>
      </c>
      <c r="K150">
        <f t="shared" si="39"/>
        <v>2863.5245213555854</v>
      </c>
      <c r="L150">
        <f t="shared" si="33"/>
        <v>2728.1868903546892</v>
      </c>
      <c r="M150">
        <f t="shared" si="29"/>
        <v>1.1223954910441429</v>
      </c>
      <c r="N150">
        <f t="shared" si="30"/>
        <v>1.008251154454985</v>
      </c>
      <c r="O150">
        <f t="shared" si="35"/>
        <v>1.1794731847462048</v>
      </c>
      <c r="P150">
        <f t="shared" si="36"/>
        <v>1.2319802956624508</v>
      </c>
      <c r="Q150" s="5">
        <f t="shared" si="37"/>
        <v>0.17947318474620477</v>
      </c>
      <c r="R150" s="5">
        <f t="shared" si="38"/>
        <v>0.23198029566245082</v>
      </c>
    </row>
    <row r="151" spans="1:18" x14ac:dyDescent="0.3">
      <c r="A151" s="1">
        <v>44056</v>
      </c>
      <c r="B151">
        <v>9877</v>
      </c>
      <c r="C151">
        <f t="shared" si="27"/>
        <v>208</v>
      </c>
      <c r="D151">
        <f t="shared" si="32"/>
        <v>203.57882928891948</v>
      </c>
      <c r="E151">
        <f t="shared" si="40"/>
        <v>3114</v>
      </c>
      <c r="F151">
        <v>274</v>
      </c>
      <c r="G151">
        <f t="shared" si="31"/>
        <v>3</v>
      </c>
      <c r="H151">
        <f t="shared" si="34"/>
        <v>45</v>
      </c>
      <c r="I151">
        <v>6698.2997071666632</v>
      </c>
      <c r="J151">
        <f t="shared" si="28"/>
        <v>163.82422852224863</v>
      </c>
      <c r="K151">
        <f t="shared" si="39"/>
        <v>2904.7002928333368</v>
      </c>
      <c r="L151">
        <f t="shared" si="33"/>
        <v>2762.9134248675869</v>
      </c>
      <c r="M151">
        <f t="shared" si="29"/>
        <v>1.0143794024359389</v>
      </c>
      <c r="N151">
        <f t="shared" si="30"/>
        <v>1.0127287960497393</v>
      </c>
      <c r="O151">
        <f t="shared" si="35"/>
        <v>1.158156417793299</v>
      </c>
      <c r="P151">
        <f t="shared" si="36"/>
        <v>1.211607671355406</v>
      </c>
      <c r="Q151" s="5">
        <f t="shared" si="37"/>
        <v>0.15815641779329903</v>
      </c>
      <c r="R151" s="5">
        <f t="shared" si="38"/>
        <v>0.21160767135540604</v>
      </c>
    </row>
    <row r="152" spans="1:18" x14ac:dyDescent="0.3">
      <c r="A152" s="1">
        <v>44057</v>
      </c>
      <c r="B152">
        <v>10107</v>
      </c>
      <c r="C152">
        <f t="shared" ref="C152:C209" si="41">B152-B151</f>
        <v>230</v>
      </c>
      <c r="D152">
        <f t="shared" si="32"/>
        <v>216.57142857142858</v>
      </c>
      <c r="E152">
        <f t="shared" si="40"/>
        <v>2965</v>
      </c>
      <c r="F152">
        <v>276</v>
      </c>
      <c r="G152">
        <f t="shared" si="31"/>
        <v>2</v>
      </c>
      <c r="H152">
        <f t="shared" si="34"/>
        <v>44</v>
      </c>
      <c r="I152">
        <v>6864.1374626663674</v>
      </c>
      <c r="J152">
        <f t="shared" ref="J152:J209" si="42">I152-I151</f>
        <v>165.83775549970414</v>
      </c>
      <c r="K152">
        <f t="shared" si="39"/>
        <v>2966.8625373336326</v>
      </c>
      <c r="L152">
        <f t="shared" si="33"/>
        <v>2811.5290737770806</v>
      </c>
      <c r="M152">
        <f t="shared" ref="M152:M215" si="43">K152/K151</f>
        <v>1.0214005708794351</v>
      </c>
      <c r="N152">
        <f t="shared" ref="N152:N215" si="44">L152/L151</f>
        <v>1.0175957916277538</v>
      </c>
      <c r="O152">
        <f t="shared" si="35"/>
        <v>1.1477461099120994</v>
      </c>
      <c r="P152">
        <f t="shared" si="36"/>
        <v>1.1380234948249346</v>
      </c>
      <c r="Q152" s="5">
        <f t="shared" si="37"/>
        <v>0.14774610991209935</v>
      </c>
      <c r="R152" s="5">
        <f t="shared" si="38"/>
        <v>0.13802349482493459</v>
      </c>
    </row>
    <row r="153" spans="1:18" x14ac:dyDescent="0.3">
      <c r="A153" s="1">
        <v>44058</v>
      </c>
      <c r="B153">
        <v>10135</v>
      </c>
      <c r="C153">
        <f t="shared" si="41"/>
        <v>28</v>
      </c>
      <c r="D153">
        <f t="shared" si="32"/>
        <v>215.42857142857142</v>
      </c>
      <c r="E153">
        <f t="shared" si="40"/>
        <v>2961</v>
      </c>
      <c r="F153">
        <v>280</v>
      </c>
      <c r="G153">
        <f t="shared" ref="G153:G216" si="45">F153-F152</f>
        <v>4</v>
      </c>
      <c r="H153">
        <f t="shared" si="34"/>
        <v>47</v>
      </c>
      <c r="I153">
        <v>7031.9105171467972</v>
      </c>
      <c r="J153">
        <f t="shared" si="42"/>
        <v>167.77305448042989</v>
      </c>
      <c r="K153">
        <f t="shared" si="39"/>
        <v>2823.0894828532028</v>
      </c>
      <c r="L153">
        <f t="shared" si="33"/>
        <v>2857.0739418841208</v>
      </c>
      <c r="M153">
        <f t="shared" si="43"/>
        <v>0.9515403721368092</v>
      </c>
      <c r="N153">
        <f t="shared" si="44"/>
        <v>1.0161993231838979</v>
      </c>
      <c r="O153">
        <f t="shared" si="35"/>
        <v>1.1389114213998128</v>
      </c>
      <c r="P153">
        <f t="shared" si="36"/>
        <v>1.0592076180637136</v>
      </c>
      <c r="Q153" s="5">
        <f t="shared" si="37"/>
        <v>0.13891142139981283</v>
      </c>
      <c r="R153" s="5">
        <f t="shared" si="38"/>
        <v>5.9207618063713552E-2</v>
      </c>
    </row>
    <row r="154" spans="1:18" x14ac:dyDescent="0.3">
      <c r="A154" s="1">
        <v>44059</v>
      </c>
      <c r="B154">
        <f>SQRT(B153*B155)</f>
        <v>10291.294865078933</v>
      </c>
      <c r="C154">
        <f t="shared" si="41"/>
        <v>156.29486507893307</v>
      </c>
      <c r="D154">
        <f t="shared" ref="D154:D217" si="46">AVERAGE(C151:C157)</f>
        <v>195.71428571428572</v>
      </c>
      <c r="E154">
        <f t="shared" si="40"/>
        <v>2993.8568214913066</v>
      </c>
      <c r="F154">
        <f>SQRT(F153*F155)</f>
        <v>285.44701785094901</v>
      </c>
      <c r="G154">
        <f t="shared" si="45"/>
        <v>5.4470178509490097</v>
      </c>
      <c r="H154">
        <f t="shared" si="34"/>
        <v>41.695094781611971</v>
      </c>
      <c r="I154">
        <v>7201.5361273756962</v>
      </c>
      <c r="J154">
        <f t="shared" si="42"/>
        <v>169.62561022889895</v>
      </c>
      <c r="K154">
        <f t="shared" si="39"/>
        <v>2804.3117198522878</v>
      </c>
      <c r="L154">
        <f t="shared" ref="L154:L217" si="47">GEOMEAN(K151:K157)</f>
        <v>2878.9215208947376</v>
      </c>
      <c r="M154">
        <f t="shared" si="43"/>
        <v>0.99334850591348001</v>
      </c>
      <c r="N154">
        <f t="shared" si="44"/>
        <v>1.0076468370980309</v>
      </c>
      <c r="O154">
        <f t="shared" si="35"/>
        <v>1.1139223035639327</v>
      </c>
      <c r="P154">
        <f t="shared" si="36"/>
        <v>1.0925771475994395</v>
      </c>
      <c r="Q154" s="5">
        <f t="shared" si="37"/>
        <v>0.11392230356393274</v>
      </c>
      <c r="R154" s="5">
        <f t="shared" si="38"/>
        <v>9.2577147599439469E-2</v>
      </c>
    </row>
    <row r="155" spans="1:18" x14ac:dyDescent="0.3">
      <c r="A155" s="1">
        <v>44060</v>
      </c>
      <c r="B155">
        <v>10450</v>
      </c>
      <c r="C155">
        <f t="shared" si="41"/>
        <v>158.70513492106693</v>
      </c>
      <c r="D155">
        <f t="shared" si="46"/>
        <v>201.71428571428572</v>
      </c>
      <c r="E155">
        <f t="shared" si="40"/>
        <v>3027</v>
      </c>
      <c r="F155">
        <v>291</v>
      </c>
      <c r="G155">
        <f t="shared" si="45"/>
        <v>5.5529821490509903</v>
      </c>
      <c r="H155">
        <f t="shared" si="34"/>
        <v>36</v>
      </c>
      <c r="I155">
        <v>7372.9271501285293</v>
      </c>
      <c r="J155">
        <f t="shared" si="42"/>
        <v>171.39102275283312</v>
      </c>
      <c r="K155">
        <f t="shared" si="39"/>
        <v>2786.0728498714707</v>
      </c>
      <c r="L155">
        <f t="shared" si="47"/>
        <v>2904.0972524585554</v>
      </c>
      <c r="M155">
        <f t="shared" si="43"/>
        <v>0.99349613316818508</v>
      </c>
      <c r="N155">
        <f t="shared" si="44"/>
        <v>1.0087448481596655</v>
      </c>
      <c r="O155">
        <f t="shared" si="35"/>
        <v>1.0932698471132876</v>
      </c>
      <c r="P155">
        <f t="shared" si="36"/>
        <v>1.1298664569663077</v>
      </c>
      <c r="Q155" s="5">
        <f t="shared" si="37"/>
        <v>9.3269847113287563E-2</v>
      </c>
      <c r="R155" s="5">
        <f t="shared" si="38"/>
        <v>0.12986645696630772</v>
      </c>
    </row>
    <row r="156" spans="1:18" x14ac:dyDescent="0.3">
      <c r="A156" s="1">
        <v>44061</v>
      </c>
      <c r="B156">
        <v>10694</v>
      </c>
      <c r="C156">
        <f t="shared" si="41"/>
        <v>244</v>
      </c>
      <c r="D156">
        <f t="shared" si="46"/>
        <v>199.71428571428572</v>
      </c>
      <c r="E156">
        <f t="shared" si="40"/>
        <v>3010</v>
      </c>
      <c r="F156">
        <v>293</v>
      </c>
      <c r="G156">
        <f t="shared" si="45"/>
        <v>2</v>
      </c>
      <c r="H156">
        <f t="shared" si="34"/>
        <v>31</v>
      </c>
      <c r="I156">
        <v>7545.992178343944</v>
      </c>
      <c r="J156">
        <f t="shared" si="42"/>
        <v>173.06502821541471</v>
      </c>
      <c r="K156">
        <f t="shared" si="39"/>
        <v>2855.007821656056</v>
      </c>
      <c r="L156">
        <f t="shared" si="47"/>
        <v>2925.2855433006293</v>
      </c>
      <c r="M156">
        <f t="shared" si="43"/>
        <v>1.0247427025419544</v>
      </c>
      <c r="N156">
        <f t="shared" si="44"/>
        <v>1.0072959990661938</v>
      </c>
      <c r="O156">
        <f t="shared" si="35"/>
        <v>1.0810925514563579</v>
      </c>
      <c r="P156">
        <f t="shared" si="36"/>
        <v>1.1190572603881668</v>
      </c>
      <c r="Q156" s="5">
        <f t="shared" si="37"/>
        <v>8.1092551456357853E-2</v>
      </c>
      <c r="R156" s="5">
        <f t="shared" si="38"/>
        <v>0.11905726038816677</v>
      </c>
    </row>
    <row r="157" spans="1:18" x14ac:dyDescent="0.3">
      <c r="A157" s="1">
        <v>44062</v>
      </c>
      <c r="B157">
        <v>11039</v>
      </c>
      <c r="C157">
        <f t="shared" si="41"/>
        <v>345</v>
      </c>
      <c r="D157">
        <f t="shared" si="46"/>
        <v>206</v>
      </c>
      <c r="E157">
        <f t="shared" si="40"/>
        <v>3039</v>
      </c>
      <c r="F157">
        <v>298</v>
      </c>
      <c r="G157">
        <f t="shared" si="45"/>
        <v>5</v>
      </c>
      <c r="H157">
        <f t="shared" ref="H157:H220" si="48">SUM(G151:G157)</f>
        <v>27</v>
      </c>
      <c r="I157">
        <v>7720.6356980548835</v>
      </c>
      <c r="J157">
        <f t="shared" si="42"/>
        <v>174.64351971093947</v>
      </c>
      <c r="K157">
        <f t="shared" si="39"/>
        <v>3020.3643019451165</v>
      </c>
      <c r="L157">
        <f t="shared" si="47"/>
        <v>2952.756027134028</v>
      </c>
      <c r="M157">
        <f t="shared" si="43"/>
        <v>1.0579180480819645</v>
      </c>
      <c r="N157">
        <f t="shared" si="44"/>
        <v>1.0093907016688715</v>
      </c>
      <c r="O157">
        <f t="shared" si="35"/>
        <v>1.0823144255891293</v>
      </c>
      <c r="P157">
        <f t="shared" si="36"/>
        <v>1.0547715863509644</v>
      </c>
      <c r="Q157" s="5">
        <f t="shared" si="37"/>
        <v>8.231442558912927E-2</v>
      </c>
      <c r="R157" s="5">
        <f t="shared" si="38"/>
        <v>5.4771586350964352E-2</v>
      </c>
    </row>
    <row r="158" spans="1:18" x14ac:dyDescent="0.3">
      <c r="A158" s="1">
        <v>44063</v>
      </c>
      <c r="B158">
        <v>11289</v>
      </c>
      <c r="C158">
        <f t="shared" si="41"/>
        <v>250</v>
      </c>
      <c r="D158">
        <f t="shared" si="46"/>
        <v>212.56268124801838</v>
      </c>
      <c r="E158">
        <f t="shared" si="40"/>
        <v>3065</v>
      </c>
      <c r="F158">
        <v>305</v>
      </c>
      <c r="G158">
        <f t="shared" si="45"/>
        <v>7</v>
      </c>
      <c r="H158">
        <f t="shared" si="48"/>
        <v>31</v>
      </c>
      <c r="I158">
        <v>7896.7582657956791</v>
      </c>
      <c r="J158">
        <f t="shared" si="42"/>
        <v>176.1225677407956</v>
      </c>
      <c r="K158">
        <f t="shared" si="39"/>
        <v>3087.2417342043209</v>
      </c>
      <c r="L158">
        <f t="shared" si="47"/>
        <v>2985.7742322019303</v>
      </c>
      <c r="M158">
        <f t="shared" si="43"/>
        <v>1.0221421741132801</v>
      </c>
      <c r="N158">
        <f t="shared" si="44"/>
        <v>1.0111821649890764</v>
      </c>
      <c r="O158">
        <f t="shared" ref="O158:O221" si="49">L158/L151</f>
        <v>1.0806615239292285</v>
      </c>
      <c r="P158">
        <f t="shared" ref="P158:P221" si="50">K158/K151</f>
        <v>1.0628434685056363</v>
      </c>
      <c r="Q158" s="5">
        <f t="shared" ref="Q158:Q221" si="51">O158-1</f>
        <v>8.066152392922854E-2</v>
      </c>
      <c r="R158" s="5">
        <f t="shared" ref="R158:R221" si="52">P158-1</f>
        <v>6.2843468505636269E-2</v>
      </c>
    </row>
    <row r="159" spans="1:18" x14ac:dyDescent="0.3">
      <c r="A159" s="1">
        <v>44064</v>
      </c>
      <c r="B159">
        <v>11505</v>
      </c>
      <c r="C159">
        <f t="shared" si="41"/>
        <v>216</v>
      </c>
      <c r="D159">
        <f t="shared" si="46"/>
        <v>219.28571428571428</v>
      </c>
      <c r="E159">
        <f t="shared" si="40"/>
        <v>2918</v>
      </c>
      <c r="F159">
        <v>309</v>
      </c>
      <c r="G159">
        <f t="shared" si="45"/>
        <v>4</v>
      </c>
      <c r="H159">
        <f t="shared" si="48"/>
        <v>33</v>
      </c>
      <c r="I159">
        <v>8074.2567060193624</v>
      </c>
      <c r="J159">
        <f t="shared" si="42"/>
        <v>177.49844022368325</v>
      </c>
      <c r="K159">
        <f t="shared" si="39"/>
        <v>3121.7432939806376</v>
      </c>
      <c r="L159">
        <f t="shared" si="47"/>
        <v>3024.78272464672</v>
      </c>
      <c r="M159">
        <f t="shared" si="43"/>
        <v>1.0111755290795876</v>
      </c>
      <c r="N159">
        <f t="shared" si="44"/>
        <v>1.0130647830047157</v>
      </c>
      <c r="O159">
        <f t="shared" si="49"/>
        <v>1.0758497050087941</v>
      </c>
      <c r="P159">
        <f t="shared" si="50"/>
        <v>1.0522035499447839</v>
      </c>
      <c r="Q159" s="5">
        <f t="shared" si="51"/>
        <v>7.5849705008794066E-2</v>
      </c>
      <c r="R159" s="5">
        <f t="shared" si="52"/>
        <v>5.2203549944783934E-2</v>
      </c>
    </row>
    <row r="160" spans="1:18" x14ac:dyDescent="0.3">
      <c r="A160" s="1">
        <v>44065</v>
      </c>
      <c r="B160">
        <v>11577</v>
      </c>
      <c r="C160">
        <f t="shared" si="41"/>
        <v>72</v>
      </c>
      <c r="D160">
        <f t="shared" si="46"/>
        <v>218.85714285714286</v>
      </c>
      <c r="E160">
        <f t="shared" si="40"/>
        <v>2778</v>
      </c>
      <c r="F160">
        <v>310</v>
      </c>
      <c r="G160">
        <f t="shared" si="45"/>
        <v>1</v>
      </c>
      <c r="H160">
        <f t="shared" si="48"/>
        <v>30</v>
      </c>
      <c r="I160">
        <v>8253.0243278920461</v>
      </c>
      <c r="J160">
        <f t="shared" si="42"/>
        <v>178.76762187268378</v>
      </c>
      <c r="K160">
        <f t="shared" si="39"/>
        <v>3013.9756721079539</v>
      </c>
      <c r="L160">
        <f t="shared" si="47"/>
        <v>3061.4372412466723</v>
      </c>
      <c r="M160">
        <f t="shared" si="43"/>
        <v>0.96547838443971934</v>
      </c>
      <c r="N160">
        <f t="shared" si="44"/>
        <v>1.0121180659692617</v>
      </c>
      <c r="O160">
        <f t="shared" si="49"/>
        <v>1.0715288800778402</v>
      </c>
      <c r="P160">
        <f t="shared" si="50"/>
        <v>1.06761606049477</v>
      </c>
      <c r="Q160" s="5">
        <f t="shared" si="51"/>
        <v>7.1528880077840196E-2</v>
      </c>
      <c r="R160" s="5">
        <f t="shared" si="52"/>
        <v>6.7616060494769981E-2</v>
      </c>
    </row>
    <row r="161" spans="1:18" x14ac:dyDescent="0.3">
      <c r="A161" s="1">
        <v>44066</v>
      </c>
      <c r="B161">
        <f>SQRT(B160*B162)</f>
        <v>11779.233633815062</v>
      </c>
      <c r="C161">
        <f t="shared" si="41"/>
        <v>202.23363381506169</v>
      </c>
      <c r="D161">
        <f t="shared" si="46"/>
        <v>204.71428571428572</v>
      </c>
      <c r="E161">
        <f t="shared" si="40"/>
        <v>2912.990573758565</v>
      </c>
      <c r="F161">
        <f>SQRT(F160*F162)</f>
        <v>314.96031496047243</v>
      </c>
      <c r="G161">
        <f t="shared" si="45"/>
        <v>4.9603149604724308</v>
      </c>
      <c r="H161">
        <f t="shared" si="48"/>
        <v>29.513297109523421</v>
      </c>
      <c r="I161">
        <v>8432.9511606648975</v>
      </c>
      <c r="J161">
        <f t="shared" si="42"/>
        <v>179.92683277285141</v>
      </c>
      <c r="K161">
        <f t="shared" si="39"/>
        <v>3031.3221581896923</v>
      </c>
      <c r="L161">
        <f t="shared" si="47"/>
        <v>3081.7482156173887</v>
      </c>
      <c r="M161">
        <f t="shared" si="43"/>
        <v>1.0057553503972401</v>
      </c>
      <c r="N161">
        <f t="shared" si="44"/>
        <v>1.0066344572075714</v>
      </c>
      <c r="O161">
        <f t="shared" si="49"/>
        <v>1.0704523180818124</v>
      </c>
      <c r="P161">
        <f t="shared" si="50"/>
        <v>1.080950500877043</v>
      </c>
      <c r="Q161" s="5">
        <f t="shared" si="51"/>
        <v>7.0452318081812404E-2</v>
      </c>
      <c r="R161" s="5">
        <f t="shared" si="52"/>
        <v>8.095050087704303E-2</v>
      </c>
    </row>
    <row r="162" spans="1:18" x14ac:dyDescent="0.3">
      <c r="A162" s="1">
        <v>44067</v>
      </c>
      <c r="B162">
        <v>11985</v>
      </c>
      <c r="C162">
        <f t="shared" si="41"/>
        <v>205.76636618493831</v>
      </c>
      <c r="D162">
        <f t="shared" si="46"/>
        <v>211.71428571428572</v>
      </c>
      <c r="E162">
        <f t="shared" si="40"/>
        <v>3051</v>
      </c>
      <c r="F162">
        <v>320</v>
      </c>
      <c r="G162">
        <f t="shared" si="45"/>
        <v>5.0396850395275692</v>
      </c>
      <c r="H162">
        <f t="shared" si="48"/>
        <v>29</v>
      </c>
      <c r="I162">
        <v>8613.924206660633</v>
      </c>
      <c r="J162">
        <f t="shared" si="42"/>
        <v>180.97304599573545</v>
      </c>
      <c r="K162">
        <f t="shared" si="39"/>
        <v>3051.075793339367</v>
      </c>
      <c r="L162">
        <f t="shared" si="47"/>
        <v>3107.992590865183</v>
      </c>
      <c r="M162">
        <f t="shared" si="43"/>
        <v>1.0065165080182277</v>
      </c>
      <c r="N162">
        <f t="shared" si="44"/>
        <v>1.0085160673136098</v>
      </c>
      <c r="O162">
        <f t="shared" si="49"/>
        <v>1.0702095421336228</v>
      </c>
      <c r="P162">
        <f t="shared" si="50"/>
        <v>1.0951170187384445</v>
      </c>
      <c r="Q162" s="5">
        <f t="shared" si="51"/>
        <v>7.0209542133622849E-2</v>
      </c>
      <c r="R162" s="5">
        <f t="shared" si="52"/>
        <v>9.511701873844447E-2</v>
      </c>
    </row>
    <row r="163" spans="1:18" x14ac:dyDescent="0.3">
      <c r="A163" s="1">
        <v>44068</v>
      </c>
      <c r="B163">
        <v>12226</v>
      </c>
      <c r="C163">
        <f t="shared" si="41"/>
        <v>241</v>
      </c>
      <c r="D163">
        <f t="shared" si="46"/>
        <v>210</v>
      </c>
      <c r="E163">
        <f t="shared" si="40"/>
        <v>3040</v>
      </c>
      <c r="F163">
        <v>324</v>
      </c>
      <c r="G163">
        <f t="shared" si="45"/>
        <v>4</v>
      </c>
      <c r="H163">
        <f t="shared" si="48"/>
        <v>31</v>
      </c>
      <c r="I163">
        <v>8795.827710753123</v>
      </c>
      <c r="J163">
        <f t="shared" si="42"/>
        <v>181.90350409249004</v>
      </c>
      <c r="K163">
        <f t="shared" si="39"/>
        <v>3106.172289246877</v>
      </c>
      <c r="L163">
        <f t="shared" si="47"/>
        <v>3131.2621507631743</v>
      </c>
      <c r="M163">
        <f t="shared" si="43"/>
        <v>1.0180580554661369</v>
      </c>
      <c r="N163">
        <f t="shared" si="44"/>
        <v>1.0074870062323777</v>
      </c>
      <c r="O163">
        <f t="shared" si="49"/>
        <v>1.0704124791968648</v>
      </c>
      <c r="P163">
        <f t="shared" si="50"/>
        <v>1.0879733027999665</v>
      </c>
      <c r="Q163" s="5">
        <f t="shared" si="51"/>
        <v>7.0412479196864775E-2</v>
      </c>
      <c r="R163" s="5">
        <f t="shared" si="52"/>
        <v>8.7973302799966513E-2</v>
      </c>
    </row>
    <row r="164" spans="1:18" x14ac:dyDescent="0.3">
      <c r="A164" s="1">
        <v>44069</v>
      </c>
      <c r="B164">
        <v>12472</v>
      </c>
      <c r="C164">
        <f t="shared" si="41"/>
        <v>246</v>
      </c>
      <c r="D164">
        <f t="shared" si="46"/>
        <v>211.71428571428572</v>
      </c>
      <c r="E164">
        <f t="shared" si="40"/>
        <v>2803</v>
      </c>
      <c r="F164">
        <v>330</v>
      </c>
      <c r="G164">
        <f t="shared" si="45"/>
        <v>6</v>
      </c>
      <c r="H164">
        <f t="shared" si="48"/>
        <v>32</v>
      </c>
      <c r="I164">
        <v>8978.5434450674929</v>
      </c>
      <c r="J164">
        <f t="shared" si="42"/>
        <v>182.71573431436991</v>
      </c>
      <c r="K164">
        <f t="shared" si="39"/>
        <v>3163.4565549325071</v>
      </c>
      <c r="L164">
        <f t="shared" si="47"/>
        <v>3156.4233677141669</v>
      </c>
      <c r="M164">
        <f t="shared" si="43"/>
        <v>1.0184420760831394</v>
      </c>
      <c r="N164">
        <f t="shared" si="44"/>
        <v>1.0080354872059691</v>
      </c>
      <c r="O164">
        <f t="shared" si="49"/>
        <v>1.0689753365020882</v>
      </c>
      <c r="P164">
        <f t="shared" si="50"/>
        <v>1.04737582578871</v>
      </c>
      <c r="Q164" s="5">
        <f t="shared" si="51"/>
        <v>6.8975336502088203E-2</v>
      </c>
      <c r="R164" s="5">
        <f t="shared" si="52"/>
        <v>4.7375825788710024E-2</v>
      </c>
    </row>
    <row r="165" spans="1:18" x14ac:dyDescent="0.3">
      <c r="A165" s="1">
        <v>44070</v>
      </c>
      <c r="B165">
        <v>12771</v>
      </c>
      <c r="C165">
        <f t="shared" si="41"/>
        <v>299</v>
      </c>
      <c r="D165">
        <f t="shared" si="46"/>
        <v>196.48801092264122</v>
      </c>
      <c r="E165">
        <f t="shared" si="40"/>
        <v>2894</v>
      </c>
      <c r="F165">
        <v>333</v>
      </c>
      <c r="G165">
        <f t="shared" si="45"/>
        <v>3</v>
      </c>
      <c r="H165">
        <f t="shared" si="48"/>
        <v>28</v>
      </c>
      <c r="I165">
        <v>9161.9510074861046</v>
      </c>
      <c r="J165">
        <f t="shared" si="42"/>
        <v>183.40756241861163</v>
      </c>
      <c r="K165">
        <f t="shared" si="39"/>
        <v>3276.0489925138954</v>
      </c>
      <c r="L165">
        <f t="shared" si="47"/>
        <v>3165.4616393047431</v>
      </c>
      <c r="M165">
        <f t="shared" si="43"/>
        <v>1.0355915864897316</v>
      </c>
      <c r="N165">
        <f t="shared" si="44"/>
        <v>1.0028634535160983</v>
      </c>
      <c r="O165">
        <f t="shared" si="49"/>
        <v>1.0601811768501659</v>
      </c>
      <c r="P165">
        <f t="shared" si="50"/>
        <v>1.061157264174597</v>
      </c>
      <c r="Q165" s="5">
        <f t="shared" si="51"/>
        <v>6.0181176850165885E-2</v>
      </c>
      <c r="R165" s="5">
        <f t="shared" si="52"/>
        <v>6.1157264174596992E-2</v>
      </c>
    </row>
    <row r="166" spans="1:18" x14ac:dyDescent="0.3">
      <c r="A166" s="1">
        <v>44071</v>
      </c>
      <c r="B166">
        <v>12975</v>
      </c>
      <c r="C166">
        <f t="shared" si="41"/>
        <v>204</v>
      </c>
      <c r="D166">
        <f t="shared" si="46"/>
        <v>180.85714285714286</v>
      </c>
      <c r="E166">
        <f t="shared" si="40"/>
        <v>2868</v>
      </c>
      <c r="F166">
        <v>340</v>
      </c>
      <c r="G166">
        <f t="shared" si="45"/>
        <v>7</v>
      </c>
      <c r="H166">
        <f t="shared" si="48"/>
        <v>31</v>
      </c>
      <c r="I166">
        <v>9345.9281324152125</v>
      </c>
      <c r="J166">
        <f t="shared" si="42"/>
        <v>183.97712492910796</v>
      </c>
      <c r="K166">
        <f t="shared" si="39"/>
        <v>3289.0718675847875</v>
      </c>
      <c r="L166">
        <f t="shared" si="47"/>
        <v>3157.5308571919204</v>
      </c>
      <c r="M166">
        <f t="shared" si="43"/>
        <v>1.0039751771419325</v>
      </c>
      <c r="N166">
        <f t="shared" si="44"/>
        <v>0.99749458909425781</v>
      </c>
      <c r="O166">
        <f t="shared" si="49"/>
        <v>1.0438868324205683</v>
      </c>
      <c r="P166">
        <f t="shared" si="50"/>
        <v>1.0536010036208914</v>
      </c>
      <c r="Q166" s="5">
        <f t="shared" si="51"/>
        <v>4.3886832420568345E-2</v>
      </c>
      <c r="R166" s="5">
        <f t="shared" si="52"/>
        <v>5.3601003620891374E-2</v>
      </c>
    </row>
    <row r="167" spans="1:18" x14ac:dyDescent="0.3">
      <c r="A167" s="1">
        <v>44072</v>
      </c>
      <c r="B167">
        <v>13059</v>
      </c>
      <c r="C167">
        <f t="shared" si="41"/>
        <v>84</v>
      </c>
      <c r="D167">
        <f t="shared" si="46"/>
        <v>182.57142857142858</v>
      </c>
      <c r="E167">
        <f t="shared" si="40"/>
        <v>2924</v>
      </c>
      <c r="F167">
        <v>341</v>
      </c>
      <c r="G167">
        <f t="shared" si="45"/>
        <v>1</v>
      </c>
      <c r="H167">
        <f t="shared" si="48"/>
        <v>31</v>
      </c>
      <c r="I167">
        <v>9530.3510121494419</v>
      </c>
      <c r="J167">
        <f t="shared" si="42"/>
        <v>184.42287973422935</v>
      </c>
      <c r="K167">
        <f t="shared" si="39"/>
        <v>3187.6489878505581</v>
      </c>
      <c r="L167">
        <f t="shared" si="47"/>
        <v>3150.6296473866978</v>
      </c>
      <c r="M167">
        <f t="shared" si="43"/>
        <v>0.96916367783452972</v>
      </c>
      <c r="N167">
        <f t="shared" si="44"/>
        <v>0.99781436504745358</v>
      </c>
      <c r="O167">
        <f t="shared" si="49"/>
        <v>1.029134161216287</v>
      </c>
      <c r="P167">
        <f t="shared" si="50"/>
        <v>1.0576226667487127</v>
      </c>
      <c r="Q167" s="5">
        <f t="shared" si="51"/>
        <v>2.913416121628698E-2</v>
      </c>
      <c r="R167" s="5">
        <f t="shared" si="52"/>
        <v>5.7622666748712748E-2</v>
      </c>
    </row>
    <row r="168" spans="1:18" x14ac:dyDescent="0.3">
      <c r="A168" s="1">
        <v>44073</v>
      </c>
      <c r="B168">
        <f>SQRT(B167*B169)</f>
        <v>13154.64971027355</v>
      </c>
      <c r="C168">
        <f t="shared" si="41"/>
        <v>95.649710273550227</v>
      </c>
      <c r="D168">
        <f t="shared" si="46"/>
        <v>178.14285714285714</v>
      </c>
      <c r="E168">
        <f t="shared" si="40"/>
        <v>2863.3548451946172</v>
      </c>
      <c r="F168">
        <f>SQRT(F167*F169)</f>
        <v>346.94812292329817</v>
      </c>
      <c r="G168">
        <f t="shared" si="45"/>
        <v>5.9481229232981718</v>
      </c>
      <c r="H168">
        <f t="shared" si="48"/>
        <v>31.987807962825741</v>
      </c>
      <c r="I168">
        <v>9715.0946270685454</v>
      </c>
      <c r="J168">
        <f t="shared" si="42"/>
        <v>184.74361491910349</v>
      </c>
      <c r="K168">
        <f t="shared" si="39"/>
        <v>3092.6069602817061</v>
      </c>
      <c r="L168">
        <f t="shared" si="47"/>
        <v>3139.6388319397538</v>
      </c>
      <c r="M168">
        <f t="shared" si="43"/>
        <v>0.9701842869365177</v>
      </c>
      <c r="N168">
        <f t="shared" si="44"/>
        <v>0.99651154953865795</v>
      </c>
      <c r="O168">
        <f t="shared" si="49"/>
        <v>1.0187849922420633</v>
      </c>
      <c r="P168">
        <f t="shared" si="50"/>
        <v>1.0202171854042108</v>
      </c>
      <c r="Q168" s="5">
        <f t="shared" si="51"/>
        <v>1.8784992242063314E-2</v>
      </c>
      <c r="R168" s="5">
        <f t="shared" si="52"/>
        <v>2.0217185404210802E-2</v>
      </c>
    </row>
    <row r="169" spans="1:18" x14ac:dyDescent="0.3">
      <c r="A169" s="1">
        <v>44074</v>
      </c>
      <c r="B169">
        <v>13251</v>
      </c>
      <c r="C169">
        <f t="shared" si="41"/>
        <v>96.350289726449773</v>
      </c>
      <c r="D169">
        <f t="shared" si="46"/>
        <v>165.42857142857142</v>
      </c>
      <c r="E169">
        <f t="shared" si="40"/>
        <v>2801</v>
      </c>
      <c r="F169">
        <v>353</v>
      </c>
      <c r="G169">
        <f t="shared" si="45"/>
        <v>6.0518770767018282</v>
      </c>
      <c r="H169">
        <f t="shared" si="48"/>
        <v>33</v>
      </c>
      <c r="I169">
        <v>9900.0330828145488</v>
      </c>
      <c r="J169">
        <f t="shared" si="42"/>
        <v>184.93845574600346</v>
      </c>
      <c r="K169">
        <f t="shared" si="39"/>
        <v>2997.9669171854512</v>
      </c>
      <c r="L169">
        <f t="shared" si="47"/>
        <v>3116.5738916762843</v>
      </c>
      <c r="M169">
        <f t="shared" si="43"/>
        <v>0.96939797254817206</v>
      </c>
      <c r="N169">
        <f t="shared" si="44"/>
        <v>0.99265363263161732</v>
      </c>
      <c r="O169">
        <f t="shared" si="49"/>
        <v>1.0027610428790348</v>
      </c>
      <c r="P169">
        <f t="shared" si="50"/>
        <v>0.98259339336313611</v>
      </c>
      <c r="Q169" s="5">
        <f t="shared" si="51"/>
        <v>2.7610428790347807E-3</v>
      </c>
      <c r="R169" s="5">
        <f t="shared" si="52"/>
        <v>-1.7406606636863886E-2</v>
      </c>
    </row>
    <row r="170" spans="1:18" x14ac:dyDescent="0.3">
      <c r="A170" s="1">
        <v>44075</v>
      </c>
      <c r="B170">
        <v>13504</v>
      </c>
      <c r="C170">
        <f t="shared" si="41"/>
        <v>253</v>
      </c>
      <c r="D170">
        <f t="shared" si="46"/>
        <v>166.28571428571428</v>
      </c>
      <c r="E170">
        <f t="shared" si="40"/>
        <v>2810</v>
      </c>
      <c r="F170">
        <v>360</v>
      </c>
      <c r="G170">
        <f t="shared" si="45"/>
        <v>7</v>
      </c>
      <c r="H170">
        <f t="shared" si="48"/>
        <v>36</v>
      </c>
      <c r="I170">
        <v>10085.039952528505</v>
      </c>
      <c r="J170">
        <f t="shared" si="42"/>
        <v>185.00686971395589</v>
      </c>
      <c r="K170">
        <f t="shared" si="39"/>
        <v>3058.9600474714953</v>
      </c>
      <c r="L170">
        <f t="shared" si="47"/>
        <v>3095.5396784985119</v>
      </c>
      <c r="M170">
        <f t="shared" si="43"/>
        <v>1.0203448310041079</v>
      </c>
      <c r="N170">
        <f t="shared" si="44"/>
        <v>0.99325085369098731</v>
      </c>
      <c r="O170">
        <f t="shared" si="49"/>
        <v>0.9885916698938938</v>
      </c>
      <c r="P170">
        <f t="shared" si="50"/>
        <v>0.98480050770563377</v>
      </c>
      <c r="Q170" s="5">
        <f t="shared" si="51"/>
        <v>-1.1408330106106201E-2</v>
      </c>
      <c r="R170" s="5">
        <f t="shared" si="52"/>
        <v>-1.5199492294366235E-2</v>
      </c>
    </row>
    <row r="171" spans="1:18" x14ac:dyDescent="0.3">
      <c r="A171" s="1">
        <v>44076</v>
      </c>
      <c r="B171">
        <v>13719</v>
      </c>
      <c r="C171">
        <f t="shared" si="41"/>
        <v>215</v>
      </c>
      <c r="D171">
        <f t="shared" si="46"/>
        <v>166.57142857142858</v>
      </c>
      <c r="E171">
        <f t="shared" si="40"/>
        <v>2680</v>
      </c>
      <c r="F171">
        <v>362</v>
      </c>
      <c r="G171">
        <f t="shared" si="45"/>
        <v>2</v>
      </c>
      <c r="H171">
        <f t="shared" si="48"/>
        <v>32</v>
      </c>
      <c r="I171">
        <v>10269.988622176088</v>
      </c>
      <c r="J171">
        <f t="shared" si="42"/>
        <v>184.9486696475833</v>
      </c>
      <c r="K171">
        <f t="shared" si="39"/>
        <v>3087.011377823912</v>
      </c>
      <c r="L171">
        <f t="shared" si="47"/>
        <v>3073.5929951468856</v>
      </c>
      <c r="M171">
        <f t="shared" si="43"/>
        <v>1.0091702179554791</v>
      </c>
      <c r="N171">
        <f t="shared" si="44"/>
        <v>0.99291022386045735</v>
      </c>
      <c r="O171">
        <f t="shared" si="49"/>
        <v>0.97375815506420305</v>
      </c>
      <c r="P171">
        <f t="shared" si="50"/>
        <v>0.97583492114364567</v>
      </c>
      <c r="Q171" s="5">
        <f t="shared" si="51"/>
        <v>-2.6241844935796954E-2</v>
      </c>
      <c r="R171" s="5">
        <f t="shared" si="52"/>
        <v>-2.4165078856354327E-2</v>
      </c>
    </row>
    <row r="172" spans="1:18" x14ac:dyDescent="0.3">
      <c r="A172" s="1">
        <v>44077</v>
      </c>
      <c r="B172">
        <v>13929</v>
      </c>
      <c r="C172">
        <f t="shared" si="41"/>
        <v>210</v>
      </c>
      <c r="D172">
        <f t="shared" si="46"/>
        <v>167.56313520014842</v>
      </c>
      <c r="E172">
        <f t="shared" si="40"/>
        <v>2640</v>
      </c>
      <c r="F172">
        <v>363</v>
      </c>
      <c r="G172">
        <f t="shared" si="45"/>
        <v>1</v>
      </c>
      <c r="H172">
        <f t="shared" si="48"/>
        <v>30</v>
      </c>
      <c r="I172">
        <v>10454.752636960489</v>
      </c>
      <c r="J172">
        <f t="shared" si="42"/>
        <v>184.7640147844013</v>
      </c>
      <c r="K172">
        <f t="shared" si="39"/>
        <v>3111.2473630395107</v>
      </c>
      <c r="L172">
        <f t="shared" si="47"/>
        <v>3052.9221390452058</v>
      </c>
      <c r="M172">
        <f t="shared" si="43"/>
        <v>1.0078509542885725</v>
      </c>
      <c r="N172">
        <f t="shared" si="44"/>
        <v>0.99327469312484817</v>
      </c>
      <c r="O172">
        <f t="shared" si="49"/>
        <v>0.9644476815444033</v>
      </c>
      <c r="P172">
        <f t="shared" si="50"/>
        <v>0.94969500460738732</v>
      </c>
      <c r="Q172" s="5">
        <f t="shared" si="51"/>
        <v>-3.5552318455596699E-2</v>
      </c>
      <c r="R172" s="5">
        <f t="shared" si="52"/>
        <v>-5.0304995392612684E-2</v>
      </c>
    </row>
    <row r="173" spans="1:18" x14ac:dyDescent="0.3">
      <c r="A173" s="1">
        <v>44078</v>
      </c>
      <c r="B173">
        <v>14139</v>
      </c>
      <c r="C173">
        <f t="shared" si="41"/>
        <v>210</v>
      </c>
      <c r="D173">
        <f t="shared" si="46"/>
        <v>168.56045875381668</v>
      </c>
      <c r="E173">
        <f t="shared" si="40"/>
        <v>2634</v>
      </c>
      <c r="F173">
        <v>363</v>
      </c>
      <c r="G173">
        <f t="shared" si="45"/>
        <v>0</v>
      </c>
      <c r="H173">
        <f t="shared" si="48"/>
        <v>23</v>
      </c>
      <c r="I173">
        <v>10639.206046810246</v>
      </c>
      <c r="J173">
        <f t="shared" si="42"/>
        <v>184.45340984975701</v>
      </c>
      <c r="K173">
        <f t="shared" si="39"/>
        <v>3136.7939531897537</v>
      </c>
      <c r="L173">
        <f t="shared" si="47"/>
        <v>3033.7260222728728</v>
      </c>
      <c r="M173">
        <f t="shared" si="43"/>
        <v>1.0082110443720185</v>
      </c>
      <c r="N173">
        <f t="shared" si="44"/>
        <v>0.99371221541262877</v>
      </c>
      <c r="O173">
        <f t="shared" si="49"/>
        <v>0.9607906175684533</v>
      </c>
      <c r="P173">
        <f t="shared" si="50"/>
        <v>0.95370185860157153</v>
      </c>
      <c r="Q173" s="5">
        <f t="shared" si="51"/>
        <v>-3.9209382431546702E-2</v>
      </c>
      <c r="R173" s="5">
        <f t="shared" si="52"/>
        <v>-4.6298141398428472E-2</v>
      </c>
    </row>
    <row r="174" spans="1:18" x14ac:dyDescent="0.3">
      <c r="A174" s="1">
        <v>44079</v>
      </c>
      <c r="B174">
        <v>14225</v>
      </c>
      <c r="C174">
        <f t="shared" si="41"/>
        <v>86</v>
      </c>
      <c r="D174">
        <f t="shared" si="46"/>
        <v>147.28571428571428</v>
      </c>
      <c r="E174">
        <f t="shared" si="40"/>
        <v>2648</v>
      </c>
      <c r="F174">
        <v>369</v>
      </c>
      <c r="G174">
        <f t="shared" si="45"/>
        <v>6</v>
      </c>
      <c r="H174">
        <f t="shared" si="48"/>
        <v>28</v>
      </c>
      <c r="I174">
        <v>10823.223748938866</v>
      </c>
      <c r="J174">
        <f t="shared" si="42"/>
        <v>184.01770212861993</v>
      </c>
      <c r="K174">
        <f t="shared" si="39"/>
        <v>3032.7762510611337</v>
      </c>
      <c r="L174">
        <f t="shared" si="47"/>
        <v>2993.8812929424994</v>
      </c>
      <c r="M174">
        <f t="shared" si="43"/>
        <v>0.9668394852576</v>
      </c>
      <c r="N174">
        <f t="shared" si="44"/>
        <v>0.98686607523624637</v>
      </c>
      <c r="O174">
        <f t="shared" si="49"/>
        <v>0.95024856235507915</v>
      </c>
      <c r="P174">
        <f t="shared" si="50"/>
        <v>0.95141474567001949</v>
      </c>
      <c r="Q174" s="5">
        <f t="shared" si="51"/>
        <v>-4.9751437644920848E-2</v>
      </c>
      <c r="R174" s="5">
        <f t="shared" si="52"/>
        <v>-4.858525432998051E-2</v>
      </c>
    </row>
    <row r="175" spans="1:18" x14ac:dyDescent="0.3">
      <c r="A175" s="1">
        <v>44080</v>
      </c>
      <c r="B175">
        <f>(B177/B174)^(1/3)*B174</f>
        <v>14327.591656674589</v>
      </c>
      <c r="C175">
        <f t="shared" si="41"/>
        <v>102.5916566745891</v>
      </c>
      <c r="D175">
        <f t="shared" si="46"/>
        <v>137.42857142857142</v>
      </c>
      <c r="E175">
        <f t="shared" si="40"/>
        <v>2548.3580228595274</v>
      </c>
      <c r="F175">
        <f>(F177/F174)^(1/3)*F174</f>
        <v>370.98925676589107</v>
      </c>
      <c r="G175">
        <f t="shared" si="45"/>
        <v>1.9892567658910707</v>
      </c>
      <c r="H175">
        <f t="shared" si="48"/>
        <v>24.041133842592899</v>
      </c>
      <c r="I175">
        <v>11006.681825502243</v>
      </c>
      <c r="J175">
        <f t="shared" si="42"/>
        <v>183.45807656337638</v>
      </c>
      <c r="K175">
        <f t="shared" si="39"/>
        <v>2949.9205744064548</v>
      </c>
      <c r="L175">
        <f t="shared" si="47"/>
        <v>2945.2292093833598</v>
      </c>
      <c r="M175">
        <f t="shared" si="43"/>
        <v>0.97267992433477779</v>
      </c>
      <c r="N175">
        <f t="shared" si="44"/>
        <v>0.9837494947866412</v>
      </c>
      <c r="O175">
        <f t="shared" si="49"/>
        <v>0.93807898520726274</v>
      </c>
      <c r="P175">
        <f t="shared" si="50"/>
        <v>0.95386210155128992</v>
      </c>
      <c r="Q175" s="5">
        <f t="shared" si="51"/>
        <v>-6.1921014792737261E-2</v>
      </c>
      <c r="R175" s="5">
        <f t="shared" si="52"/>
        <v>-4.613789844871008E-2</v>
      </c>
    </row>
    <row r="176" spans="1:18" x14ac:dyDescent="0.3">
      <c r="A176" s="1">
        <v>44081</v>
      </c>
      <c r="B176">
        <f>(B177/B174)^(1/3)*B175</f>
        <v>14430.923211276717</v>
      </c>
      <c r="C176">
        <f t="shared" si="41"/>
        <v>103.33155460212765</v>
      </c>
      <c r="D176">
        <f t="shared" si="46"/>
        <v>127.42857142857143</v>
      </c>
      <c r="E176">
        <f t="shared" si="40"/>
        <v>2445.9232112767168</v>
      </c>
      <c r="F176">
        <f>(F177/F174)^(1/3)*F175</f>
        <v>372.98923749514432</v>
      </c>
      <c r="G176">
        <f t="shared" si="45"/>
        <v>1.9999807292532523</v>
      </c>
      <c r="H176">
        <f t="shared" si="48"/>
        <v>19.989237495144323</v>
      </c>
      <c r="I176">
        <v>11189.457874428366</v>
      </c>
      <c r="J176">
        <f t="shared" si="42"/>
        <v>182.77604892612362</v>
      </c>
      <c r="K176">
        <f t="shared" si="39"/>
        <v>2868.4760993532054</v>
      </c>
      <c r="L176">
        <f t="shared" si="47"/>
        <v>2887.6277289756063</v>
      </c>
      <c r="M176">
        <f t="shared" si="43"/>
        <v>0.97239096002791992</v>
      </c>
      <c r="N176">
        <f t="shared" si="44"/>
        <v>0.98044244562554317</v>
      </c>
      <c r="O176">
        <f t="shared" si="49"/>
        <v>0.92653915143416132</v>
      </c>
      <c r="P176">
        <f t="shared" si="50"/>
        <v>0.95680712249025945</v>
      </c>
      <c r="Q176" s="5">
        <f t="shared" si="51"/>
        <v>-7.3460848565838677E-2</v>
      </c>
      <c r="R176" s="5">
        <f t="shared" si="52"/>
        <v>-4.3192877509740546E-2</v>
      </c>
    </row>
    <row r="177" spans="1:18" x14ac:dyDescent="0.3">
      <c r="A177" s="1">
        <v>44082</v>
      </c>
      <c r="B177">
        <v>14535</v>
      </c>
      <c r="C177">
        <f t="shared" si="41"/>
        <v>104.07678872328324</v>
      </c>
      <c r="D177">
        <f t="shared" si="46"/>
        <v>134.57142857142858</v>
      </c>
      <c r="E177">
        <f t="shared" si="40"/>
        <v>2309</v>
      </c>
      <c r="F177">
        <v>375</v>
      </c>
      <c r="G177">
        <f t="shared" si="45"/>
        <v>2.010762504855677</v>
      </c>
      <c r="H177">
        <f t="shared" si="48"/>
        <v>15</v>
      </c>
      <c r="I177">
        <v>11371.431331561213</v>
      </c>
      <c r="J177">
        <f t="shared" si="42"/>
        <v>181.97345713284631</v>
      </c>
      <c r="K177">
        <f t="shared" si="39"/>
        <v>2788.5686684387874</v>
      </c>
      <c r="L177">
        <f t="shared" si="47"/>
        <v>2839.6464375443616</v>
      </c>
      <c r="M177">
        <f t="shared" si="43"/>
        <v>0.97214289812892785</v>
      </c>
      <c r="N177">
        <f t="shared" si="44"/>
        <v>0.983383837552957</v>
      </c>
      <c r="O177">
        <f t="shared" si="49"/>
        <v>0.91733485352115696</v>
      </c>
      <c r="P177">
        <f t="shared" si="50"/>
        <v>0.91160676346321989</v>
      </c>
      <c r="Q177" s="5">
        <f t="shared" si="51"/>
        <v>-8.2665146478843043E-2</v>
      </c>
      <c r="R177" s="5">
        <f t="shared" si="52"/>
        <v>-8.8393236536780107E-2</v>
      </c>
    </row>
    <row r="178" spans="1:18" x14ac:dyDescent="0.3">
      <c r="A178" s="1">
        <v>44083</v>
      </c>
      <c r="B178">
        <v>14681</v>
      </c>
      <c r="C178">
        <f t="shared" si="41"/>
        <v>146</v>
      </c>
      <c r="D178">
        <f t="shared" si="46"/>
        <v>130.14285714285714</v>
      </c>
      <c r="E178">
        <f t="shared" si="40"/>
        <v>2209</v>
      </c>
      <c r="F178">
        <v>376</v>
      </c>
      <c r="G178">
        <f t="shared" si="45"/>
        <v>1</v>
      </c>
      <c r="H178">
        <f t="shared" si="48"/>
        <v>14</v>
      </c>
      <c r="I178">
        <v>11552.483782345644</v>
      </c>
      <c r="J178">
        <f t="shared" si="42"/>
        <v>181.05245078443113</v>
      </c>
      <c r="K178">
        <f t="shared" si="39"/>
        <v>2752.5162176543563</v>
      </c>
      <c r="L178">
        <f t="shared" si="47"/>
        <v>2787.6903474555093</v>
      </c>
      <c r="M178">
        <f t="shared" si="43"/>
        <v>0.98707134194238244</v>
      </c>
      <c r="N178">
        <f t="shared" si="44"/>
        <v>0.98170332425828954</v>
      </c>
      <c r="O178">
        <f t="shared" si="49"/>
        <v>0.90698096717984189</v>
      </c>
      <c r="P178">
        <f t="shared" si="50"/>
        <v>0.89164433841337276</v>
      </c>
      <c r="Q178" s="5">
        <f t="shared" si="51"/>
        <v>-9.301903282015811E-2</v>
      </c>
      <c r="R178" s="5">
        <f t="shared" si="52"/>
        <v>-0.10835566158662724</v>
      </c>
    </row>
    <row r="179" spans="1:18" x14ac:dyDescent="0.3">
      <c r="A179" s="1">
        <v>44084</v>
      </c>
      <c r="B179">
        <v>14821</v>
      </c>
      <c r="C179">
        <f t="shared" si="41"/>
        <v>140</v>
      </c>
      <c r="D179">
        <f t="shared" si="46"/>
        <v>132.20796807763847</v>
      </c>
      <c r="E179">
        <f t="shared" si="40"/>
        <v>2050</v>
      </c>
      <c r="F179">
        <v>379</v>
      </c>
      <c r="G179">
        <f t="shared" si="45"/>
        <v>3</v>
      </c>
      <c r="H179">
        <f t="shared" si="48"/>
        <v>16</v>
      </c>
      <c r="I179">
        <v>11732.499261381667</v>
      </c>
      <c r="J179">
        <f t="shared" si="42"/>
        <v>180.01547903602295</v>
      </c>
      <c r="K179">
        <f t="shared" si="39"/>
        <v>2709.5007386183333</v>
      </c>
      <c r="L179">
        <f t="shared" si="47"/>
        <v>2738.2853465078306</v>
      </c>
      <c r="M179">
        <f t="shared" si="43"/>
        <v>0.9843723067787481</v>
      </c>
      <c r="N179">
        <f t="shared" si="44"/>
        <v>0.98227744304787168</v>
      </c>
      <c r="O179">
        <f t="shared" si="49"/>
        <v>0.89693913627427879</v>
      </c>
      <c r="P179">
        <f t="shared" si="50"/>
        <v>0.87087281159518803</v>
      </c>
      <c r="Q179" s="5">
        <f t="shared" si="51"/>
        <v>-0.10306086372572121</v>
      </c>
      <c r="R179" s="5">
        <f t="shared" si="52"/>
        <v>-0.12912718840481197</v>
      </c>
    </row>
    <row r="180" spans="1:18" x14ac:dyDescent="0.3">
      <c r="A180" s="1">
        <v>44085</v>
      </c>
      <c r="B180">
        <v>15081</v>
      </c>
      <c r="C180">
        <f t="shared" si="41"/>
        <v>260</v>
      </c>
      <c r="D180">
        <f t="shared" si="46"/>
        <v>134.29668410332619</v>
      </c>
      <c r="E180">
        <f t="shared" si="40"/>
        <v>2106</v>
      </c>
      <c r="F180">
        <v>380</v>
      </c>
      <c r="G180">
        <f t="shared" si="45"/>
        <v>1</v>
      </c>
      <c r="H180">
        <f t="shared" si="48"/>
        <v>17</v>
      </c>
      <c r="I180">
        <v>11911.364538292772</v>
      </c>
      <c r="J180">
        <f t="shared" si="42"/>
        <v>178.86527691110496</v>
      </c>
      <c r="K180">
        <f t="shared" si="39"/>
        <v>2789.6354617072284</v>
      </c>
      <c r="L180">
        <f t="shared" si="47"/>
        <v>2691.579581749324</v>
      </c>
      <c r="M180">
        <f t="shared" si="43"/>
        <v>1.0295754571854292</v>
      </c>
      <c r="N180">
        <f t="shared" si="44"/>
        <v>0.98294342668923418</v>
      </c>
      <c r="O180">
        <f t="shared" si="49"/>
        <v>0.88721907053847526</v>
      </c>
      <c r="P180">
        <f t="shared" si="50"/>
        <v>0.8893269699370896</v>
      </c>
      <c r="Q180" s="5">
        <f t="shared" si="51"/>
        <v>-0.11278092946152474</v>
      </c>
      <c r="R180" s="5">
        <f t="shared" si="52"/>
        <v>-0.1106730300629104</v>
      </c>
    </row>
    <row r="181" spans="1:18" x14ac:dyDescent="0.3">
      <c r="A181" s="1">
        <v>44086</v>
      </c>
      <c r="B181">
        <v>15136</v>
      </c>
      <c r="C181">
        <f t="shared" si="41"/>
        <v>55</v>
      </c>
      <c r="D181">
        <f t="shared" si="46"/>
        <v>164</v>
      </c>
      <c r="E181">
        <f t="shared" si="40"/>
        <v>2077</v>
      </c>
      <c r="F181">
        <v>382</v>
      </c>
      <c r="G181">
        <f t="shared" si="45"/>
        <v>2</v>
      </c>
      <c r="H181">
        <f t="shared" si="48"/>
        <v>13</v>
      </c>
      <c r="I181">
        <v>12088.969388482823</v>
      </c>
      <c r="J181">
        <f t="shared" si="42"/>
        <v>177.60485019005137</v>
      </c>
      <c r="K181">
        <f t="shared" si="39"/>
        <v>2665.030611517177</v>
      </c>
      <c r="L181">
        <f t="shared" si="47"/>
        <v>2676.1863664891366</v>
      </c>
      <c r="M181">
        <f t="shared" si="43"/>
        <v>0.9553329272227582</v>
      </c>
      <c r="N181">
        <f t="shared" si="44"/>
        <v>0.99428097338657062</v>
      </c>
      <c r="O181">
        <f t="shared" si="49"/>
        <v>0.89388526285184799</v>
      </c>
      <c r="P181">
        <f t="shared" si="50"/>
        <v>0.87874290448717185</v>
      </c>
      <c r="Q181" s="5">
        <f t="shared" si="51"/>
        <v>-0.10611473714815201</v>
      </c>
      <c r="R181" s="5">
        <f t="shared" si="52"/>
        <v>-0.12125709551282815</v>
      </c>
    </row>
    <row r="182" spans="1:18" x14ac:dyDescent="0.3">
      <c r="A182" s="1">
        <v>44087</v>
      </c>
      <c r="B182">
        <f>SQRT(B181*B183)</f>
        <v>15253.047433218058</v>
      </c>
      <c r="C182">
        <f t="shared" si="41"/>
        <v>117.04743321805836</v>
      </c>
      <c r="D182">
        <f t="shared" si="46"/>
        <v>183.28571428571428</v>
      </c>
      <c r="E182">
        <f t="shared" si="40"/>
        <v>2098.3977229445081</v>
      </c>
      <c r="F182">
        <f>SQRT(F181*F183)</f>
        <v>384.98831151088211</v>
      </c>
      <c r="G182">
        <f t="shared" si="45"/>
        <v>2.988311510882113</v>
      </c>
      <c r="H182">
        <f t="shared" si="48"/>
        <v>13.999054744991042</v>
      </c>
      <c r="I182">
        <v>12265.206847496991</v>
      </c>
      <c r="J182">
        <f t="shared" si="42"/>
        <v>176.23745901416805</v>
      </c>
      <c r="K182">
        <f t="shared" si="39"/>
        <v>2602.852274210185</v>
      </c>
      <c r="L182">
        <f t="shared" si="47"/>
        <v>2680.5794417664865</v>
      </c>
      <c r="M182">
        <f t="shared" si="43"/>
        <v>0.97666880934189548</v>
      </c>
      <c r="N182">
        <f t="shared" si="44"/>
        <v>1.0016415431049046</v>
      </c>
      <c r="O182">
        <f t="shared" si="49"/>
        <v>0.91014289591665332</v>
      </c>
      <c r="P182">
        <f t="shared" si="50"/>
        <v>0.88234656105407094</v>
      </c>
      <c r="Q182" s="5">
        <f t="shared" si="51"/>
        <v>-8.9857104083346684E-2</v>
      </c>
      <c r="R182" s="5">
        <f t="shared" si="52"/>
        <v>-0.11765343894592906</v>
      </c>
    </row>
    <row r="183" spans="1:18" x14ac:dyDescent="0.3">
      <c r="A183" s="1">
        <v>44088</v>
      </c>
      <c r="B183">
        <v>15371</v>
      </c>
      <c r="C183">
        <f t="shared" si="41"/>
        <v>117.95256678194164</v>
      </c>
      <c r="D183">
        <f t="shared" si="46"/>
        <v>221.28571428571428</v>
      </c>
      <c r="E183">
        <f t="shared" si="40"/>
        <v>2120</v>
      </c>
      <c r="F183">
        <v>388</v>
      </c>
      <c r="G183">
        <f t="shared" si="45"/>
        <v>3.011688489117887</v>
      </c>
      <c r="H183">
        <f t="shared" si="48"/>
        <v>15.010762504855677</v>
      </c>
      <c r="I183">
        <v>12439.973447852906</v>
      </c>
      <c r="J183">
        <f t="shared" si="42"/>
        <v>174.76660035591522</v>
      </c>
      <c r="K183">
        <f t="shared" si="39"/>
        <v>2543.0265521470938</v>
      </c>
      <c r="L183">
        <f t="shared" si="47"/>
        <v>2722.1309139085556</v>
      </c>
      <c r="M183">
        <f t="shared" si="43"/>
        <v>0.9770153217468921</v>
      </c>
      <c r="N183">
        <f t="shared" si="44"/>
        <v>1.0155009292001012</v>
      </c>
      <c r="O183">
        <f t="shared" si="49"/>
        <v>0.94268762091235314</v>
      </c>
      <c r="P183">
        <f t="shared" si="50"/>
        <v>0.88654270214087016</v>
      </c>
      <c r="Q183" s="5">
        <f t="shared" si="51"/>
        <v>-5.7312379087646859E-2</v>
      </c>
      <c r="R183" s="5">
        <f t="shared" si="52"/>
        <v>-0.11345729785912984</v>
      </c>
    </row>
    <row r="184" spans="1:18" x14ac:dyDescent="0.3">
      <c r="A184" s="1">
        <v>44089</v>
      </c>
      <c r="B184">
        <v>15683</v>
      </c>
      <c r="C184">
        <f t="shared" si="41"/>
        <v>312</v>
      </c>
      <c r="D184">
        <f t="shared" si="46"/>
        <v>209.42857142857142</v>
      </c>
      <c r="E184">
        <f t="shared" si="40"/>
        <v>2179</v>
      </c>
      <c r="F184">
        <v>391</v>
      </c>
      <c r="G184">
        <f t="shared" si="45"/>
        <v>3</v>
      </c>
      <c r="H184">
        <f t="shared" si="48"/>
        <v>16</v>
      </c>
      <c r="I184">
        <v>12613.169437365865</v>
      </c>
      <c r="J184">
        <f t="shared" si="42"/>
        <v>173.19598951295848</v>
      </c>
      <c r="K184">
        <f t="shared" ref="K184:K247" si="53">B184-F184-I184</f>
        <v>2678.8305626341353</v>
      </c>
      <c r="L184">
        <f t="shared" si="47"/>
        <v>2753.891415599317</v>
      </c>
      <c r="M184">
        <f t="shared" si="43"/>
        <v>1.0534025137772869</v>
      </c>
      <c r="N184">
        <f t="shared" si="44"/>
        <v>1.011667514419855</v>
      </c>
      <c r="O184">
        <f t="shared" si="49"/>
        <v>0.96980081012507924</v>
      </c>
      <c r="P184">
        <f t="shared" si="50"/>
        <v>0.96064715671280554</v>
      </c>
      <c r="Q184" s="5">
        <f t="shared" si="51"/>
        <v>-3.0199189874920762E-2</v>
      </c>
      <c r="R184" s="5">
        <f t="shared" si="52"/>
        <v>-3.9352843287194461E-2</v>
      </c>
    </row>
    <row r="185" spans="1:18" x14ac:dyDescent="0.3">
      <c r="A185" s="1">
        <v>44090</v>
      </c>
      <c r="B185">
        <v>15964</v>
      </c>
      <c r="C185">
        <f t="shared" si="41"/>
        <v>281</v>
      </c>
      <c r="D185">
        <f t="shared" si="46"/>
        <v>204.71428571428572</v>
      </c>
      <c r="E185">
        <f t="shared" si="40"/>
        <v>2245</v>
      </c>
      <c r="F185">
        <v>395</v>
      </c>
      <c r="G185">
        <f t="shared" si="45"/>
        <v>4</v>
      </c>
      <c r="H185">
        <f t="shared" si="48"/>
        <v>19</v>
      </c>
      <c r="I185">
        <v>12784.698978155351</v>
      </c>
      <c r="J185">
        <f t="shared" si="42"/>
        <v>171.52954078948642</v>
      </c>
      <c r="K185">
        <f t="shared" si="53"/>
        <v>2784.3010218446489</v>
      </c>
      <c r="L185">
        <f t="shared" si="47"/>
        <v>2784.2494395330759</v>
      </c>
      <c r="M185">
        <f t="shared" si="43"/>
        <v>1.0393718291412961</v>
      </c>
      <c r="N185">
        <f t="shared" si="44"/>
        <v>1.0110236822562417</v>
      </c>
      <c r="O185">
        <f t="shared" si="49"/>
        <v>0.99876567785745141</v>
      </c>
      <c r="P185">
        <f t="shared" si="50"/>
        <v>1.0115475447470312</v>
      </c>
      <c r="Q185" s="5">
        <f t="shared" si="51"/>
        <v>-1.234322142548594E-3</v>
      </c>
      <c r="R185" s="5">
        <f t="shared" si="52"/>
        <v>1.1547544747031235E-2</v>
      </c>
    </row>
    <row r="186" spans="1:18" x14ac:dyDescent="0.3">
      <c r="A186" s="1">
        <v>44091</v>
      </c>
      <c r="B186">
        <v>16370</v>
      </c>
      <c r="C186">
        <f t="shared" si="41"/>
        <v>406</v>
      </c>
      <c r="D186">
        <f t="shared" si="46"/>
        <v>199.39433741950339</v>
      </c>
      <c r="E186">
        <f t="shared" si="40"/>
        <v>2441</v>
      </c>
      <c r="F186">
        <v>398</v>
      </c>
      <c r="G186">
        <f t="shared" si="45"/>
        <v>3</v>
      </c>
      <c r="H186">
        <f t="shared" si="48"/>
        <v>19</v>
      </c>
      <c r="I186">
        <v>12954.470325686236</v>
      </c>
      <c r="J186">
        <f t="shared" si="42"/>
        <v>169.77134753088467</v>
      </c>
      <c r="K186">
        <f t="shared" si="53"/>
        <v>3017.5296743137642</v>
      </c>
      <c r="L186">
        <f t="shared" si="47"/>
        <v>2811.710658069052</v>
      </c>
      <c r="M186">
        <f t="shared" si="43"/>
        <v>1.0837656024399966</v>
      </c>
      <c r="N186">
        <f t="shared" si="44"/>
        <v>1.0098630597338223</v>
      </c>
      <c r="O186">
        <f t="shared" si="49"/>
        <v>1.0268143390004485</v>
      </c>
      <c r="P186">
        <f t="shared" si="50"/>
        <v>1.11368475797224</v>
      </c>
      <c r="Q186" s="5">
        <f t="shared" si="51"/>
        <v>2.6814339000448495E-2</v>
      </c>
      <c r="R186" s="5">
        <f t="shared" si="52"/>
        <v>0.11368475797223998</v>
      </c>
    </row>
    <row r="187" spans="1:18" x14ac:dyDescent="0.3">
      <c r="A187" s="1">
        <v>44092</v>
      </c>
      <c r="B187">
        <v>16547</v>
      </c>
      <c r="C187">
        <f t="shared" si="41"/>
        <v>177</v>
      </c>
      <c r="D187">
        <f t="shared" si="46"/>
        <v>194</v>
      </c>
      <c r="E187">
        <f t="shared" si="40"/>
        <v>2408</v>
      </c>
      <c r="F187">
        <v>399</v>
      </c>
      <c r="G187">
        <f t="shared" si="45"/>
        <v>1</v>
      </c>
      <c r="H187">
        <f t="shared" si="48"/>
        <v>19</v>
      </c>
      <c r="I187">
        <v>13122.39598736536</v>
      </c>
      <c r="J187">
        <f t="shared" si="42"/>
        <v>167.92566167912446</v>
      </c>
      <c r="K187">
        <f t="shared" si="53"/>
        <v>3025.6040126346397</v>
      </c>
      <c r="L187">
        <f t="shared" si="47"/>
        <v>2835.9792793711345</v>
      </c>
      <c r="M187">
        <f t="shared" si="43"/>
        <v>1.0026758107433398</v>
      </c>
      <c r="N187">
        <f t="shared" si="44"/>
        <v>1.0086312655366712</v>
      </c>
      <c r="O187">
        <f t="shared" si="49"/>
        <v>1.0536486822091145</v>
      </c>
      <c r="P187">
        <f t="shared" si="50"/>
        <v>1.0845875936718272</v>
      </c>
      <c r="Q187" s="5">
        <f t="shared" si="51"/>
        <v>5.3648682209114451E-2</v>
      </c>
      <c r="R187" s="5">
        <f t="shared" si="52"/>
        <v>8.4587593671827221E-2</v>
      </c>
    </row>
    <row r="188" spans="1:18" x14ac:dyDescent="0.3">
      <c r="A188" s="1">
        <v>44093</v>
      </c>
      <c r="B188">
        <v>16569</v>
      </c>
      <c r="C188">
        <f t="shared" si="41"/>
        <v>22</v>
      </c>
      <c r="D188">
        <f t="shared" si="46"/>
        <v>170</v>
      </c>
      <c r="E188">
        <f t="shared" si="40"/>
        <v>2344</v>
      </c>
      <c r="F188">
        <v>403</v>
      </c>
      <c r="G188">
        <f t="shared" si="45"/>
        <v>4</v>
      </c>
      <c r="H188">
        <f t="shared" si="48"/>
        <v>21</v>
      </c>
      <c r="I188">
        <v>13288.392860380567</v>
      </c>
      <c r="J188">
        <f t="shared" si="42"/>
        <v>165.9968730152068</v>
      </c>
      <c r="K188">
        <f t="shared" si="53"/>
        <v>2877.6071396194329</v>
      </c>
      <c r="L188">
        <f t="shared" si="47"/>
        <v>2836.1488712677678</v>
      </c>
      <c r="M188">
        <f t="shared" si="43"/>
        <v>0.95108518087721139</v>
      </c>
      <c r="N188">
        <f t="shared" si="44"/>
        <v>1.0000598001183814</v>
      </c>
      <c r="O188">
        <f t="shared" si="49"/>
        <v>1.0597725579883603</v>
      </c>
      <c r="P188">
        <f t="shared" si="50"/>
        <v>1.0797651355986633</v>
      </c>
      <c r="Q188" s="5">
        <f t="shared" si="51"/>
        <v>5.9772557988360342E-2</v>
      </c>
      <c r="R188" s="5">
        <f t="shared" si="52"/>
        <v>7.9765135598663273E-2</v>
      </c>
    </row>
    <row r="189" spans="1:18" x14ac:dyDescent="0.3">
      <c r="A189" s="1">
        <v>44094</v>
      </c>
      <c r="B189">
        <f>SQRT(B188*B190)</f>
        <v>16648.807795154582</v>
      </c>
      <c r="C189">
        <f t="shared" si="41"/>
        <v>79.807795154581981</v>
      </c>
      <c r="D189">
        <f t="shared" si="46"/>
        <v>145.71428571428572</v>
      </c>
      <c r="E189">
        <f t="shared" si="40"/>
        <v>2321.2161384799929</v>
      </c>
      <c r="F189">
        <f>SQRT(F188*F190)</f>
        <v>408.46297261808201</v>
      </c>
      <c r="G189">
        <f t="shared" si="45"/>
        <v>5.4629726180820057</v>
      </c>
      <c r="H189">
        <f t="shared" si="48"/>
        <v>23.474661107199893</v>
      </c>
      <c r="I189">
        <v>13452.382348632565</v>
      </c>
      <c r="J189">
        <f t="shared" si="42"/>
        <v>163.98948825199841</v>
      </c>
      <c r="K189">
        <f t="shared" si="53"/>
        <v>2787.9624739039336</v>
      </c>
      <c r="L189">
        <f t="shared" si="47"/>
        <v>2813.3584609019044</v>
      </c>
      <c r="M189">
        <f t="shared" si="43"/>
        <v>0.96884749676866766</v>
      </c>
      <c r="N189">
        <f t="shared" si="44"/>
        <v>0.99196431097226712</v>
      </c>
      <c r="O189">
        <f t="shared" si="49"/>
        <v>1.0495337004628811</v>
      </c>
      <c r="P189">
        <f t="shared" si="50"/>
        <v>1.0711182119430573</v>
      </c>
      <c r="Q189" s="5">
        <f t="shared" si="51"/>
        <v>4.9533700462881081E-2</v>
      </c>
      <c r="R189" s="5">
        <f t="shared" si="52"/>
        <v>7.1118211943057341E-2</v>
      </c>
    </row>
    <row r="190" spans="1:18" x14ac:dyDescent="0.3">
      <c r="A190" s="1">
        <v>44095</v>
      </c>
      <c r="B190">
        <v>16729</v>
      </c>
      <c r="C190">
        <f t="shared" si="41"/>
        <v>80.192204845418019</v>
      </c>
      <c r="D190">
        <f t="shared" si="46"/>
        <v>108</v>
      </c>
      <c r="E190">
        <f t="shared" si="40"/>
        <v>2298.0767887232832</v>
      </c>
      <c r="F190">
        <v>414</v>
      </c>
      <c r="G190">
        <f t="shared" si="45"/>
        <v>5.5370273819179943</v>
      </c>
      <c r="H190">
        <f t="shared" si="48"/>
        <v>26</v>
      </c>
      <c r="I190">
        <v>13614.290458768717</v>
      </c>
      <c r="J190">
        <f t="shared" si="42"/>
        <v>161.90811013615166</v>
      </c>
      <c r="K190">
        <f t="shared" si="53"/>
        <v>2700.7095412312829</v>
      </c>
      <c r="L190">
        <f t="shared" si="47"/>
        <v>2755.9695314406736</v>
      </c>
      <c r="M190">
        <f t="shared" si="43"/>
        <v>0.96870369185763394</v>
      </c>
      <c r="N190">
        <f t="shared" si="44"/>
        <v>0.97960127361700178</v>
      </c>
      <c r="O190">
        <f t="shared" si="49"/>
        <v>1.0124309295189373</v>
      </c>
      <c r="P190">
        <f t="shared" si="50"/>
        <v>1.0620060333035282</v>
      </c>
      <c r="Q190" s="5">
        <f t="shared" si="51"/>
        <v>1.2430929518937317E-2</v>
      </c>
      <c r="R190" s="5">
        <f t="shared" si="52"/>
        <v>6.2006033303528163E-2</v>
      </c>
    </row>
    <row r="191" spans="1:18" x14ac:dyDescent="0.3">
      <c r="A191" s="1">
        <v>44096</v>
      </c>
      <c r="B191">
        <v>16873</v>
      </c>
      <c r="C191">
        <f t="shared" si="41"/>
        <v>144</v>
      </c>
      <c r="D191">
        <f t="shared" si="46"/>
        <v>112.42857142857143</v>
      </c>
      <c r="E191">
        <f t="shared" si="40"/>
        <v>2338</v>
      </c>
      <c r="F191">
        <v>419</v>
      </c>
      <c r="G191">
        <f t="shared" si="45"/>
        <v>5</v>
      </c>
      <c r="H191">
        <f t="shared" si="48"/>
        <v>28</v>
      </c>
      <c r="I191">
        <v>13774.047875479924</v>
      </c>
      <c r="J191">
        <f t="shared" si="42"/>
        <v>159.75741671120704</v>
      </c>
      <c r="K191">
        <f t="shared" si="53"/>
        <v>2679.9521245200758</v>
      </c>
      <c r="L191">
        <f t="shared" si="47"/>
        <v>2706.7752312059365</v>
      </c>
      <c r="M191">
        <f t="shared" si="43"/>
        <v>0.99231408768906582</v>
      </c>
      <c r="N191">
        <f t="shared" si="44"/>
        <v>0.98214991142916563</v>
      </c>
      <c r="O191">
        <f t="shared" si="49"/>
        <v>0.98289105223013051</v>
      </c>
      <c r="P191">
        <f t="shared" si="50"/>
        <v>1.0004186759332914</v>
      </c>
      <c r="Q191" s="5">
        <f t="shared" si="51"/>
        <v>-1.7108947769869487E-2</v>
      </c>
      <c r="R191" s="5">
        <f t="shared" si="52"/>
        <v>4.186759332913681E-4</v>
      </c>
    </row>
    <row r="192" spans="1:18" x14ac:dyDescent="0.3">
      <c r="A192" s="1">
        <v>44097</v>
      </c>
      <c r="B192">
        <v>16984</v>
      </c>
      <c r="C192">
        <f t="shared" si="41"/>
        <v>111</v>
      </c>
      <c r="D192">
        <f t="shared" si="46"/>
        <v>111.28571428571429</v>
      </c>
      <c r="E192">
        <f t="shared" si="40"/>
        <v>2303</v>
      </c>
      <c r="F192">
        <v>421</v>
      </c>
      <c r="G192">
        <f t="shared" si="45"/>
        <v>2</v>
      </c>
      <c r="H192">
        <f t="shared" si="48"/>
        <v>26</v>
      </c>
      <c r="I192">
        <v>13931.590016366385</v>
      </c>
      <c r="J192">
        <f t="shared" si="42"/>
        <v>157.5421408864604</v>
      </c>
      <c r="K192">
        <f t="shared" si="53"/>
        <v>2631.4099836336154</v>
      </c>
      <c r="L192">
        <f t="shared" si="47"/>
        <v>2657.3962249963947</v>
      </c>
      <c r="M192">
        <f t="shared" si="43"/>
        <v>0.98188693729177967</v>
      </c>
      <c r="N192">
        <f t="shared" si="44"/>
        <v>0.98175725651681012</v>
      </c>
      <c r="O192">
        <f t="shared" si="49"/>
        <v>0.95443899072564609</v>
      </c>
      <c r="P192">
        <f t="shared" si="50"/>
        <v>0.94508817939888534</v>
      </c>
      <c r="Q192" s="5">
        <f t="shared" si="51"/>
        <v>-4.5561009274353914E-2</v>
      </c>
      <c r="R192" s="5">
        <f t="shared" si="52"/>
        <v>-5.4911820601114658E-2</v>
      </c>
    </row>
    <row r="193" spans="1:18" x14ac:dyDescent="0.3">
      <c r="A193" s="1">
        <v>44098</v>
      </c>
      <c r="B193">
        <v>17126</v>
      </c>
      <c r="C193">
        <f t="shared" si="41"/>
        <v>142</v>
      </c>
      <c r="D193">
        <f t="shared" si="46"/>
        <v>108.65479692414634</v>
      </c>
      <c r="E193">
        <f t="shared" si="40"/>
        <v>2305</v>
      </c>
      <c r="F193">
        <v>427</v>
      </c>
      <c r="G193">
        <f t="shared" si="45"/>
        <v>6</v>
      </c>
      <c r="H193">
        <f t="shared" si="48"/>
        <v>29</v>
      </c>
      <c r="I193">
        <v>14086.857066812805</v>
      </c>
      <c r="J193">
        <f t="shared" si="42"/>
        <v>155.2670504464204</v>
      </c>
      <c r="K193">
        <f t="shared" si="53"/>
        <v>2612.142933187195</v>
      </c>
      <c r="L193">
        <f t="shared" si="47"/>
        <v>2607.4813545370384</v>
      </c>
      <c r="M193">
        <f t="shared" si="43"/>
        <v>0.99267805071567938</v>
      </c>
      <c r="N193">
        <f t="shared" si="44"/>
        <v>0.98121662475853633</v>
      </c>
      <c r="O193">
        <f t="shared" si="49"/>
        <v>0.92736475108279159</v>
      </c>
      <c r="P193">
        <f t="shared" si="50"/>
        <v>0.86565608796580906</v>
      </c>
      <c r="Q193" s="5">
        <f t="shared" si="51"/>
        <v>-7.2635248917208406E-2</v>
      </c>
      <c r="R193" s="5">
        <f t="shared" si="52"/>
        <v>-0.13434391203419094</v>
      </c>
    </row>
    <row r="194" spans="1:18" x14ac:dyDescent="0.3">
      <c r="A194" s="1">
        <v>44099</v>
      </c>
      <c r="B194">
        <v>17334</v>
      </c>
      <c r="C194">
        <f t="shared" si="41"/>
        <v>208</v>
      </c>
      <c r="D194">
        <f t="shared" si="46"/>
        <v>106</v>
      </c>
      <c r="E194">
        <f t="shared" si="40"/>
        <v>2253</v>
      </c>
      <c r="F194">
        <v>427</v>
      </c>
      <c r="G194">
        <f t="shared" si="45"/>
        <v>0</v>
      </c>
      <c r="H194">
        <f t="shared" si="48"/>
        <v>28</v>
      </c>
      <c r="I194">
        <v>14239.793995438897</v>
      </c>
      <c r="J194">
        <f t="shared" si="42"/>
        <v>152.93692862609169</v>
      </c>
      <c r="K194">
        <f t="shared" si="53"/>
        <v>2667.2060045611033</v>
      </c>
      <c r="L194">
        <f t="shared" si="47"/>
        <v>2557.0874837000356</v>
      </c>
      <c r="M194">
        <f t="shared" si="43"/>
        <v>1.0210796548206966</v>
      </c>
      <c r="N194">
        <f t="shared" si="44"/>
        <v>0.98067335333028671</v>
      </c>
      <c r="O194">
        <f t="shared" si="49"/>
        <v>0.90165943817017524</v>
      </c>
      <c r="P194">
        <f t="shared" si="50"/>
        <v>0.8815449719867835</v>
      </c>
      <c r="Q194" s="5">
        <f t="shared" si="51"/>
        <v>-9.8340561829824757E-2</v>
      </c>
      <c r="R194" s="5">
        <f t="shared" si="52"/>
        <v>-0.1184550280132165</v>
      </c>
    </row>
    <row r="195" spans="1:18" x14ac:dyDescent="0.3">
      <c r="A195" s="1">
        <v>44100</v>
      </c>
      <c r="B195">
        <v>17348</v>
      </c>
      <c r="C195">
        <f t="shared" si="41"/>
        <v>14</v>
      </c>
      <c r="D195">
        <f t="shared" si="46"/>
        <v>99.285714285714292</v>
      </c>
      <c r="E195">
        <f t="shared" si="40"/>
        <v>2212</v>
      </c>
      <c r="F195">
        <v>428</v>
      </c>
      <c r="G195">
        <f t="shared" si="45"/>
        <v>1</v>
      </c>
      <c r="H195">
        <f t="shared" si="48"/>
        <v>25</v>
      </c>
      <c r="I195">
        <v>14390.350550804307</v>
      </c>
      <c r="J195">
        <f t="shared" si="42"/>
        <v>150.55655536541053</v>
      </c>
      <c r="K195">
        <f t="shared" si="53"/>
        <v>2529.6494491956928</v>
      </c>
      <c r="L195">
        <f t="shared" si="47"/>
        <v>2503.0364172439749</v>
      </c>
      <c r="M195">
        <f t="shared" si="43"/>
        <v>0.94842672252155269</v>
      </c>
      <c r="N195">
        <f t="shared" si="44"/>
        <v>0.97886225371614966</v>
      </c>
      <c r="O195">
        <f t="shared" si="49"/>
        <v>0.8825476132799438</v>
      </c>
      <c r="P195">
        <f t="shared" si="50"/>
        <v>0.87908089133051082</v>
      </c>
      <c r="Q195" s="5">
        <f t="shared" si="51"/>
        <v>-0.1174523867200562</v>
      </c>
      <c r="R195" s="5">
        <f t="shared" si="52"/>
        <v>-0.12091910866948918</v>
      </c>
    </row>
    <row r="196" spans="1:18" x14ac:dyDescent="0.3">
      <c r="A196" s="1">
        <v>44101</v>
      </c>
      <c r="B196">
        <f>SQRT(B195*B197)</f>
        <v>17409.391373623606</v>
      </c>
      <c r="C196">
        <f t="shared" si="41"/>
        <v>61.391373623606341</v>
      </c>
      <c r="D196">
        <f t="shared" si="46"/>
        <v>94</v>
      </c>
      <c r="E196">
        <f t="shared" si="40"/>
        <v>2156.343940405548</v>
      </c>
      <c r="F196">
        <f>SQRT(F195*F197)</f>
        <v>429.49738066721665</v>
      </c>
      <c r="G196">
        <f t="shared" si="45"/>
        <v>1.4973806672166461</v>
      </c>
      <c r="H196">
        <f t="shared" si="48"/>
        <v>21.03440804913464</v>
      </c>
      <c r="I196">
        <v>14538.481240149315</v>
      </c>
      <c r="J196">
        <f t="shared" si="42"/>
        <v>148.13068934500734</v>
      </c>
      <c r="K196">
        <f t="shared" si="53"/>
        <v>2441.4127528070749</v>
      </c>
      <c r="L196">
        <f t="shared" si="47"/>
        <v>2445.9625505627409</v>
      </c>
      <c r="M196">
        <f t="shared" si="43"/>
        <v>0.96511900239115223</v>
      </c>
      <c r="N196">
        <f t="shared" si="44"/>
        <v>0.97719814770251068</v>
      </c>
      <c r="O196">
        <f t="shared" si="49"/>
        <v>0.86941020298515959</v>
      </c>
      <c r="P196">
        <f t="shared" si="50"/>
        <v>0.87569785305912262</v>
      </c>
      <c r="Q196" s="5">
        <f t="shared" si="51"/>
        <v>-0.13058979701484041</v>
      </c>
      <c r="R196" s="5">
        <f t="shared" si="52"/>
        <v>-0.12430214694087738</v>
      </c>
    </row>
    <row r="197" spans="1:18" x14ac:dyDescent="0.3">
      <c r="A197" s="1">
        <v>44102</v>
      </c>
      <c r="B197">
        <v>17471</v>
      </c>
      <c r="C197">
        <f t="shared" si="41"/>
        <v>61.608626376393659</v>
      </c>
      <c r="D197">
        <f t="shared" si="46"/>
        <v>84.428571428571431</v>
      </c>
      <c r="E197">
        <f t="shared" si="40"/>
        <v>2100</v>
      </c>
      <c r="F197">
        <v>431</v>
      </c>
      <c r="G197">
        <f t="shared" si="45"/>
        <v>1.5026193327833539</v>
      </c>
      <c r="H197">
        <f t="shared" si="48"/>
        <v>17</v>
      </c>
      <c r="I197">
        <v>14684.145291041728</v>
      </c>
      <c r="J197">
        <f t="shared" si="42"/>
        <v>145.6640508924138</v>
      </c>
      <c r="K197">
        <f t="shared" si="53"/>
        <v>2355.8547089582717</v>
      </c>
      <c r="L197">
        <f t="shared" si="47"/>
        <v>2382.6417452279261</v>
      </c>
      <c r="M197">
        <f t="shared" si="43"/>
        <v>0.96495551858225093</v>
      </c>
      <c r="N197">
        <f t="shared" si="44"/>
        <v>0.97411211168370238</v>
      </c>
      <c r="O197">
        <f t="shared" si="49"/>
        <v>0.86453849291374729</v>
      </c>
      <c r="P197">
        <f t="shared" si="50"/>
        <v>0.87230954421118978</v>
      </c>
      <c r="Q197" s="5">
        <f t="shared" si="51"/>
        <v>-0.13546150708625271</v>
      </c>
      <c r="R197" s="5">
        <f t="shared" si="52"/>
        <v>-0.12769045578881022</v>
      </c>
    </row>
    <row r="198" spans="1:18" x14ac:dyDescent="0.3">
      <c r="A198" s="1">
        <v>44103</v>
      </c>
      <c r="B198">
        <v>17568</v>
      </c>
      <c r="C198">
        <f t="shared" si="41"/>
        <v>97</v>
      </c>
      <c r="D198">
        <f t="shared" si="46"/>
        <v>69.428571428571431</v>
      </c>
      <c r="E198">
        <f t="shared" si="40"/>
        <v>1885</v>
      </c>
      <c r="F198">
        <v>433</v>
      </c>
      <c r="G198">
        <f t="shared" si="45"/>
        <v>2</v>
      </c>
      <c r="H198">
        <f t="shared" si="48"/>
        <v>14</v>
      </c>
      <c r="I198">
        <v>14827.30659687759</v>
      </c>
      <c r="J198">
        <f t="shared" si="42"/>
        <v>143.16130583586164</v>
      </c>
      <c r="K198">
        <f t="shared" si="53"/>
        <v>2307.69340312241</v>
      </c>
      <c r="L198">
        <f t="shared" si="47"/>
        <v>2291.6700248908824</v>
      </c>
      <c r="M198">
        <f t="shared" si="43"/>
        <v>0.97955675888978821</v>
      </c>
      <c r="N198">
        <f t="shared" si="44"/>
        <v>0.96181896816034285</v>
      </c>
      <c r="O198">
        <f t="shared" si="49"/>
        <v>0.84664215870997372</v>
      </c>
      <c r="P198">
        <f t="shared" si="50"/>
        <v>0.86109501061914318</v>
      </c>
      <c r="Q198" s="5">
        <f t="shared" si="51"/>
        <v>-0.15335784129002628</v>
      </c>
      <c r="R198" s="5">
        <f t="shared" si="52"/>
        <v>-0.13890498938085682</v>
      </c>
    </row>
    <row r="199" spans="1:18" x14ac:dyDescent="0.3">
      <c r="A199" s="1">
        <v>44104</v>
      </c>
      <c r="B199">
        <v>17642</v>
      </c>
      <c r="C199">
        <f t="shared" si="41"/>
        <v>74</v>
      </c>
      <c r="D199">
        <f t="shared" si="46"/>
        <v>82</v>
      </c>
      <c r="E199">
        <f t="shared" si="40"/>
        <v>1678</v>
      </c>
      <c r="F199">
        <v>435</v>
      </c>
      <c r="G199">
        <f t="shared" si="45"/>
        <v>2</v>
      </c>
      <c r="H199">
        <f t="shared" si="48"/>
        <v>14</v>
      </c>
      <c r="I199">
        <v>14967.93364724716</v>
      </c>
      <c r="J199">
        <f t="shared" si="42"/>
        <v>140.6270503695705</v>
      </c>
      <c r="K199">
        <f t="shared" si="53"/>
        <v>2239.0663527528395</v>
      </c>
      <c r="L199">
        <f t="shared" si="47"/>
        <v>2223.8643925431484</v>
      </c>
      <c r="M199">
        <f t="shared" si="43"/>
        <v>0.97026162562292062</v>
      </c>
      <c r="N199">
        <f t="shared" si="44"/>
        <v>0.97041213106107516</v>
      </c>
      <c r="O199">
        <f t="shared" si="49"/>
        <v>0.83685841487419343</v>
      </c>
      <c r="P199">
        <f t="shared" si="50"/>
        <v>0.85089984710820199</v>
      </c>
      <c r="Q199" s="5">
        <f t="shared" si="51"/>
        <v>-0.16314158512580657</v>
      </c>
      <c r="R199" s="5">
        <f t="shared" si="52"/>
        <v>-0.14910015289179801</v>
      </c>
    </row>
    <row r="200" spans="1:18" x14ac:dyDescent="0.3">
      <c r="A200" s="1">
        <v>44105</v>
      </c>
      <c r="B200">
        <v>17717</v>
      </c>
      <c r="C200">
        <f t="shared" si="41"/>
        <v>75</v>
      </c>
      <c r="D200">
        <f t="shared" si="46"/>
        <v>78.011053639855945</v>
      </c>
      <c r="E200">
        <f t="shared" si="40"/>
        <v>1347</v>
      </c>
      <c r="F200">
        <v>437</v>
      </c>
      <c r="G200">
        <f t="shared" si="45"/>
        <v>2</v>
      </c>
      <c r="H200">
        <f t="shared" si="48"/>
        <v>10</v>
      </c>
      <c r="I200">
        <v>15106</v>
      </c>
      <c r="J200">
        <f t="shared" si="42"/>
        <v>138.06635275283952</v>
      </c>
      <c r="K200">
        <f t="shared" si="53"/>
        <v>2174</v>
      </c>
      <c r="L200">
        <f t="shared" si="47"/>
        <v>2159.042577620221</v>
      </c>
      <c r="M200">
        <f t="shared" si="43"/>
        <v>0.9709404088570921</v>
      </c>
      <c r="N200">
        <f t="shared" si="44"/>
        <v>0.9708517231804773</v>
      </c>
      <c r="O200">
        <f t="shared" si="49"/>
        <v>0.82801841472939763</v>
      </c>
      <c r="P200">
        <f t="shared" si="50"/>
        <v>0.83226686119637538</v>
      </c>
      <c r="Q200" s="5">
        <f t="shared" si="51"/>
        <v>-0.17198158527060237</v>
      </c>
      <c r="R200" s="5">
        <f t="shared" si="52"/>
        <v>-0.16773313880362462</v>
      </c>
    </row>
    <row r="201" spans="1:18" x14ac:dyDescent="0.3">
      <c r="A201" s="1">
        <v>44106</v>
      </c>
      <c r="B201">
        <v>17820</v>
      </c>
      <c r="C201">
        <f t="shared" si="41"/>
        <v>103</v>
      </c>
      <c r="D201">
        <f t="shared" si="46"/>
        <v>74</v>
      </c>
      <c r="E201">
        <f t="shared" si="40"/>
        <v>1273</v>
      </c>
      <c r="F201">
        <v>438</v>
      </c>
      <c r="G201">
        <f t="shared" si="45"/>
        <v>1</v>
      </c>
      <c r="H201">
        <f t="shared" si="48"/>
        <v>11</v>
      </c>
      <c r="I201">
        <v>15351</v>
      </c>
      <c r="J201">
        <f t="shared" si="42"/>
        <v>245</v>
      </c>
      <c r="K201">
        <f t="shared" si="53"/>
        <v>2031</v>
      </c>
      <c r="L201">
        <f t="shared" si="47"/>
        <v>2096.7005891082877</v>
      </c>
      <c r="M201">
        <f t="shared" si="43"/>
        <v>0.93422263109475623</v>
      </c>
      <c r="N201">
        <f t="shared" si="44"/>
        <v>0.97112516948107197</v>
      </c>
      <c r="O201">
        <f t="shared" si="49"/>
        <v>0.81995653354589937</v>
      </c>
      <c r="P201">
        <f t="shared" si="50"/>
        <v>0.76147099118960149</v>
      </c>
      <c r="Q201" s="5">
        <f t="shared" si="51"/>
        <v>-0.18004346645410063</v>
      </c>
      <c r="R201" s="5">
        <f t="shared" si="52"/>
        <v>-0.23852900881039851</v>
      </c>
    </row>
    <row r="202" spans="1:18" x14ac:dyDescent="0.3">
      <c r="A202" s="1">
        <v>44107</v>
      </c>
      <c r="B202">
        <v>17922</v>
      </c>
      <c r="C202">
        <f t="shared" si="41"/>
        <v>102</v>
      </c>
      <c r="D202">
        <f t="shared" si="46"/>
        <v>75.571428571428569</v>
      </c>
      <c r="E202">
        <f t="shared" si="40"/>
        <v>1353</v>
      </c>
      <c r="F202">
        <v>440</v>
      </c>
      <c r="G202">
        <f t="shared" si="45"/>
        <v>2</v>
      </c>
      <c r="H202">
        <f t="shared" si="48"/>
        <v>12</v>
      </c>
      <c r="I202">
        <v>15432</v>
      </c>
      <c r="J202">
        <f t="shared" si="42"/>
        <v>81</v>
      </c>
      <c r="K202">
        <f t="shared" si="53"/>
        <v>2050</v>
      </c>
      <c r="L202">
        <f t="shared" si="47"/>
        <v>2033.8655276372924</v>
      </c>
      <c r="M202">
        <f t="shared" si="43"/>
        <v>1.0093549975381586</v>
      </c>
      <c r="N202">
        <f t="shared" si="44"/>
        <v>0.97003145713918149</v>
      </c>
      <c r="O202">
        <f t="shared" si="49"/>
        <v>0.81255930342265104</v>
      </c>
      <c r="P202">
        <f t="shared" si="50"/>
        <v>0.81038896541645389</v>
      </c>
      <c r="Q202" s="5">
        <f t="shared" si="51"/>
        <v>-0.18744069657734896</v>
      </c>
      <c r="R202" s="5">
        <f t="shared" si="52"/>
        <v>-0.18961103458354611</v>
      </c>
    </row>
    <row r="203" spans="1:18" x14ac:dyDescent="0.3">
      <c r="A203" s="1">
        <v>44108</v>
      </c>
      <c r="B203">
        <f>SQRT(B202*B204)</f>
        <v>17955.468749102598</v>
      </c>
      <c r="C203">
        <f t="shared" si="41"/>
        <v>33.46874910259794</v>
      </c>
      <c r="D203">
        <f t="shared" si="46"/>
        <v>76.571428571428569</v>
      </c>
      <c r="E203">
        <f t="shared" si="40"/>
        <v>1306.660953948016</v>
      </c>
      <c r="F203">
        <f>SQRT(F202*F204)</f>
        <v>441.99547508996062</v>
      </c>
      <c r="G203">
        <f t="shared" si="45"/>
        <v>1.9954750899606211</v>
      </c>
      <c r="H203">
        <f t="shared" si="48"/>
        <v>12.498094422743975</v>
      </c>
      <c r="I203">
        <f>SQRT(I202*I204)</f>
        <v>15528.697047724256</v>
      </c>
      <c r="J203">
        <f t="shared" si="42"/>
        <v>96.697047724255754</v>
      </c>
      <c r="K203">
        <f t="shared" si="53"/>
        <v>1984.7762262883825</v>
      </c>
      <c r="L203">
        <f t="shared" si="47"/>
        <v>1975.7766082581716</v>
      </c>
      <c r="M203">
        <f t="shared" si="43"/>
        <v>0.96818352501872318</v>
      </c>
      <c r="N203">
        <f t="shared" si="44"/>
        <v>0.97143915436405381</v>
      </c>
      <c r="O203">
        <f t="shared" si="49"/>
        <v>0.80777058823063586</v>
      </c>
      <c r="P203">
        <f t="shared" si="50"/>
        <v>0.81296217692249573</v>
      </c>
      <c r="Q203" s="5">
        <f t="shared" si="51"/>
        <v>-0.19222941176936414</v>
      </c>
      <c r="R203" s="5">
        <f t="shared" si="52"/>
        <v>-0.18703782307750427</v>
      </c>
    </row>
    <row r="204" spans="1:18" x14ac:dyDescent="0.3">
      <c r="A204" s="1">
        <v>44109</v>
      </c>
      <c r="B204">
        <v>17989</v>
      </c>
      <c r="C204">
        <f t="shared" si="41"/>
        <v>33.53125089740206</v>
      </c>
      <c r="D204">
        <f t="shared" si="46"/>
        <v>74.142857142857139</v>
      </c>
      <c r="E204">
        <f t="shared" si="40"/>
        <v>1260</v>
      </c>
      <c r="F204">
        <v>444</v>
      </c>
      <c r="G204">
        <f t="shared" si="45"/>
        <v>2.0045249100393789</v>
      </c>
      <c r="H204">
        <f t="shared" si="48"/>
        <v>13</v>
      </c>
      <c r="I204">
        <v>15626</v>
      </c>
      <c r="J204">
        <f t="shared" si="42"/>
        <v>97.302952275744246</v>
      </c>
      <c r="K204">
        <f t="shared" si="53"/>
        <v>1919</v>
      </c>
      <c r="L204">
        <f t="shared" si="47"/>
        <v>1924.4229940797584</v>
      </c>
      <c r="M204">
        <f t="shared" si="43"/>
        <v>0.96685962607916409</v>
      </c>
      <c r="N204">
        <f t="shared" si="44"/>
        <v>0.9740083904406146</v>
      </c>
      <c r="O204">
        <f t="shared" si="49"/>
        <v>0.80768457865480148</v>
      </c>
      <c r="P204">
        <f t="shared" si="50"/>
        <v>0.81456636213722911</v>
      </c>
      <c r="Q204" s="5">
        <f t="shared" si="51"/>
        <v>-0.19231542134519852</v>
      </c>
      <c r="R204" s="5">
        <f t="shared" si="52"/>
        <v>-0.18543363786277089</v>
      </c>
    </row>
    <row r="205" spans="1:18" x14ac:dyDescent="0.3">
      <c r="A205" s="1">
        <v>44110</v>
      </c>
      <c r="B205">
        <v>18097</v>
      </c>
      <c r="C205">
        <f t="shared" si="41"/>
        <v>108</v>
      </c>
      <c r="D205">
        <f t="shared" si="46"/>
        <v>78.714285714285708</v>
      </c>
      <c r="E205">
        <f t="shared" si="40"/>
        <v>1224</v>
      </c>
      <c r="F205">
        <v>447</v>
      </c>
      <c r="G205">
        <f t="shared" si="45"/>
        <v>3</v>
      </c>
      <c r="H205">
        <f t="shared" si="48"/>
        <v>14</v>
      </c>
      <c r="I205">
        <v>15785</v>
      </c>
      <c r="J205">
        <f t="shared" si="42"/>
        <v>159</v>
      </c>
      <c r="K205">
        <f t="shared" si="53"/>
        <v>1865</v>
      </c>
      <c r="L205">
        <f t="shared" si="47"/>
        <v>1908.7494293699679</v>
      </c>
      <c r="M205">
        <f t="shared" si="43"/>
        <v>0.97186034392912979</v>
      </c>
      <c r="N205">
        <f t="shared" si="44"/>
        <v>0.99185544718702268</v>
      </c>
      <c r="O205">
        <f t="shared" si="49"/>
        <v>0.83290762135829433</v>
      </c>
      <c r="P205">
        <f t="shared" si="50"/>
        <v>0.80816628304114124</v>
      </c>
      <c r="Q205" s="5">
        <f t="shared" si="51"/>
        <v>-0.16709237864170567</v>
      </c>
      <c r="R205" s="5">
        <f t="shared" si="52"/>
        <v>-0.19183371695885876</v>
      </c>
    </row>
    <row r="206" spans="1:18" x14ac:dyDescent="0.3">
      <c r="A206" s="1">
        <v>44111</v>
      </c>
      <c r="B206">
        <v>18178</v>
      </c>
      <c r="C206">
        <f t="shared" si="41"/>
        <v>81</v>
      </c>
      <c r="D206">
        <f t="shared" si="46"/>
        <v>66</v>
      </c>
      <c r="E206">
        <f t="shared" si="40"/>
        <v>1194</v>
      </c>
      <c r="F206">
        <v>448</v>
      </c>
      <c r="G206">
        <f t="shared" si="45"/>
        <v>1</v>
      </c>
      <c r="H206">
        <f t="shared" si="48"/>
        <v>13</v>
      </c>
      <c r="I206">
        <v>15902</v>
      </c>
      <c r="J206">
        <f t="shared" si="42"/>
        <v>117</v>
      </c>
      <c r="K206">
        <f t="shared" si="53"/>
        <v>1828</v>
      </c>
      <c r="L206">
        <f t="shared" si="47"/>
        <v>1890.2640720075433</v>
      </c>
      <c r="M206">
        <f t="shared" si="43"/>
        <v>0.98016085790884722</v>
      </c>
      <c r="N206">
        <f t="shared" si="44"/>
        <v>0.99031546148593941</v>
      </c>
      <c r="O206">
        <f t="shared" si="49"/>
        <v>0.84999070912138253</v>
      </c>
      <c r="P206">
        <f t="shared" si="50"/>
        <v>0.81641171453117034</v>
      </c>
      <c r="Q206" s="5">
        <f t="shared" si="51"/>
        <v>-0.15000929087861747</v>
      </c>
      <c r="R206" s="5">
        <f t="shared" si="52"/>
        <v>-0.18358828546882966</v>
      </c>
    </row>
    <row r="207" spans="1:18" x14ac:dyDescent="0.3">
      <c r="A207" s="1">
        <v>44112</v>
      </c>
      <c r="B207">
        <v>18236</v>
      </c>
      <c r="C207">
        <f t="shared" si="41"/>
        <v>58</v>
      </c>
      <c r="D207">
        <f t="shared" si="46"/>
        <v>65.450024593321103</v>
      </c>
      <c r="E207">
        <f t="shared" si="40"/>
        <v>1110</v>
      </c>
      <c r="F207">
        <v>449</v>
      </c>
      <c r="G207">
        <f t="shared" si="45"/>
        <v>1</v>
      </c>
      <c r="H207">
        <f t="shared" si="48"/>
        <v>12</v>
      </c>
      <c r="I207">
        <v>15979</v>
      </c>
      <c r="J207">
        <f t="shared" si="42"/>
        <v>77</v>
      </c>
      <c r="K207">
        <f t="shared" si="53"/>
        <v>1808</v>
      </c>
      <c r="L207">
        <f t="shared" si="47"/>
        <v>1876.0817372413342</v>
      </c>
      <c r="M207">
        <f t="shared" si="43"/>
        <v>0.98905908096280093</v>
      </c>
      <c r="N207">
        <f t="shared" si="44"/>
        <v>0.99249716747187244</v>
      </c>
      <c r="O207">
        <f t="shared" si="49"/>
        <v>0.86894151911965667</v>
      </c>
      <c r="P207">
        <f t="shared" si="50"/>
        <v>0.83164673413063472</v>
      </c>
      <c r="Q207" s="5">
        <f t="shared" si="51"/>
        <v>-0.13105848088034333</v>
      </c>
      <c r="R207" s="5">
        <f t="shared" si="52"/>
        <v>-0.16835326586936528</v>
      </c>
    </row>
    <row r="208" spans="1:18" x14ac:dyDescent="0.3">
      <c r="A208" s="1">
        <v>44113</v>
      </c>
      <c r="B208">
        <v>18371</v>
      </c>
      <c r="C208">
        <f t="shared" si="41"/>
        <v>135</v>
      </c>
      <c r="D208">
        <f t="shared" si="46"/>
        <v>64.897937470714425</v>
      </c>
      <c r="E208">
        <f t="shared" ref="E208:E271" si="54">SUM(C195:C208)</f>
        <v>1037</v>
      </c>
      <c r="F208">
        <v>452</v>
      </c>
      <c r="G208">
        <f t="shared" si="45"/>
        <v>3</v>
      </c>
      <c r="H208">
        <f t="shared" si="48"/>
        <v>14</v>
      </c>
      <c r="I208">
        <v>16001</v>
      </c>
      <c r="J208">
        <f t="shared" si="42"/>
        <v>22</v>
      </c>
      <c r="K208">
        <f t="shared" si="53"/>
        <v>1918</v>
      </c>
      <c r="L208">
        <f t="shared" si="47"/>
        <v>1866.3681197818969</v>
      </c>
      <c r="M208">
        <f t="shared" si="43"/>
        <v>1.0608407079646018</v>
      </c>
      <c r="N208">
        <f t="shared" si="44"/>
        <v>0.99482239112155069</v>
      </c>
      <c r="O208">
        <f t="shared" si="49"/>
        <v>0.89014527371104069</v>
      </c>
      <c r="P208">
        <f t="shared" si="50"/>
        <v>0.94436238306253073</v>
      </c>
      <c r="Q208" s="5">
        <f t="shared" si="51"/>
        <v>-0.10985472628895931</v>
      </c>
      <c r="R208" s="5">
        <f t="shared" si="52"/>
        <v>-5.563761693746927E-2</v>
      </c>
    </row>
    <row r="209" spans="1:18" x14ac:dyDescent="0.3">
      <c r="A209" s="1">
        <v>44114</v>
      </c>
      <c r="B209">
        <v>18384</v>
      </c>
      <c r="C209">
        <f t="shared" si="41"/>
        <v>13</v>
      </c>
      <c r="D209">
        <f t="shared" si="46"/>
        <v>53.714285714285715</v>
      </c>
      <c r="E209">
        <f t="shared" si="54"/>
        <v>1036</v>
      </c>
      <c r="F209">
        <v>453</v>
      </c>
      <c r="G209">
        <f t="shared" si="45"/>
        <v>1</v>
      </c>
      <c r="H209">
        <f t="shared" si="48"/>
        <v>13</v>
      </c>
      <c r="I209">
        <v>16016</v>
      </c>
      <c r="J209">
        <f t="shared" si="42"/>
        <v>15</v>
      </c>
      <c r="K209">
        <f t="shared" si="53"/>
        <v>1915</v>
      </c>
      <c r="L209">
        <f t="shared" si="47"/>
        <v>1859.57518512517</v>
      </c>
      <c r="M209">
        <f t="shared" si="43"/>
        <v>0.99843587069864437</v>
      </c>
      <c r="N209">
        <f t="shared" si="44"/>
        <v>0.99636034575134047</v>
      </c>
      <c r="O209">
        <f t="shared" si="49"/>
        <v>0.91430586725436436</v>
      </c>
      <c r="P209">
        <f t="shared" si="50"/>
        <v>0.93414634146341469</v>
      </c>
      <c r="Q209" s="5">
        <f t="shared" si="51"/>
        <v>-8.5694132745635643E-2</v>
      </c>
      <c r="R209" s="5">
        <f t="shared" si="52"/>
        <v>-6.5853658536585313E-2</v>
      </c>
    </row>
    <row r="210" spans="1:18" x14ac:dyDescent="0.3">
      <c r="A210" s="1">
        <v>44115</v>
      </c>
      <c r="B210">
        <f>(B212/B209)^(1/3)*B209</f>
        <v>18413.618921255846</v>
      </c>
      <c r="C210">
        <f>B210-B209</f>
        <v>29.618921255845635</v>
      </c>
      <c r="D210">
        <f t="shared" si="46"/>
        <v>55.142857142857146</v>
      </c>
      <c r="E210">
        <f t="shared" si="54"/>
        <v>1004.2275476322393</v>
      </c>
      <c r="F210">
        <f>(F212/F209)^(1/3)*F209</f>
        <v>453.66568795250214</v>
      </c>
      <c r="G210">
        <f t="shared" si="45"/>
        <v>0.66568795250213952</v>
      </c>
      <c r="H210">
        <f t="shared" si="48"/>
        <v>11.670212862541518</v>
      </c>
      <c r="I210">
        <f>(I212/I209)^(1/3)*I209</f>
        <v>16077.099944811787</v>
      </c>
      <c r="J210">
        <f>I210-I209</f>
        <v>61.099944811787282</v>
      </c>
      <c r="K210">
        <f t="shared" si="53"/>
        <v>1882.8532884915548</v>
      </c>
      <c r="L210">
        <f t="shared" si="47"/>
        <v>1836.8120666669079</v>
      </c>
      <c r="M210">
        <f t="shared" si="43"/>
        <v>0.98321320547861868</v>
      </c>
      <c r="N210">
        <f t="shared" si="44"/>
        <v>0.98775896847820654</v>
      </c>
      <c r="O210">
        <f t="shared" si="49"/>
        <v>0.92966586353415037</v>
      </c>
      <c r="P210">
        <f t="shared" si="50"/>
        <v>0.94864764276856139</v>
      </c>
      <c r="Q210" s="5">
        <f t="shared" si="51"/>
        <v>-7.0334136465849628E-2</v>
      </c>
      <c r="R210" s="5">
        <f t="shared" si="52"/>
        <v>-5.1352357231438606E-2</v>
      </c>
    </row>
    <row r="211" spans="1:18" x14ac:dyDescent="0.3">
      <c r="A211" s="1">
        <v>44116</v>
      </c>
      <c r="B211">
        <f>(B212/B209)^(1/3)*B210</f>
        <v>18443.285562295001</v>
      </c>
      <c r="C211">
        <f t="shared" ref="C211:C275" si="55">B211-B210</f>
        <v>29.666641039155365</v>
      </c>
      <c r="D211">
        <f t="shared" si="46"/>
        <v>53</v>
      </c>
      <c r="E211">
        <f t="shared" si="54"/>
        <v>972.285562295001</v>
      </c>
      <c r="F211">
        <f>(F212/F209)^(1/3)*F210</f>
        <v>454.33235413999347</v>
      </c>
      <c r="G211">
        <f t="shared" si="45"/>
        <v>0.66666618749133022</v>
      </c>
      <c r="H211">
        <f t="shared" si="48"/>
        <v>10.33235413999347</v>
      </c>
      <c r="I211">
        <f>(I212/I209)^(1/3)*I210</f>
        <v>16138.432981734964</v>
      </c>
      <c r="J211">
        <f t="shared" ref="J211:J275" si="56">I211-I210</f>
        <v>61.333036923177133</v>
      </c>
      <c r="K211">
        <f t="shared" si="53"/>
        <v>1850.5202264200416</v>
      </c>
      <c r="L211">
        <f t="shared" si="47"/>
        <v>1811.5565213097755</v>
      </c>
      <c r="M211">
        <f t="shared" si="43"/>
        <v>0.982827625355018</v>
      </c>
      <c r="N211">
        <f t="shared" si="44"/>
        <v>0.98625033784596083</v>
      </c>
      <c r="O211">
        <f t="shared" si="49"/>
        <v>0.94135048629266949</v>
      </c>
      <c r="P211">
        <f t="shared" si="50"/>
        <v>0.96431486525275745</v>
      </c>
      <c r="Q211" s="5">
        <f t="shared" si="51"/>
        <v>-5.8649513707330514E-2</v>
      </c>
      <c r="R211" s="5">
        <f t="shared" si="52"/>
        <v>-3.5685134747242553E-2</v>
      </c>
    </row>
    <row r="212" spans="1:18" x14ac:dyDescent="0.3">
      <c r="A212" s="1">
        <v>44117</v>
      </c>
      <c r="B212">
        <v>18473</v>
      </c>
      <c r="C212">
        <f t="shared" si="55"/>
        <v>29.714437704999</v>
      </c>
      <c r="D212">
        <f t="shared" si="46"/>
        <v>39.857142857142854</v>
      </c>
      <c r="E212">
        <f t="shared" si="54"/>
        <v>905</v>
      </c>
      <c r="F212">
        <v>455</v>
      </c>
      <c r="G212">
        <f t="shared" si="45"/>
        <v>0.66764586000653026</v>
      </c>
      <c r="H212">
        <f t="shared" si="48"/>
        <v>8</v>
      </c>
      <c r="I212">
        <v>16200</v>
      </c>
      <c r="J212">
        <f t="shared" si="56"/>
        <v>61.567018265035586</v>
      </c>
      <c r="K212">
        <f t="shared" si="53"/>
        <v>1818</v>
      </c>
      <c r="L212">
        <f t="shared" si="47"/>
        <v>1764.1394565506</v>
      </c>
      <c r="M212">
        <f t="shared" si="43"/>
        <v>0.98242644097819232</v>
      </c>
      <c r="N212">
        <f t="shared" si="44"/>
        <v>0.97382523581163649</v>
      </c>
      <c r="O212">
        <f t="shared" si="49"/>
        <v>0.92423836749116928</v>
      </c>
      <c r="P212">
        <f t="shared" si="50"/>
        <v>0.97479892761394105</v>
      </c>
      <c r="Q212" s="5">
        <f t="shared" si="51"/>
        <v>-7.5761632508830723E-2</v>
      </c>
      <c r="R212" s="5">
        <f t="shared" si="52"/>
        <v>-2.5201072386058954E-2</v>
      </c>
    </row>
    <row r="213" spans="1:18" x14ac:dyDescent="0.3">
      <c r="A213" s="1">
        <v>44118</v>
      </c>
      <c r="B213">
        <v>18564</v>
      </c>
      <c r="C213">
        <f t="shared" si="55"/>
        <v>91</v>
      </c>
      <c r="D213">
        <f t="shared" si="46"/>
        <v>43.428571428571431</v>
      </c>
      <c r="E213">
        <f t="shared" si="54"/>
        <v>922</v>
      </c>
      <c r="F213">
        <v>455</v>
      </c>
      <c r="G213">
        <f t="shared" si="45"/>
        <v>0</v>
      </c>
      <c r="H213">
        <f t="shared" si="48"/>
        <v>7</v>
      </c>
      <c r="I213">
        <v>16432</v>
      </c>
      <c r="J213">
        <f t="shared" si="56"/>
        <v>232</v>
      </c>
      <c r="K213">
        <f t="shared" si="53"/>
        <v>1677</v>
      </c>
      <c r="L213">
        <f t="shared" si="47"/>
        <v>1722.7821060841716</v>
      </c>
      <c r="M213">
        <f t="shared" si="43"/>
        <v>0.92244224422442245</v>
      </c>
      <c r="N213">
        <f t="shared" si="44"/>
        <v>0.97655664334649939</v>
      </c>
      <c r="O213">
        <f t="shared" si="49"/>
        <v>0.9113975828014873</v>
      </c>
      <c r="P213">
        <f t="shared" si="50"/>
        <v>0.91739606126914663</v>
      </c>
      <c r="Q213" s="5">
        <f t="shared" si="51"/>
        <v>-8.8602417198512695E-2</v>
      </c>
      <c r="R213" s="5">
        <f t="shared" si="52"/>
        <v>-8.2603938730853366E-2</v>
      </c>
    </row>
    <row r="214" spans="1:18" x14ac:dyDescent="0.3">
      <c r="A214" s="1">
        <v>44119</v>
      </c>
      <c r="B214">
        <v>18607</v>
      </c>
      <c r="C214">
        <f t="shared" si="55"/>
        <v>43</v>
      </c>
      <c r="D214">
        <f t="shared" si="46"/>
        <v>44.691643204772845</v>
      </c>
      <c r="E214">
        <f t="shared" si="54"/>
        <v>890</v>
      </c>
      <c r="F214">
        <v>456</v>
      </c>
      <c r="G214">
        <f t="shared" si="45"/>
        <v>1</v>
      </c>
      <c r="H214">
        <f t="shared" si="48"/>
        <v>7</v>
      </c>
      <c r="I214">
        <v>16510</v>
      </c>
      <c r="J214">
        <f t="shared" si="56"/>
        <v>78</v>
      </c>
      <c r="K214">
        <f t="shared" si="53"/>
        <v>1641</v>
      </c>
      <c r="L214">
        <f t="shared" si="47"/>
        <v>1688.4631374895378</v>
      </c>
      <c r="M214">
        <f t="shared" si="43"/>
        <v>0.97853309481216455</v>
      </c>
      <c r="N214">
        <f t="shared" si="44"/>
        <v>0.98007933303147676</v>
      </c>
      <c r="O214">
        <f t="shared" si="49"/>
        <v>0.89999444265809103</v>
      </c>
      <c r="P214">
        <f t="shared" si="50"/>
        <v>0.90763274336283184</v>
      </c>
      <c r="Q214" s="5">
        <f t="shared" si="51"/>
        <v>-0.10000555734190897</v>
      </c>
      <c r="R214" s="5">
        <f t="shared" si="52"/>
        <v>-9.236725663716816E-2</v>
      </c>
    </row>
    <row r="215" spans="1:18" x14ac:dyDescent="0.3">
      <c r="A215" s="1">
        <v>44120</v>
      </c>
      <c r="B215">
        <v>18650</v>
      </c>
      <c r="C215">
        <f t="shared" si="55"/>
        <v>43</v>
      </c>
      <c r="D215">
        <f t="shared" si="46"/>
        <v>45.95920538642843</v>
      </c>
      <c r="E215">
        <f t="shared" si="54"/>
        <v>830</v>
      </c>
      <c r="F215">
        <v>456</v>
      </c>
      <c r="G215">
        <f t="shared" si="45"/>
        <v>0</v>
      </c>
      <c r="H215">
        <f t="shared" si="48"/>
        <v>4</v>
      </c>
      <c r="I215">
        <v>16601</v>
      </c>
      <c r="J215">
        <f t="shared" si="56"/>
        <v>91</v>
      </c>
      <c r="K215">
        <f t="shared" si="53"/>
        <v>1593</v>
      </c>
      <c r="L215">
        <f t="shared" si="47"/>
        <v>1660.8800634660668</v>
      </c>
      <c r="M215">
        <f t="shared" si="43"/>
        <v>0.97074954296160876</v>
      </c>
      <c r="N215">
        <f t="shared" si="44"/>
        <v>0.98366379850940522</v>
      </c>
      <c r="O215">
        <f t="shared" si="49"/>
        <v>0.88989950367356074</v>
      </c>
      <c r="P215">
        <f t="shared" si="50"/>
        <v>0.83055265901981234</v>
      </c>
      <c r="Q215" s="5">
        <f t="shared" si="51"/>
        <v>-0.11010049632643926</v>
      </c>
      <c r="R215" s="5">
        <f t="shared" si="52"/>
        <v>-0.16944734098018766</v>
      </c>
    </row>
    <row r="216" spans="1:18" x14ac:dyDescent="0.3">
      <c r="A216" s="1">
        <v>44121</v>
      </c>
      <c r="B216">
        <v>18688</v>
      </c>
      <c r="C216">
        <f t="shared" si="55"/>
        <v>38</v>
      </c>
      <c r="D216">
        <f t="shared" si="46"/>
        <v>50</v>
      </c>
      <c r="E216">
        <f t="shared" si="54"/>
        <v>766</v>
      </c>
      <c r="F216">
        <v>456</v>
      </c>
      <c r="G216">
        <f t="shared" si="45"/>
        <v>0</v>
      </c>
      <c r="H216">
        <f t="shared" si="48"/>
        <v>3</v>
      </c>
      <c r="I216">
        <v>16610</v>
      </c>
      <c r="J216">
        <f t="shared" si="56"/>
        <v>9</v>
      </c>
      <c r="K216">
        <f t="shared" si="53"/>
        <v>1622</v>
      </c>
      <c r="L216">
        <f t="shared" si="47"/>
        <v>1637.4648247719776</v>
      </c>
      <c r="M216">
        <f t="shared" ref="M216:M233" si="57">K216/K215</f>
        <v>1.0182046453232894</v>
      </c>
      <c r="N216">
        <f t="shared" ref="N216:N280" si="58">L216/L215</f>
        <v>0.98590190874756833</v>
      </c>
      <c r="O216">
        <f t="shared" si="49"/>
        <v>0.88055854792542743</v>
      </c>
      <c r="P216">
        <f t="shared" si="50"/>
        <v>0.8469973890339425</v>
      </c>
      <c r="Q216" s="5">
        <f t="shared" si="51"/>
        <v>-0.11944145207457257</v>
      </c>
      <c r="R216" s="5">
        <f t="shared" si="52"/>
        <v>-0.1530026109660575</v>
      </c>
    </row>
    <row r="217" spans="1:18" x14ac:dyDescent="0.3">
      <c r="A217" s="1">
        <v>44122</v>
      </c>
      <c r="B217">
        <f>SQRT(B216*B218)</f>
        <v>18726.460423689256</v>
      </c>
      <c r="C217">
        <f t="shared" si="55"/>
        <v>38.460423689255549</v>
      </c>
      <c r="D217">
        <f t="shared" si="46"/>
        <v>45.714285714285715</v>
      </c>
      <c r="E217">
        <f t="shared" si="54"/>
        <v>770.99167458665761</v>
      </c>
      <c r="F217">
        <f>SQRT(F216*F218)</f>
        <v>457.49754097699804</v>
      </c>
      <c r="G217">
        <f t="shared" ref="G217:G241" si="59">F217-F216</f>
        <v>1.4975409769980388</v>
      </c>
      <c r="H217">
        <f t="shared" si="48"/>
        <v>3.8318530244958993</v>
      </c>
      <c r="I217">
        <f>SQRT(I216*I218)</f>
        <v>16633.483399456651</v>
      </c>
      <c r="J217">
        <f t="shared" si="56"/>
        <v>23.483399456650659</v>
      </c>
      <c r="K217">
        <f t="shared" si="53"/>
        <v>1635.4794832556072</v>
      </c>
      <c r="L217">
        <f t="shared" si="47"/>
        <v>1637.743660874946</v>
      </c>
      <c r="M217">
        <f t="shared" si="57"/>
        <v>1.0083104089122117</v>
      </c>
      <c r="N217">
        <f t="shared" si="58"/>
        <v>1.0001702852475058</v>
      </c>
      <c r="O217">
        <f t="shared" si="49"/>
        <v>0.89162287780851046</v>
      </c>
      <c r="P217">
        <f t="shared" si="50"/>
        <v>0.86861758866293248</v>
      </c>
      <c r="Q217" s="5">
        <f t="shared" si="51"/>
        <v>-0.10837712219148954</v>
      </c>
      <c r="R217" s="5">
        <f t="shared" si="52"/>
        <v>-0.13138241133706752</v>
      </c>
    </row>
    <row r="218" spans="1:18" x14ac:dyDescent="0.3">
      <c r="A218" s="1">
        <v>44123</v>
      </c>
      <c r="B218">
        <v>18765</v>
      </c>
      <c r="C218">
        <f t="shared" si="55"/>
        <v>38.539576310744451</v>
      </c>
      <c r="D218">
        <f t="shared" ref="D218:D285" si="60">AVERAGE(C215:C221)</f>
        <v>45.285714285714285</v>
      </c>
      <c r="E218">
        <f t="shared" si="54"/>
        <v>776</v>
      </c>
      <c r="F218">
        <v>459</v>
      </c>
      <c r="G218">
        <f t="shared" si="59"/>
        <v>1.5024590230019612</v>
      </c>
      <c r="H218">
        <f t="shared" si="48"/>
        <v>4.6676458600065303</v>
      </c>
      <c r="I218">
        <v>16657</v>
      </c>
      <c r="J218">
        <f t="shared" si="56"/>
        <v>23.516600543349341</v>
      </c>
      <c r="K218">
        <f t="shared" si="53"/>
        <v>1649</v>
      </c>
      <c r="L218">
        <f t="shared" ref="L218:L285" si="61">GEOMEAN(K215:K221)</f>
        <v>1626.0920103914052</v>
      </c>
      <c r="M218">
        <f t="shared" si="57"/>
        <v>1.0082670048036793</v>
      </c>
      <c r="N218">
        <f t="shared" si="58"/>
        <v>0.99288554688875053</v>
      </c>
      <c r="O218">
        <f t="shared" si="49"/>
        <v>0.89762146047517344</v>
      </c>
      <c r="P218">
        <f t="shared" si="50"/>
        <v>0.8911007707222437</v>
      </c>
      <c r="Q218" s="5">
        <f t="shared" si="51"/>
        <v>-0.10237853952482656</v>
      </c>
      <c r="R218" s="5">
        <f t="shared" si="52"/>
        <v>-0.1088992292777563</v>
      </c>
    </row>
    <row r="219" spans="1:18" x14ac:dyDescent="0.3">
      <c r="A219" s="1">
        <v>44124</v>
      </c>
      <c r="B219">
        <v>18823</v>
      </c>
      <c r="C219">
        <f t="shared" si="55"/>
        <v>58</v>
      </c>
      <c r="D219">
        <f t="shared" si="60"/>
        <v>47.142857142857146</v>
      </c>
      <c r="E219">
        <f t="shared" si="54"/>
        <v>726</v>
      </c>
      <c r="F219">
        <v>460</v>
      </c>
      <c r="G219">
        <f t="shared" si="59"/>
        <v>1</v>
      </c>
      <c r="H219">
        <f t="shared" si="48"/>
        <v>5</v>
      </c>
      <c r="I219">
        <v>16717</v>
      </c>
      <c r="J219">
        <f t="shared" si="56"/>
        <v>60</v>
      </c>
      <c r="K219">
        <f t="shared" si="53"/>
        <v>1646</v>
      </c>
      <c r="L219">
        <f t="shared" si="61"/>
        <v>1614.6236876957314</v>
      </c>
      <c r="M219">
        <f t="shared" si="57"/>
        <v>0.99818071558520316</v>
      </c>
      <c r="N219">
        <f t="shared" si="58"/>
        <v>0.99294731010152781</v>
      </c>
      <c r="O219">
        <f t="shared" si="49"/>
        <v>0.91524719414914346</v>
      </c>
      <c r="P219">
        <f t="shared" si="50"/>
        <v>0.90539053905390543</v>
      </c>
      <c r="Q219" s="5">
        <f t="shared" si="51"/>
        <v>-8.4752805850856539E-2</v>
      </c>
      <c r="R219" s="5">
        <f t="shared" si="52"/>
        <v>-9.460946094609457E-2</v>
      </c>
    </row>
    <row r="220" spans="1:18" x14ac:dyDescent="0.3">
      <c r="A220" s="1">
        <v>44125</v>
      </c>
      <c r="B220">
        <v>18884</v>
      </c>
      <c r="C220">
        <f t="shared" si="55"/>
        <v>61</v>
      </c>
      <c r="D220">
        <f t="shared" si="60"/>
        <v>45.755877466924304</v>
      </c>
      <c r="E220">
        <f t="shared" si="54"/>
        <v>706</v>
      </c>
      <c r="F220">
        <v>460</v>
      </c>
      <c r="G220">
        <f t="shared" si="59"/>
        <v>0</v>
      </c>
      <c r="H220">
        <f t="shared" si="48"/>
        <v>5</v>
      </c>
      <c r="I220">
        <v>16745</v>
      </c>
      <c r="J220">
        <f t="shared" si="56"/>
        <v>28</v>
      </c>
      <c r="K220">
        <f t="shared" si="53"/>
        <v>1679</v>
      </c>
      <c r="L220">
        <f t="shared" si="61"/>
        <v>1596.3959951849172</v>
      </c>
      <c r="M220">
        <f t="shared" si="57"/>
        <v>1.020048602673147</v>
      </c>
      <c r="N220">
        <f t="shared" si="58"/>
        <v>0.98871087260163548</v>
      </c>
      <c r="O220">
        <f t="shared" si="49"/>
        <v>0.9266383656685836</v>
      </c>
      <c r="P220">
        <f t="shared" si="50"/>
        <v>1.0011926058437686</v>
      </c>
      <c r="Q220" s="5">
        <f t="shared" si="51"/>
        <v>-7.3361634331416403E-2</v>
      </c>
      <c r="R220" s="5">
        <f t="shared" si="52"/>
        <v>1.1926058437685683E-3</v>
      </c>
    </row>
    <row r="221" spans="1:18" x14ac:dyDescent="0.3">
      <c r="A221" s="1">
        <v>44126</v>
      </c>
      <c r="B221">
        <v>18924</v>
      </c>
      <c r="C221">
        <f t="shared" si="55"/>
        <v>40</v>
      </c>
      <c r="D221">
        <f t="shared" si="60"/>
        <v>44.30914727999334</v>
      </c>
      <c r="E221">
        <f t="shared" si="54"/>
        <v>688</v>
      </c>
      <c r="F221">
        <v>461</v>
      </c>
      <c r="G221">
        <f t="shared" si="59"/>
        <v>1</v>
      </c>
      <c r="H221">
        <f t="shared" ref="H221:H284" si="62">SUM(G215:G221)</f>
        <v>5</v>
      </c>
      <c r="I221">
        <v>16902</v>
      </c>
      <c r="J221">
        <f t="shared" si="56"/>
        <v>157</v>
      </c>
      <c r="K221">
        <f t="shared" si="53"/>
        <v>1561</v>
      </c>
      <c r="L221">
        <f t="shared" si="61"/>
        <v>1573.7890062952692</v>
      </c>
      <c r="M221">
        <f t="shared" si="57"/>
        <v>0.9297200714711138</v>
      </c>
      <c r="N221">
        <f t="shared" si="58"/>
        <v>0.98583873364889685</v>
      </c>
      <c r="O221">
        <f t="shared" si="49"/>
        <v>0.93208372238154413</v>
      </c>
      <c r="P221">
        <f t="shared" si="50"/>
        <v>0.95124923826934793</v>
      </c>
      <c r="Q221" s="5">
        <f t="shared" si="51"/>
        <v>-6.7916277618455867E-2</v>
      </c>
      <c r="R221" s="5">
        <f t="shared" si="52"/>
        <v>-4.875076173065207E-2</v>
      </c>
    </row>
    <row r="222" spans="1:18" x14ac:dyDescent="0.3">
      <c r="A222" s="1">
        <v>44127</v>
      </c>
      <c r="B222">
        <v>18980</v>
      </c>
      <c r="C222">
        <f t="shared" si="55"/>
        <v>56</v>
      </c>
      <c r="D222">
        <f t="shared" si="60"/>
        <v>42.857142857142854</v>
      </c>
      <c r="E222">
        <f t="shared" si="54"/>
        <v>609</v>
      </c>
      <c r="F222">
        <v>461</v>
      </c>
      <c r="G222">
        <f t="shared" si="59"/>
        <v>0</v>
      </c>
      <c r="H222">
        <f t="shared" si="62"/>
        <v>5</v>
      </c>
      <c r="I222">
        <v>17003</v>
      </c>
      <c r="J222">
        <f t="shared" si="56"/>
        <v>101</v>
      </c>
      <c r="K222">
        <f t="shared" si="53"/>
        <v>1516</v>
      </c>
      <c r="L222">
        <f t="shared" si="61"/>
        <v>1546.9593272766351</v>
      </c>
      <c r="M222">
        <f t="shared" si="57"/>
        <v>0.97117232543241516</v>
      </c>
      <c r="N222">
        <f t="shared" si="58"/>
        <v>0.98295217534795742</v>
      </c>
      <c r="O222">
        <f t="shared" ref="O222:O285" si="63">L222/L215</f>
        <v>0.93140941438499047</v>
      </c>
      <c r="P222">
        <f t="shared" ref="P222:P257" si="64">K222/K215</f>
        <v>0.95166352793471443</v>
      </c>
      <c r="Q222" s="5">
        <f t="shared" ref="Q222:Q285" si="65">O222-1</f>
        <v>-6.8590585615009525E-2</v>
      </c>
      <c r="R222" s="5">
        <f t="shared" ref="R222:R285" si="66">P222-1</f>
        <v>-4.8336472065285574E-2</v>
      </c>
    </row>
    <row r="223" spans="1:18" x14ac:dyDescent="0.3">
      <c r="A223" s="1">
        <v>44128</v>
      </c>
      <c r="B223">
        <f>(B225/B222)^(1/3)*B222</f>
        <v>19008.29114226847</v>
      </c>
      <c r="C223">
        <f t="shared" si="55"/>
        <v>28.291142268470139</v>
      </c>
      <c r="D223">
        <f t="shared" si="60"/>
        <v>41.571428571428569</v>
      </c>
      <c r="E223">
        <f t="shared" si="54"/>
        <v>624.29114226847014</v>
      </c>
      <c r="F223">
        <v>461</v>
      </c>
      <c r="G223">
        <f t="shared" si="59"/>
        <v>0</v>
      </c>
      <c r="H223">
        <f t="shared" si="62"/>
        <v>5</v>
      </c>
      <c r="I223">
        <f>(I225/I222)^(1/3)*I222</f>
        <v>17049.207644889153</v>
      </c>
      <c r="J223">
        <f t="shared" si="56"/>
        <v>46.207644889153016</v>
      </c>
      <c r="K223">
        <f t="shared" si="53"/>
        <v>1498.0834973793171</v>
      </c>
      <c r="L223">
        <f t="shared" si="61"/>
        <v>1514.3573894310618</v>
      </c>
      <c r="M223">
        <f t="shared" si="57"/>
        <v>0.98818172650350733</v>
      </c>
      <c r="N223">
        <f t="shared" si="58"/>
        <v>0.97892514866375457</v>
      </c>
      <c r="O223">
        <f t="shared" si="63"/>
        <v>0.92481827183184906</v>
      </c>
      <c r="P223">
        <f t="shared" si="64"/>
        <v>0.92360264943237802</v>
      </c>
      <c r="Q223" s="5">
        <f t="shared" si="65"/>
        <v>-7.5181728168150941E-2</v>
      </c>
      <c r="R223" s="5">
        <f t="shared" si="66"/>
        <v>-7.639735056762198E-2</v>
      </c>
    </row>
    <row r="224" spans="1:18" x14ac:dyDescent="0.3">
      <c r="A224" s="1">
        <v>44129</v>
      </c>
      <c r="B224">
        <f>(B225/B222)^(1/3)*B223</f>
        <v>19036.624454649209</v>
      </c>
      <c r="C224">
        <f t="shared" si="55"/>
        <v>28.333312380738789</v>
      </c>
      <c r="D224">
        <f t="shared" si="60"/>
        <v>40.142857142857146</v>
      </c>
      <c r="E224">
        <f t="shared" si="54"/>
        <v>623.00553339336329</v>
      </c>
      <c r="F224">
        <v>461</v>
      </c>
      <c r="G224">
        <f t="shared" si="59"/>
        <v>0</v>
      </c>
      <c r="H224">
        <f t="shared" si="62"/>
        <v>3.5024590230019612</v>
      </c>
      <c r="I224">
        <f>(I225/I222)^(1/3)*I223</f>
        <v>17095.540864467843</v>
      </c>
      <c r="J224">
        <f t="shared" si="56"/>
        <v>46.33321957868975</v>
      </c>
      <c r="K224">
        <f t="shared" si="53"/>
        <v>1480.0835901813662</v>
      </c>
      <c r="L224">
        <f t="shared" si="61"/>
        <v>1443.5823662443456</v>
      </c>
      <c r="M224">
        <f t="shared" si="57"/>
        <v>0.9879847103119157</v>
      </c>
      <c r="N224">
        <f t="shared" si="58"/>
        <v>0.95326398927976563</v>
      </c>
      <c r="O224">
        <f t="shared" si="63"/>
        <v>0.88144585793916497</v>
      </c>
      <c r="P224">
        <f t="shared" si="64"/>
        <v>0.90498450474908565</v>
      </c>
      <c r="Q224" s="5">
        <f t="shared" si="65"/>
        <v>-0.11855414206083503</v>
      </c>
      <c r="R224" s="5">
        <f t="shared" si="66"/>
        <v>-9.501549525091435E-2</v>
      </c>
    </row>
    <row r="225" spans="1:18" x14ac:dyDescent="0.3">
      <c r="A225" s="1">
        <v>44130</v>
      </c>
      <c r="B225">
        <v>19065</v>
      </c>
      <c r="C225">
        <f t="shared" si="55"/>
        <v>28.375545350791072</v>
      </c>
      <c r="D225">
        <f t="shared" si="60"/>
        <v>41.142857142857146</v>
      </c>
      <c r="E225">
        <f t="shared" si="54"/>
        <v>621.714437704999</v>
      </c>
      <c r="F225">
        <v>461</v>
      </c>
      <c r="G225">
        <f t="shared" si="59"/>
        <v>0</v>
      </c>
      <c r="H225">
        <f t="shared" si="62"/>
        <v>2</v>
      </c>
      <c r="I225">
        <v>17142</v>
      </c>
      <c r="J225">
        <f t="shared" si="56"/>
        <v>46.459135532157234</v>
      </c>
      <c r="K225">
        <f t="shared" si="53"/>
        <v>1462</v>
      </c>
      <c r="L225">
        <f t="shared" si="61"/>
        <v>1353.0512589026546</v>
      </c>
      <c r="M225">
        <f t="shared" si="57"/>
        <v>0.98778204805368441</v>
      </c>
      <c r="N225">
        <f t="shared" si="58"/>
        <v>0.93728718952336698</v>
      </c>
      <c r="O225">
        <f t="shared" si="63"/>
        <v>0.83208776025962461</v>
      </c>
      <c r="P225">
        <f t="shared" si="64"/>
        <v>0.88659793814432986</v>
      </c>
      <c r="Q225" s="5">
        <f t="shared" si="65"/>
        <v>-0.16791223974037539</v>
      </c>
      <c r="R225" s="5">
        <f t="shared" si="66"/>
        <v>-0.11340206185567014</v>
      </c>
    </row>
    <row r="226" spans="1:18" x14ac:dyDescent="0.3">
      <c r="A226" s="1">
        <v>44131</v>
      </c>
      <c r="B226">
        <v>19114</v>
      </c>
      <c r="C226">
        <f t="shared" si="55"/>
        <v>49</v>
      </c>
      <c r="D226">
        <f t="shared" si="60"/>
        <v>43.142857142857146</v>
      </c>
      <c r="E226">
        <f t="shared" si="54"/>
        <v>641</v>
      </c>
      <c r="F226">
        <v>462</v>
      </c>
      <c r="G226">
        <f t="shared" si="59"/>
        <v>1</v>
      </c>
      <c r="H226">
        <f t="shared" si="62"/>
        <v>2</v>
      </c>
      <c r="I226">
        <v>17234</v>
      </c>
      <c r="J226">
        <f t="shared" si="56"/>
        <v>92</v>
      </c>
      <c r="K226">
        <f t="shared" si="53"/>
        <v>1418</v>
      </c>
      <c r="L226">
        <f t="shared" si="61"/>
        <v>1256.7197065729461</v>
      </c>
      <c r="M226">
        <f t="shared" si="57"/>
        <v>0.96990424076607384</v>
      </c>
      <c r="N226">
        <f t="shared" si="58"/>
        <v>0.92880421070829577</v>
      </c>
      <c r="O226">
        <f t="shared" si="63"/>
        <v>0.77833597769548468</v>
      </c>
      <c r="P226">
        <f t="shared" si="64"/>
        <v>0.86148238153098422</v>
      </c>
      <c r="Q226" s="5">
        <f t="shared" si="65"/>
        <v>-0.22166402230451532</v>
      </c>
      <c r="R226" s="5">
        <f t="shared" si="66"/>
        <v>-0.13851761846901578</v>
      </c>
    </row>
    <row r="227" spans="1:18" x14ac:dyDescent="0.3">
      <c r="A227" s="1">
        <v>44132</v>
      </c>
      <c r="B227">
        <v>19165</v>
      </c>
      <c r="C227">
        <f t="shared" si="55"/>
        <v>51</v>
      </c>
      <c r="D227">
        <f t="shared" si="60"/>
        <v>40.244122533075696</v>
      </c>
      <c r="E227">
        <f t="shared" si="54"/>
        <v>601</v>
      </c>
      <c r="F227">
        <v>462</v>
      </c>
      <c r="G227">
        <f t="shared" si="59"/>
        <v>0</v>
      </c>
      <c r="H227">
        <f t="shared" si="62"/>
        <v>2</v>
      </c>
      <c r="I227">
        <v>17502</v>
      </c>
      <c r="J227">
        <f t="shared" si="56"/>
        <v>268</v>
      </c>
      <c r="K227">
        <f t="shared" si="53"/>
        <v>1201</v>
      </c>
      <c r="L227">
        <f t="shared" si="61"/>
        <v>1170.7032605460768</v>
      </c>
      <c r="M227">
        <f t="shared" si="57"/>
        <v>0.84696755994358253</v>
      </c>
      <c r="N227">
        <f t="shared" si="58"/>
        <v>0.93155478856822038</v>
      </c>
      <c r="O227">
        <f t="shared" si="63"/>
        <v>0.73334139153266253</v>
      </c>
      <c r="P227">
        <f t="shared" si="64"/>
        <v>0.71530673019654556</v>
      </c>
      <c r="Q227" s="5">
        <f t="shared" si="65"/>
        <v>-0.26665860846733747</v>
      </c>
      <c r="R227" s="5">
        <f t="shared" si="66"/>
        <v>-0.28469326980345444</v>
      </c>
    </row>
    <row r="228" spans="1:18" x14ac:dyDescent="0.3">
      <c r="A228" s="1">
        <v>44133</v>
      </c>
      <c r="B228">
        <v>19212</v>
      </c>
      <c r="C228">
        <f t="shared" si="55"/>
        <v>47</v>
      </c>
      <c r="D228">
        <f t="shared" si="60"/>
        <v>39.098211880237486</v>
      </c>
      <c r="E228">
        <f t="shared" si="54"/>
        <v>605</v>
      </c>
      <c r="F228">
        <v>464</v>
      </c>
      <c r="G228">
        <f t="shared" si="59"/>
        <v>2</v>
      </c>
      <c r="H228">
        <f t="shared" si="62"/>
        <v>3</v>
      </c>
      <c r="I228">
        <v>17756</v>
      </c>
      <c r="J228">
        <f t="shared" si="56"/>
        <v>254</v>
      </c>
      <c r="K228">
        <f t="shared" si="53"/>
        <v>992</v>
      </c>
      <c r="L228">
        <f t="shared" si="61"/>
        <v>1084.8248317264108</v>
      </c>
      <c r="M228">
        <f t="shared" si="57"/>
        <v>0.82597835137385511</v>
      </c>
      <c r="N228">
        <f t="shared" si="58"/>
        <v>0.92664372628499581</v>
      </c>
      <c r="O228">
        <f t="shared" si="63"/>
        <v>0.68930766919010966</v>
      </c>
      <c r="P228">
        <f t="shared" si="64"/>
        <v>0.63549007046764894</v>
      </c>
      <c r="Q228" s="5">
        <f t="shared" si="65"/>
        <v>-0.31069233080989034</v>
      </c>
      <c r="R228" s="5">
        <f t="shared" si="66"/>
        <v>-0.36450992953235106</v>
      </c>
    </row>
    <row r="229" spans="1:18" x14ac:dyDescent="0.3">
      <c r="A229" s="1">
        <v>44134</v>
      </c>
      <c r="B229">
        <v>19282</v>
      </c>
      <c r="C229">
        <f t="shared" si="55"/>
        <v>70</v>
      </c>
      <c r="D229">
        <f t="shared" si="60"/>
        <v>37.949323376738903</v>
      </c>
      <c r="E229">
        <f t="shared" si="54"/>
        <v>632</v>
      </c>
      <c r="F229">
        <v>465</v>
      </c>
      <c r="G229">
        <f t="shared" si="59"/>
        <v>1</v>
      </c>
      <c r="H229">
        <f t="shared" si="62"/>
        <v>4</v>
      </c>
      <c r="I229">
        <v>17913</v>
      </c>
      <c r="J229">
        <f t="shared" si="56"/>
        <v>157</v>
      </c>
      <c r="K229">
        <f t="shared" si="53"/>
        <v>904</v>
      </c>
      <c r="L229">
        <f t="shared" si="61"/>
        <v>999.61755456552135</v>
      </c>
      <c r="M229">
        <f t="shared" si="57"/>
        <v>0.91129032258064513</v>
      </c>
      <c r="N229">
        <f t="shared" si="58"/>
        <v>0.92145526663019961</v>
      </c>
      <c r="O229">
        <f t="shared" si="63"/>
        <v>0.64618218264685157</v>
      </c>
      <c r="P229">
        <f t="shared" si="64"/>
        <v>0.59630606860158308</v>
      </c>
      <c r="Q229" s="5">
        <f t="shared" si="65"/>
        <v>-0.35381781735314843</v>
      </c>
      <c r="R229" s="5">
        <f t="shared" si="66"/>
        <v>-0.40369393139841692</v>
      </c>
    </row>
    <row r="230" spans="1:18" x14ac:dyDescent="0.3">
      <c r="A230" s="1">
        <v>44135</v>
      </c>
      <c r="B230">
        <v>19290</v>
      </c>
      <c r="C230">
        <f t="shared" si="55"/>
        <v>8</v>
      </c>
      <c r="D230">
        <f t="shared" si="60"/>
        <v>33.857142857142854</v>
      </c>
      <c r="E230">
        <f t="shared" si="54"/>
        <v>602</v>
      </c>
      <c r="F230">
        <v>465</v>
      </c>
      <c r="G230">
        <f t="shared" si="59"/>
        <v>0</v>
      </c>
      <c r="H230">
        <f t="shared" si="62"/>
        <v>4</v>
      </c>
      <c r="I230">
        <v>17913</v>
      </c>
      <c r="J230">
        <f t="shared" si="56"/>
        <v>0</v>
      </c>
      <c r="K230">
        <f t="shared" si="53"/>
        <v>912</v>
      </c>
      <c r="L230">
        <f t="shared" si="61"/>
        <v>917.97377589236839</v>
      </c>
      <c r="M230">
        <f t="shared" si="57"/>
        <v>1.0088495575221239</v>
      </c>
      <c r="N230">
        <f t="shared" si="58"/>
        <v>0.91832498509028382</v>
      </c>
      <c r="O230">
        <f t="shared" si="63"/>
        <v>0.60618040516660832</v>
      </c>
      <c r="P230">
        <f t="shared" si="64"/>
        <v>0.60877781618675697</v>
      </c>
      <c r="Q230" s="5">
        <f t="shared" si="65"/>
        <v>-0.39381959483339168</v>
      </c>
      <c r="R230" s="5">
        <f t="shared" si="66"/>
        <v>-0.39122218381324303</v>
      </c>
    </row>
    <row r="231" spans="1:18" x14ac:dyDescent="0.3">
      <c r="A231" s="1">
        <v>44136</v>
      </c>
      <c r="B231">
        <f>(B233/B230)^(1/3)*B230</f>
        <v>19310.311937810871</v>
      </c>
      <c r="C231">
        <f t="shared" si="55"/>
        <v>20.311937810871314</v>
      </c>
      <c r="D231">
        <f t="shared" si="60"/>
        <v>29.142857142857142</v>
      </c>
      <c r="E231">
        <f t="shared" si="54"/>
        <v>583.85151412161576</v>
      </c>
      <c r="F231">
        <f>(F230*2+F233)/3</f>
        <v>466.66666666666669</v>
      </c>
      <c r="G231">
        <f t="shared" si="59"/>
        <v>1.6666666666666856</v>
      </c>
      <c r="H231">
        <f t="shared" si="62"/>
        <v>5.6666666666666856</v>
      </c>
      <c r="I231">
        <f>(I230*2+I233)/3</f>
        <v>17975.333333333332</v>
      </c>
      <c r="J231">
        <f t="shared" si="56"/>
        <v>62.333333333332121</v>
      </c>
      <c r="K231">
        <f t="shared" si="53"/>
        <v>868.31193781087131</v>
      </c>
      <c r="L231">
        <f t="shared" si="61"/>
        <v>836.38489017183645</v>
      </c>
      <c r="M231">
        <f t="shared" si="57"/>
        <v>0.95209642303823605</v>
      </c>
      <c r="N231">
        <f t="shared" si="58"/>
        <v>0.91112067919236706</v>
      </c>
      <c r="O231">
        <f t="shared" si="63"/>
        <v>0.57938148160384717</v>
      </c>
      <c r="P231">
        <f t="shared" si="64"/>
        <v>0.58666412057475092</v>
      </c>
      <c r="Q231" s="5">
        <f t="shared" si="65"/>
        <v>-0.42061851839615283</v>
      </c>
      <c r="R231" s="5">
        <f t="shared" si="66"/>
        <v>-0.41333587942524908</v>
      </c>
    </row>
    <row r="232" spans="1:18" x14ac:dyDescent="0.3">
      <c r="A232" s="1">
        <v>44137</v>
      </c>
      <c r="B232">
        <f>(B233/B230)^(1/3)*B231</f>
        <v>19330.645263637172</v>
      </c>
      <c r="C232">
        <f t="shared" si="55"/>
        <v>20.333325826301007</v>
      </c>
      <c r="D232">
        <f t="shared" si="60"/>
        <v>32.428571428571431</v>
      </c>
      <c r="E232">
        <f t="shared" si="54"/>
        <v>565.64526363717232</v>
      </c>
      <c r="F232">
        <f>(F230+F233*2)/3</f>
        <v>468.33333333333331</v>
      </c>
      <c r="G232">
        <f t="shared" si="59"/>
        <v>1.6666666666666288</v>
      </c>
      <c r="H232">
        <f t="shared" si="62"/>
        <v>7.3333333333333144</v>
      </c>
      <c r="I232">
        <f>(I230+I233*2)/3</f>
        <v>18037.666666666668</v>
      </c>
      <c r="J232">
        <f t="shared" si="56"/>
        <v>62.333333333335759</v>
      </c>
      <c r="K232">
        <f t="shared" si="53"/>
        <v>824.64526363717232</v>
      </c>
      <c r="L232">
        <f t="shared" si="61"/>
        <v>788.91642631494472</v>
      </c>
      <c r="M232">
        <f t="shared" si="57"/>
        <v>0.94971084437260134</v>
      </c>
      <c r="N232">
        <f t="shared" si="58"/>
        <v>0.94324567024741535</v>
      </c>
      <c r="O232">
        <f t="shared" si="63"/>
        <v>0.5830646999691409</v>
      </c>
      <c r="P232">
        <f t="shared" si="64"/>
        <v>0.56405284790504262</v>
      </c>
      <c r="Q232" s="5">
        <f t="shared" si="65"/>
        <v>-0.4169353000308591</v>
      </c>
      <c r="R232" s="5">
        <f t="shared" si="66"/>
        <v>-0.43594715209495738</v>
      </c>
    </row>
    <row r="233" spans="1:18" x14ac:dyDescent="0.3">
      <c r="A233" s="1">
        <v>44138</v>
      </c>
      <c r="B233">
        <v>19351</v>
      </c>
      <c r="C233">
        <f t="shared" si="55"/>
        <v>20.35473636282768</v>
      </c>
      <c r="D233">
        <f t="shared" si="60"/>
        <v>30.857142857142858</v>
      </c>
      <c r="E233">
        <f t="shared" si="54"/>
        <v>528</v>
      </c>
      <c r="F233">
        <v>470</v>
      </c>
      <c r="G233">
        <f t="shared" si="59"/>
        <v>1.6666666666666856</v>
      </c>
      <c r="H233">
        <f t="shared" si="62"/>
        <v>8</v>
      </c>
      <c r="I233">
        <v>18100</v>
      </c>
      <c r="J233">
        <f t="shared" si="56"/>
        <v>62.333333333332121</v>
      </c>
      <c r="K233">
        <f t="shared" si="53"/>
        <v>781</v>
      </c>
      <c r="L233">
        <f t="shared" si="61"/>
        <v>755.38398087014104</v>
      </c>
      <c r="M233">
        <f t="shared" si="57"/>
        <v>0.94707389278552212</v>
      </c>
      <c r="N233">
        <f t="shared" si="58"/>
        <v>0.95749556692407223</v>
      </c>
      <c r="O233">
        <f t="shared" si="63"/>
        <v>0.60107594153199106</v>
      </c>
      <c r="P233">
        <f t="shared" si="64"/>
        <v>0.55077574047954869</v>
      </c>
      <c r="Q233" s="5">
        <f t="shared" si="65"/>
        <v>-0.39892405846800894</v>
      </c>
      <c r="R233" s="5">
        <f t="shared" si="66"/>
        <v>-0.44922425952045131</v>
      </c>
    </row>
    <row r="234" spans="1:18" x14ac:dyDescent="0.3">
      <c r="A234" s="1">
        <v>44139</v>
      </c>
      <c r="B234">
        <v>19369</v>
      </c>
      <c r="C234">
        <f t="shared" si="55"/>
        <v>18</v>
      </c>
      <c r="D234">
        <f t="shared" si="60"/>
        <v>30.428571428571427</v>
      </c>
      <c r="E234">
        <f t="shared" si="54"/>
        <v>485</v>
      </c>
      <c r="F234">
        <v>472</v>
      </c>
      <c r="G234">
        <f t="shared" si="59"/>
        <v>2</v>
      </c>
      <c r="H234">
        <f t="shared" si="62"/>
        <v>10</v>
      </c>
      <c r="I234">
        <v>18271</v>
      </c>
      <c r="J234">
        <f t="shared" si="56"/>
        <v>171</v>
      </c>
      <c r="K234">
        <f t="shared" si="53"/>
        <v>626</v>
      </c>
      <c r="L234">
        <f t="shared" si="61"/>
        <v>718.91416165596979</v>
      </c>
      <c r="M234">
        <f t="shared" ref="M234:M279" si="67">K234/K233</f>
        <v>0.80153649167733676</v>
      </c>
      <c r="N234">
        <f t="shared" si="58"/>
        <v>0.95172015804179355</v>
      </c>
      <c r="O234">
        <f t="shared" si="63"/>
        <v>0.61408743435175106</v>
      </c>
      <c r="P234">
        <f t="shared" si="64"/>
        <v>0.5212323064113239</v>
      </c>
      <c r="Q234" s="5">
        <f t="shared" si="65"/>
        <v>-0.38591256564824894</v>
      </c>
      <c r="R234" s="5">
        <f t="shared" si="66"/>
        <v>-0.4787676935886761</v>
      </c>
    </row>
    <row r="235" spans="1:18" x14ac:dyDescent="0.3">
      <c r="A235" s="1">
        <v>44140</v>
      </c>
      <c r="B235">
        <v>19439</v>
      </c>
      <c r="C235">
        <f t="shared" si="55"/>
        <v>70</v>
      </c>
      <c r="D235">
        <f t="shared" si="60"/>
        <v>32.741151741304101</v>
      </c>
      <c r="E235">
        <f t="shared" si="54"/>
        <v>515</v>
      </c>
      <c r="F235">
        <v>473</v>
      </c>
      <c r="G235">
        <f t="shared" si="59"/>
        <v>1</v>
      </c>
      <c r="H235">
        <f t="shared" si="62"/>
        <v>9</v>
      </c>
      <c r="I235">
        <v>18307</v>
      </c>
      <c r="J235">
        <f t="shared" si="56"/>
        <v>36</v>
      </c>
      <c r="K235">
        <f t="shared" si="53"/>
        <v>659</v>
      </c>
      <c r="L235">
        <f t="shared" si="61"/>
        <v>689.17259989770525</v>
      </c>
      <c r="M235">
        <f t="shared" si="67"/>
        <v>1.0527156549520766</v>
      </c>
      <c r="N235">
        <f t="shared" si="58"/>
        <v>0.95862988470034183</v>
      </c>
      <c r="O235">
        <f t="shared" si="63"/>
        <v>0.6352846835197743</v>
      </c>
      <c r="P235">
        <f t="shared" si="64"/>
        <v>0.66431451612903225</v>
      </c>
      <c r="Q235" s="5">
        <f t="shared" si="65"/>
        <v>-0.3647153164802257</v>
      </c>
      <c r="R235" s="5">
        <f t="shared" si="66"/>
        <v>-0.33568548387096775</v>
      </c>
    </row>
    <row r="236" spans="1:18" x14ac:dyDescent="0.3">
      <c r="A236" s="1">
        <v>44141</v>
      </c>
      <c r="B236">
        <v>19498</v>
      </c>
      <c r="C236">
        <f t="shared" si="55"/>
        <v>59</v>
      </c>
      <c r="D236">
        <f t="shared" si="60"/>
        <v>35.050676623261097</v>
      </c>
      <c r="E236">
        <f t="shared" si="54"/>
        <v>518</v>
      </c>
      <c r="F236">
        <v>473</v>
      </c>
      <c r="G236">
        <f t="shared" si="59"/>
        <v>0</v>
      </c>
      <c r="H236">
        <f t="shared" si="62"/>
        <v>8</v>
      </c>
      <c r="I236">
        <v>18358</v>
      </c>
      <c r="J236">
        <f t="shared" si="56"/>
        <v>51</v>
      </c>
      <c r="K236">
        <f t="shared" si="53"/>
        <v>667</v>
      </c>
      <c r="L236">
        <f t="shared" si="61"/>
        <v>665.6963278368529</v>
      </c>
      <c r="M236">
        <f t="shared" si="67"/>
        <v>1.0121396054628224</v>
      </c>
      <c r="N236">
        <f t="shared" si="58"/>
        <v>0.96593556960282956</v>
      </c>
      <c r="O236">
        <f t="shared" si="63"/>
        <v>0.66595101776318288</v>
      </c>
      <c r="P236">
        <f t="shared" si="64"/>
        <v>0.73783185840707965</v>
      </c>
      <c r="Q236" s="5">
        <f t="shared" si="65"/>
        <v>-0.33404898223681712</v>
      </c>
      <c r="R236" s="5">
        <f t="shared" si="66"/>
        <v>-0.26216814159292035</v>
      </c>
    </row>
    <row r="237" spans="1:18" x14ac:dyDescent="0.3">
      <c r="A237" s="1">
        <v>44142</v>
      </c>
      <c r="B237">
        <v>19503</v>
      </c>
      <c r="C237">
        <f t="shared" si="55"/>
        <v>5</v>
      </c>
      <c r="D237">
        <f t="shared" si="60"/>
        <v>40.714285714285715</v>
      </c>
      <c r="E237">
        <f t="shared" si="54"/>
        <v>494.70885773152986</v>
      </c>
      <c r="F237">
        <v>474</v>
      </c>
      <c r="G237">
        <f t="shared" si="59"/>
        <v>1</v>
      </c>
      <c r="H237">
        <f t="shared" si="62"/>
        <v>9</v>
      </c>
      <c r="I237">
        <v>18384</v>
      </c>
      <c r="J237">
        <f t="shared" si="56"/>
        <v>26</v>
      </c>
      <c r="K237">
        <f t="shared" si="53"/>
        <v>645</v>
      </c>
      <c r="L237">
        <f t="shared" si="61"/>
        <v>650.15964867405216</v>
      </c>
      <c r="M237">
        <f t="shared" si="67"/>
        <v>0.96701649175412296</v>
      </c>
      <c r="N237">
        <f t="shared" si="58"/>
        <v>0.97666101116512627</v>
      </c>
      <c r="O237">
        <f t="shared" si="63"/>
        <v>0.70825514382698751</v>
      </c>
      <c r="P237">
        <f t="shared" si="64"/>
        <v>0.70723684210526316</v>
      </c>
      <c r="Q237" s="5">
        <f t="shared" si="65"/>
        <v>-0.29174485617301249</v>
      </c>
      <c r="R237" s="5">
        <f t="shared" si="66"/>
        <v>-0.29276315789473684</v>
      </c>
    </row>
    <row r="238" spans="1:18" x14ac:dyDescent="0.3">
      <c r="A238" s="1">
        <v>44143</v>
      </c>
      <c r="B238">
        <f>AVERAGE(B237,B239)</f>
        <v>19539.5</v>
      </c>
      <c r="C238">
        <f t="shared" si="55"/>
        <v>36.5</v>
      </c>
      <c r="D238">
        <f t="shared" si="60"/>
        <v>44.571428571428569</v>
      </c>
      <c r="E238">
        <f t="shared" si="54"/>
        <v>502.87554535079107</v>
      </c>
      <c r="F238">
        <f>AVERAGE(F237,F239)</f>
        <v>475</v>
      </c>
      <c r="G238">
        <f t="shared" si="59"/>
        <v>1</v>
      </c>
      <c r="H238">
        <f t="shared" si="62"/>
        <v>8.3333333333333144</v>
      </c>
      <c r="I238">
        <f>AVERAGE(I237,I239)</f>
        <v>18418.5</v>
      </c>
      <c r="J238">
        <f t="shared" si="56"/>
        <v>34.5</v>
      </c>
      <c r="K238">
        <f t="shared" si="53"/>
        <v>646</v>
      </c>
      <c r="L238">
        <f t="shared" si="61"/>
        <v>656.91857943959099</v>
      </c>
      <c r="M238">
        <f t="shared" si="67"/>
        <v>1.0015503875968992</v>
      </c>
      <c r="N238">
        <f t="shared" si="58"/>
        <v>1.0103958016762853</v>
      </c>
      <c r="O238">
        <f t="shared" si="63"/>
        <v>0.78542616821380662</v>
      </c>
      <c r="P238">
        <f t="shared" si="64"/>
        <v>0.7439722660368473</v>
      </c>
      <c r="Q238" s="5">
        <f t="shared" si="65"/>
        <v>-0.21457383178619338</v>
      </c>
      <c r="R238" s="5">
        <f t="shared" si="66"/>
        <v>-0.2560277339631527</v>
      </c>
    </row>
    <row r="239" spans="1:18" x14ac:dyDescent="0.3">
      <c r="A239" s="1">
        <v>44144</v>
      </c>
      <c r="B239">
        <v>19576</v>
      </c>
      <c r="C239">
        <f t="shared" si="55"/>
        <v>36.5</v>
      </c>
      <c r="D239">
        <f t="shared" si="60"/>
        <v>50.714285714285715</v>
      </c>
      <c r="E239">
        <f t="shared" si="54"/>
        <v>511</v>
      </c>
      <c r="F239">
        <v>476</v>
      </c>
      <c r="G239">
        <f t="shared" si="59"/>
        <v>1</v>
      </c>
      <c r="H239">
        <f t="shared" si="62"/>
        <v>7.6666666666666856</v>
      </c>
      <c r="I239">
        <v>18453</v>
      </c>
      <c r="J239">
        <f t="shared" si="56"/>
        <v>34.5</v>
      </c>
      <c r="K239">
        <f t="shared" si="53"/>
        <v>647</v>
      </c>
      <c r="L239">
        <f t="shared" si="61"/>
        <v>665.27926114987008</v>
      </c>
      <c r="M239">
        <f t="shared" si="67"/>
        <v>1.0015479876160991</v>
      </c>
      <c r="N239">
        <f t="shared" si="58"/>
        <v>1.0127271201819432</v>
      </c>
      <c r="O239">
        <f t="shared" si="63"/>
        <v>0.8432823033707284</v>
      </c>
      <c r="P239">
        <f t="shared" si="64"/>
        <v>0.78457978057904332</v>
      </c>
      <c r="Q239" s="5">
        <f t="shared" si="65"/>
        <v>-0.1567176966292716</v>
      </c>
      <c r="R239" s="5">
        <f t="shared" si="66"/>
        <v>-0.21542021942095668</v>
      </c>
    </row>
    <row r="240" spans="1:18" x14ac:dyDescent="0.3">
      <c r="A240" s="1">
        <v>44145</v>
      </c>
      <c r="B240">
        <v>19636</v>
      </c>
      <c r="C240">
        <f t="shared" si="55"/>
        <v>60</v>
      </c>
      <c r="D240">
        <f t="shared" si="60"/>
        <v>53.428571428571431</v>
      </c>
      <c r="E240">
        <f t="shared" si="54"/>
        <v>522</v>
      </c>
      <c r="F240">
        <v>477</v>
      </c>
      <c r="G240">
        <f t="shared" si="59"/>
        <v>1</v>
      </c>
      <c r="H240">
        <f t="shared" si="62"/>
        <v>7</v>
      </c>
      <c r="I240">
        <v>18497</v>
      </c>
      <c r="J240">
        <f t="shared" si="56"/>
        <v>44</v>
      </c>
      <c r="K240">
        <f t="shared" si="53"/>
        <v>662</v>
      </c>
      <c r="L240">
        <f t="shared" si="61"/>
        <v>676.90566469704186</v>
      </c>
      <c r="M240">
        <f t="shared" si="67"/>
        <v>1.0231839258114375</v>
      </c>
      <c r="N240">
        <f t="shared" si="58"/>
        <v>1.0174759747163569</v>
      </c>
      <c r="O240">
        <f t="shared" si="63"/>
        <v>0.89610804814433775</v>
      </c>
      <c r="P240">
        <f t="shared" si="64"/>
        <v>0.84763124199743922</v>
      </c>
      <c r="Q240" s="5">
        <f t="shared" si="65"/>
        <v>-0.10389195185566225</v>
      </c>
      <c r="R240" s="5">
        <f t="shared" si="66"/>
        <v>-0.15236875800256078</v>
      </c>
    </row>
    <row r="241" spans="1:18" x14ac:dyDescent="0.3">
      <c r="A241" s="1">
        <v>44146</v>
      </c>
      <c r="B241">
        <v>19681</v>
      </c>
      <c r="C241">
        <f t="shared" si="55"/>
        <v>45</v>
      </c>
      <c r="D241">
        <f t="shared" si="60"/>
        <v>55.142857142857146</v>
      </c>
      <c r="E241">
        <f t="shared" si="54"/>
        <v>516</v>
      </c>
      <c r="F241">
        <v>478</v>
      </c>
      <c r="G241">
        <f t="shared" si="59"/>
        <v>1</v>
      </c>
      <c r="H241">
        <f t="shared" si="62"/>
        <v>6</v>
      </c>
      <c r="I241">
        <v>18530</v>
      </c>
      <c r="J241">
        <f t="shared" si="56"/>
        <v>33</v>
      </c>
      <c r="K241">
        <f t="shared" si="53"/>
        <v>673</v>
      </c>
      <c r="L241">
        <f t="shared" si="61"/>
        <v>690.7227081943779</v>
      </c>
      <c r="M241">
        <f t="shared" si="67"/>
        <v>1.0166163141993958</v>
      </c>
      <c r="N241">
        <f t="shared" si="58"/>
        <v>1.0204120665817149</v>
      </c>
      <c r="O241">
        <f t="shared" si="63"/>
        <v>0.96078606464413663</v>
      </c>
      <c r="P241">
        <f t="shared" si="64"/>
        <v>1.0750798722044728</v>
      </c>
      <c r="Q241" s="5">
        <f t="shared" si="65"/>
        <v>-3.9213935355863372E-2</v>
      </c>
      <c r="R241" s="5">
        <f t="shared" si="66"/>
        <v>7.5079872204472764E-2</v>
      </c>
    </row>
    <row r="242" spans="1:18" x14ac:dyDescent="0.3">
      <c r="A242" s="1">
        <v>44147</v>
      </c>
      <c r="B242">
        <v>19794</v>
      </c>
      <c r="C242">
        <f t="shared" si="55"/>
        <v>113</v>
      </c>
      <c r="D242">
        <f t="shared" si="60"/>
        <v>55.209378266801131</v>
      </c>
      <c r="E242">
        <f t="shared" si="54"/>
        <v>582</v>
      </c>
      <c r="F242">
        <v>480</v>
      </c>
      <c r="G242">
        <f t="shared" ref="G242:G307" si="68">F242-F241</f>
        <v>2</v>
      </c>
      <c r="H242">
        <f t="shared" si="62"/>
        <v>7</v>
      </c>
      <c r="I242">
        <v>18594</v>
      </c>
      <c r="J242">
        <f t="shared" si="56"/>
        <v>64</v>
      </c>
      <c r="K242">
        <f t="shared" si="53"/>
        <v>720</v>
      </c>
      <c r="L242">
        <f t="shared" si="61"/>
        <v>704.19194617491269</v>
      </c>
      <c r="M242">
        <f t="shared" si="67"/>
        <v>1.0698365527488856</v>
      </c>
      <c r="N242">
        <f t="shared" si="58"/>
        <v>1.0195002101722481</v>
      </c>
      <c r="O242">
        <f t="shared" si="63"/>
        <v>1.0217933015320644</v>
      </c>
      <c r="P242">
        <f t="shared" si="64"/>
        <v>1.0925644916540211</v>
      </c>
      <c r="Q242" s="5">
        <f t="shared" si="65"/>
        <v>2.179330153206438E-2</v>
      </c>
      <c r="R242" s="5">
        <f t="shared" si="66"/>
        <v>9.2564491654021142E-2</v>
      </c>
    </row>
    <row r="243" spans="1:18" x14ac:dyDescent="0.3">
      <c r="A243" s="1">
        <v>44148</v>
      </c>
      <c r="B243">
        <v>19872</v>
      </c>
      <c r="C243">
        <f t="shared" si="55"/>
        <v>78</v>
      </c>
      <c r="D243">
        <f t="shared" si="60"/>
        <v>55.285714285714285</v>
      </c>
      <c r="E243">
        <f t="shared" si="54"/>
        <v>590</v>
      </c>
      <c r="F243">
        <v>483</v>
      </c>
      <c r="G243">
        <f t="shared" si="68"/>
        <v>3</v>
      </c>
      <c r="H243">
        <f t="shared" si="62"/>
        <v>10</v>
      </c>
      <c r="I243">
        <v>18636</v>
      </c>
      <c r="J243">
        <f t="shared" si="56"/>
        <v>42</v>
      </c>
      <c r="K243">
        <f t="shared" si="53"/>
        <v>753</v>
      </c>
      <c r="L243">
        <f t="shared" si="61"/>
        <v>717.27760736935181</v>
      </c>
      <c r="M243">
        <f t="shared" si="67"/>
        <v>1.0458333333333334</v>
      </c>
      <c r="N243">
        <f t="shared" si="58"/>
        <v>1.0185825203845611</v>
      </c>
      <c r="O243">
        <f t="shared" si="63"/>
        <v>1.0774846989168616</v>
      </c>
      <c r="P243">
        <f t="shared" si="64"/>
        <v>1.128935532233883</v>
      </c>
      <c r="Q243" s="5">
        <f t="shared" si="65"/>
        <v>7.7484698916861605E-2</v>
      </c>
      <c r="R243" s="5">
        <f t="shared" si="66"/>
        <v>0.12893553223388299</v>
      </c>
    </row>
    <row r="244" spans="1:18" x14ac:dyDescent="0.3">
      <c r="A244" s="1">
        <v>44149</v>
      </c>
      <c r="B244">
        <v>19889</v>
      </c>
      <c r="C244">
        <f t="shared" si="55"/>
        <v>17</v>
      </c>
      <c r="D244">
        <f t="shared" si="60"/>
        <v>62.857142857142854</v>
      </c>
      <c r="E244">
        <f t="shared" si="54"/>
        <v>599</v>
      </c>
      <c r="F244">
        <v>483</v>
      </c>
      <c r="G244">
        <f t="shared" si="68"/>
        <v>0</v>
      </c>
      <c r="H244">
        <f t="shared" si="62"/>
        <v>9</v>
      </c>
      <c r="I244">
        <v>18663</v>
      </c>
      <c r="J244">
        <f t="shared" si="56"/>
        <v>27</v>
      </c>
      <c r="K244">
        <f t="shared" si="53"/>
        <v>743</v>
      </c>
      <c r="L244">
        <f t="shared" si="61"/>
        <v>740.95770860641369</v>
      </c>
      <c r="M244">
        <f t="shared" si="67"/>
        <v>0.98671978751660028</v>
      </c>
      <c r="N244">
        <f t="shared" si="58"/>
        <v>1.0330138582241675</v>
      </c>
      <c r="O244">
        <f t="shared" si="63"/>
        <v>1.1396550218358472</v>
      </c>
      <c r="P244">
        <f t="shared" si="64"/>
        <v>1.1519379844961239</v>
      </c>
      <c r="Q244" s="5">
        <f t="shared" si="65"/>
        <v>0.13965502183584722</v>
      </c>
      <c r="R244" s="5">
        <f t="shared" si="66"/>
        <v>0.15193798449612395</v>
      </c>
    </row>
    <row r="245" spans="1:18" x14ac:dyDescent="0.3">
      <c r="A245" s="1">
        <v>44150</v>
      </c>
      <c r="B245">
        <f>SQRT(B246*B244)</f>
        <v>19925.965647867608</v>
      </c>
      <c r="C245">
        <f t="shared" si="55"/>
        <v>36.965647867607913</v>
      </c>
      <c r="D245">
        <f t="shared" si="60"/>
        <v>69.571428571428569</v>
      </c>
      <c r="E245">
        <f t="shared" si="54"/>
        <v>615.6537100567366</v>
      </c>
      <c r="F245">
        <f>SQRT(F246*F244)</f>
        <v>483</v>
      </c>
      <c r="G245">
        <f t="shared" si="68"/>
        <v>0</v>
      </c>
      <c r="H245">
        <f t="shared" si="62"/>
        <v>8</v>
      </c>
      <c r="I245">
        <f>SQRT(I246*I244)</f>
        <v>18703.456151203714</v>
      </c>
      <c r="J245">
        <f t="shared" si="56"/>
        <v>40.456151203714398</v>
      </c>
      <c r="K245">
        <f t="shared" si="53"/>
        <v>739.50949666389351</v>
      </c>
      <c r="L245">
        <f t="shared" si="61"/>
        <v>769.51976998487282</v>
      </c>
      <c r="M245">
        <f t="shared" si="67"/>
        <v>0.99530214894198321</v>
      </c>
      <c r="N245">
        <f t="shared" si="58"/>
        <v>1.038547492045367</v>
      </c>
      <c r="O245">
        <f t="shared" si="63"/>
        <v>1.1714081380394821</v>
      </c>
      <c r="P245">
        <f t="shared" si="64"/>
        <v>1.1447515428233646</v>
      </c>
      <c r="Q245" s="5">
        <f t="shared" si="65"/>
        <v>0.17140813803948207</v>
      </c>
      <c r="R245" s="5">
        <f t="shared" si="66"/>
        <v>0.14475154282336455</v>
      </c>
    </row>
    <row r="246" spans="1:18" x14ac:dyDescent="0.3">
      <c r="A246" s="1">
        <v>44151</v>
      </c>
      <c r="B246">
        <v>19963</v>
      </c>
      <c r="C246">
        <f t="shared" si="55"/>
        <v>37.034352132392087</v>
      </c>
      <c r="D246">
        <f t="shared" si="60"/>
        <v>78.142857142857139</v>
      </c>
      <c r="E246">
        <f t="shared" si="54"/>
        <v>632.35473636282768</v>
      </c>
      <c r="F246">
        <v>483</v>
      </c>
      <c r="G246">
        <f t="shared" si="68"/>
        <v>0</v>
      </c>
      <c r="H246">
        <f t="shared" si="62"/>
        <v>7</v>
      </c>
      <c r="I246">
        <v>18744</v>
      </c>
      <c r="J246">
        <f t="shared" si="56"/>
        <v>40.543848796285602</v>
      </c>
      <c r="K246">
        <f t="shared" si="53"/>
        <v>736</v>
      </c>
      <c r="L246">
        <f t="shared" si="61"/>
        <v>805.56858451468725</v>
      </c>
      <c r="M246">
        <f t="shared" si="67"/>
        <v>0.99525429128398524</v>
      </c>
      <c r="N246">
        <f t="shared" si="58"/>
        <v>1.0468458588536629</v>
      </c>
      <c r="O246">
        <f t="shared" si="63"/>
        <v>1.2108728342475923</v>
      </c>
      <c r="P246">
        <f t="shared" si="64"/>
        <v>1.1375579598145287</v>
      </c>
      <c r="Q246" s="5">
        <f t="shared" si="65"/>
        <v>0.21087283424759229</v>
      </c>
      <c r="R246" s="5">
        <f t="shared" si="66"/>
        <v>0.13755795981452867</v>
      </c>
    </row>
    <row r="247" spans="1:18" x14ac:dyDescent="0.3">
      <c r="A247" s="1">
        <v>44152</v>
      </c>
      <c r="B247">
        <v>20076</v>
      </c>
      <c r="C247">
        <f t="shared" si="55"/>
        <v>113</v>
      </c>
      <c r="D247">
        <f t="shared" si="60"/>
        <v>83.571428571428569</v>
      </c>
      <c r="E247">
        <f t="shared" si="54"/>
        <v>725</v>
      </c>
      <c r="F247">
        <v>486</v>
      </c>
      <c r="G247">
        <f t="shared" si="68"/>
        <v>3</v>
      </c>
      <c r="H247">
        <f t="shared" si="62"/>
        <v>9</v>
      </c>
      <c r="I247">
        <v>18759</v>
      </c>
      <c r="J247">
        <f t="shared" si="56"/>
        <v>15</v>
      </c>
      <c r="K247">
        <f t="shared" si="53"/>
        <v>831</v>
      </c>
      <c r="L247">
        <f t="shared" si="61"/>
        <v>846.92101857254931</v>
      </c>
      <c r="M247">
        <f t="shared" si="67"/>
        <v>1.1290760869565217</v>
      </c>
      <c r="N247">
        <f t="shared" si="58"/>
        <v>1.051333225814379</v>
      </c>
      <c r="O247">
        <f t="shared" si="63"/>
        <v>1.2511655061294251</v>
      </c>
      <c r="P247">
        <f t="shared" si="64"/>
        <v>1.255287009063444</v>
      </c>
      <c r="Q247" s="5">
        <f t="shared" si="65"/>
        <v>0.25116550612942512</v>
      </c>
      <c r="R247" s="5">
        <f t="shared" si="66"/>
        <v>0.25528700906344404</v>
      </c>
    </row>
    <row r="248" spans="1:18" x14ac:dyDescent="0.3">
      <c r="A248" s="1">
        <v>44153</v>
      </c>
      <c r="B248">
        <v>20168</v>
      </c>
      <c r="C248">
        <f t="shared" si="55"/>
        <v>92</v>
      </c>
      <c r="D248">
        <f t="shared" si="60"/>
        <v>84.857142857142861</v>
      </c>
      <c r="E248">
        <f t="shared" si="54"/>
        <v>799</v>
      </c>
      <c r="F248">
        <v>487</v>
      </c>
      <c r="G248">
        <f t="shared" si="68"/>
        <v>1</v>
      </c>
      <c r="H248">
        <f t="shared" si="62"/>
        <v>9</v>
      </c>
      <c r="I248">
        <v>18804</v>
      </c>
      <c r="J248">
        <f t="shared" si="56"/>
        <v>45</v>
      </c>
      <c r="K248">
        <f t="shared" ref="K248:K311" si="69">B248-F248-I248</f>
        <v>877</v>
      </c>
      <c r="L248">
        <f t="shared" si="61"/>
        <v>891.1415777386801</v>
      </c>
      <c r="M248">
        <f t="shared" si="67"/>
        <v>1.0553549939831528</v>
      </c>
      <c r="N248">
        <f t="shared" si="58"/>
        <v>1.0522133211909921</v>
      </c>
      <c r="O248">
        <f t="shared" si="63"/>
        <v>1.2901582171349459</v>
      </c>
      <c r="P248">
        <f t="shared" si="64"/>
        <v>1.3031203566121843</v>
      </c>
      <c r="Q248" s="5">
        <f t="shared" si="65"/>
        <v>0.29015821713494594</v>
      </c>
      <c r="R248" s="5">
        <f t="shared" si="66"/>
        <v>0.30312035661218428</v>
      </c>
    </row>
    <row r="249" spans="1:18" x14ac:dyDescent="0.3">
      <c r="A249" s="1">
        <v>44154</v>
      </c>
      <c r="B249">
        <v>20341</v>
      </c>
      <c r="C249">
        <f t="shared" si="55"/>
        <v>173</v>
      </c>
      <c r="D249">
        <f t="shared" si="60"/>
        <v>89.701674795384207</v>
      </c>
      <c r="E249">
        <f t="shared" si="54"/>
        <v>902</v>
      </c>
      <c r="F249">
        <v>487</v>
      </c>
      <c r="G249">
        <f t="shared" si="68"/>
        <v>0</v>
      </c>
      <c r="H249">
        <f t="shared" si="62"/>
        <v>7</v>
      </c>
      <c r="I249">
        <v>18862</v>
      </c>
      <c r="J249">
        <f t="shared" si="56"/>
        <v>58</v>
      </c>
      <c r="K249">
        <f t="shared" si="69"/>
        <v>992</v>
      </c>
      <c r="L249">
        <f t="shared" si="61"/>
        <v>943.81263222892073</v>
      </c>
      <c r="M249">
        <f t="shared" si="67"/>
        <v>1.1311288483466362</v>
      </c>
      <c r="N249">
        <f t="shared" si="58"/>
        <v>1.0591051476061708</v>
      </c>
      <c r="O249">
        <f t="shared" si="63"/>
        <v>1.3402775157478004</v>
      </c>
      <c r="P249">
        <f t="shared" si="64"/>
        <v>1.3777777777777778</v>
      </c>
      <c r="Q249" s="5">
        <f t="shared" si="65"/>
        <v>0.34027751574780041</v>
      </c>
      <c r="R249" s="5">
        <f t="shared" si="66"/>
        <v>0.37777777777777777</v>
      </c>
    </row>
    <row r="250" spans="1:18" x14ac:dyDescent="0.3">
      <c r="A250" s="1">
        <v>44155</v>
      </c>
      <c r="B250">
        <v>20457</v>
      </c>
      <c r="C250">
        <f t="shared" si="55"/>
        <v>116</v>
      </c>
      <c r="D250">
        <f t="shared" si="60"/>
        <v>94.571428571428569</v>
      </c>
      <c r="E250">
        <f t="shared" si="54"/>
        <v>959</v>
      </c>
      <c r="F250">
        <v>488</v>
      </c>
      <c r="G250">
        <f t="shared" si="68"/>
        <v>1</v>
      </c>
      <c r="H250">
        <f t="shared" si="62"/>
        <v>5</v>
      </c>
      <c r="I250">
        <v>18900</v>
      </c>
      <c r="J250">
        <f t="shared" si="56"/>
        <v>38</v>
      </c>
      <c r="K250">
        <f t="shared" si="69"/>
        <v>1069</v>
      </c>
      <c r="L250">
        <f t="shared" si="61"/>
        <v>1005.9452885205549</v>
      </c>
      <c r="M250">
        <f t="shared" si="67"/>
        <v>1.0776209677419355</v>
      </c>
      <c r="N250">
        <f t="shared" si="58"/>
        <v>1.0658315582669209</v>
      </c>
      <c r="O250">
        <f t="shared" si="63"/>
        <v>1.4024490353322263</v>
      </c>
      <c r="P250">
        <f t="shared" si="64"/>
        <v>1.4196547144754317</v>
      </c>
      <c r="Q250" s="5">
        <f t="shared" si="65"/>
        <v>0.40244903533222631</v>
      </c>
      <c r="R250" s="5">
        <f t="shared" si="66"/>
        <v>0.41965471447543168</v>
      </c>
    </row>
    <row r="251" spans="1:18" x14ac:dyDescent="0.3">
      <c r="A251" s="1">
        <v>44156</v>
      </c>
      <c r="B251">
        <v>20483</v>
      </c>
      <c r="C251">
        <f t="shared" si="55"/>
        <v>26</v>
      </c>
      <c r="D251">
        <f t="shared" si="60"/>
        <v>94.714285714285708</v>
      </c>
      <c r="E251">
        <f t="shared" si="54"/>
        <v>980</v>
      </c>
      <c r="F251">
        <v>489</v>
      </c>
      <c r="G251">
        <f t="shared" si="68"/>
        <v>1</v>
      </c>
      <c r="H251">
        <f t="shared" si="62"/>
        <v>6</v>
      </c>
      <c r="I251">
        <v>18933</v>
      </c>
      <c r="J251">
        <f t="shared" si="56"/>
        <v>33</v>
      </c>
      <c r="K251">
        <f t="shared" si="69"/>
        <v>1061</v>
      </c>
      <c r="L251">
        <f t="shared" si="61"/>
        <v>1058.3844632833457</v>
      </c>
      <c r="M251">
        <f t="shared" si="67"/>
        <v>0.99251637043966323</v>
      </c>
      <c r="N251">
        <f t="shared" si="58"/>
        <v>1.0521292513233131</v>
      </c>
      <c r="O251">
        <f t="shared" si="63"/>
        <v>1.4284006374317169</v>
      </c>
      <c r="P251">
        <f t="shared" si="64"/>
        <v>1.4279946164199193</v>
      </c>
      <c r="Q251" s="5">
        <f t="shared" si="65"/>
        <v>0.42840063743171686</v>
      </c>
      <c r="R251" s="5">
        <f t="shared" si="66"/>
        <v>0.42799461641991932</v>
      </c>
    </row>
    <row r="252" spans="1:18" x14ac:dyDescent="0.3">
      <c r="A252" s="1">
        <v>44157</v>
      </c>
      <c r="B252">
        <f>SQRT(B253*B251)</f>
        <v>20553.877371435297</v>
      </c>
      <c r="C252">
        <f t="shared" si="55"/>
        <v>70.877371435297391</v>
      </c>
      <c r="D252">
        <f t="shared" si="60"/>
        <v>95.571428571428569</v>
      </c>
      <c r="E252">
        <f t="shared" si="54"/>
        <v>1014.3773714352974</v>
      </c>
      <c r="F252">
        <v>490</v>
      </c>
      <c r="G252">
        <f t="shared" si="68"/>
        <v>1</v>
      </c>
      <c r="H252">
        <f t="shared" si="62"/>
        <v>7</v>
      </c>
      <c r="I252">
        <f>SQRT(I253*I251)</f>
        <v>18958.482850692457</v>
      </c>
      <c r="J252">
        <f t="shared" si="56"/>
        <v>25.48285069245685</v>
      </c>
      <c r="K252">
        <f t="shared" si="69"/>
        <v>1105.3945207428405</v>
      </c>
      <c r="L252">
        <f t="shared" si="61"/>
        <v>1107.6624037244501</v>
      </c>
      <c r="M252">
        <f t="shared" si="67"/>
        <v>1.0418421496162493</v>
      </c>
      <c r="N252">
        <f t="shared" si="58"/>
        <v>1.0465595841120279</v>
      </c>
      <c r="O252">
        <f t="shared" si="63"/>
        <v>1.4394203332114839</v>
      </c>
      <c r="P252">
        <f t="shared" si="64"/>
        <v>1.4947671743629298</v>
      </c>
      <c r="Q252" s="5">
        <f t="shared" si="65"/>
        <v>0.43942033321148388</v>
      </c>
      <c r="R252" s="5">
        <f t="shared" si="66"/>
        <v>0.49476717436292983</v>
      </c>
    </row>
    <row r="253" spans="1:18" x14ac:dyDescent="0.3">
      <c r="A253" s="1">
        <v>44158</v>
      </c>
      <c r="B253">
        <v>20625</v>
      </c>
      <c r="C253">
        <f t="shared" si="55"/>
        <v>71.122628564702609</v>
      </c>
      <c r="D253">
        <f t="shared" si="60"/>
        <v>82</v>
      </c>
      <c r="E253">
        <f t="shared" si="54"/>
        <v>1049</v>
      </c>
      <c r="F253">
        <v>491</v>
      </c>
      <c r="G253">
        <f t="shared" si="68"/>
        <v>1</v>
      </c>
      <c r="H253">
        <f t="shared" si="62"/>
        <v>8</v>
      </c>
      <c r="I253">
        <v>18984</v>
      </c>
      <c r="J253">
        <f t="shared" si="56"/>
        <v>25.51714930754315</v>
      </c>
      <c r="K253">
        <f t="shared" si="69"/>
        <v>1150</v>
      </c>
      <c r="L253">
        <f t="shared" si="61"/>
        <v>1138.6028482560903</v>
      </c>
      <c r="M253">
        <f t="shared" si="67"/>
        <v>1.0403525423910949</v>
      </c>
      <c r="N253">
        <f t="shared" si="58"/>
        <v>1.027933099857506</v>
      </c>
      <c r="O253">
        <f t="shared" si="63"/>
        <v>1.4134151581172181</v>
      </c>
      <c r="P253">
        <f t="shared" si="64"/>
        <v>1.5625</v>
      </c>
      <c r="Q253" s="5">
        <f t="shared" si="65"/>
        <v>0.41341515811721807</v>
      </c>
      <c r="R253" s="5">
        <f t="shared" si="66"/>
        <v>0.5625</v>
      </c>
    </row>
    <row r="254" spans="1:18" x14ac:dyDescent="0.3">
      <c r="A254" s="1">
        <v>44159</v>
      </c>
      <c r="B254">
        <v>20739</v>
      </c>
      <c r="C254">
        <f t="shared" si="55"/>
        <v>114</v>
      </c>
      <c r="D254">
        <f t="shared" si="60"/>
        <v>80.142857142857139</v>
      </c>
      <c r="E254">
        <f t="shared" si="54"/>
        <v>1103</v>
      </c>
      <c r="F254">
        <v>491</v>
      </c>
      <c r="G254">
        <f t="shared" si="68"/>
        <v>0</v>
      </c>
      <c r="H254">
        <f t="shared" si="62"/>
        <v>5</v>
      </c>
      <c r="I254">
        <v>19062</v>
      </c>
      <c r="J254">
        <f t="shared" si="56"/>
        <v>78</v>
      </c>
      <c r="K254">
        <f t="shared" si="69"/>
        <v>1186</v>
      </c>
      <c r="L254">
        <f t="shared" si="61"/>
        <v>1161.6523653185548</v>
      </c>
      <c r="M254">
        <f t="shared" si="67"/>
        <v>1.031304347826087</v>
      </c>
      <c r="N254">
        <f t="shared" si="58"/>
        <v>1.020243684703378</v>
      </c>
      <c r="O254">
        <f t="shared" si="63"/>
        <v>1.3716182971541695</v>
      </c>
      <c r="P254">
        <f t="shared" si="64"/>
        <v>1.4271961492178098</v>
      </c>
      <c r="Q254" s="5">
        <f t="shared" si="65"/>
        <v>0.3716182971541695</v>
      </c>
      <c r="R254" s="5">
        <f t="shared" si="66"/>
        <v>0.4271961492178098</v>
      </c>
    </row>
    <row r="255" spans="1:18" x14ac:dyDescent="0.3">
      <c r="A255" s="1">
        <v>44160</v>
      </c>
      <c r="B255">
        <v>20837</v>
      </c>
      <c r="C255">
        <f t="shared" si="55"/>
        <v>98</v>
      </c>
      <c r="D255">
        <f t="shared" si="60"/>
        <v>80.857142857142861</v>
      </c>
      <c r="E255">
        <f t="shared" si="54"/>
        <v>1156</v>
      </c>
      <c r="F255">
        <v>492</v>
      </c>
      <c r="G255">
        <f t="shared" si="68"/>
        <v>1</v>
      </c>
      <c r="H255">
        <f t="shared" si="62"/>
        <v>5</v>
      </c>
      <c r="I255">
        <v>19139</v>
      </c>
      <c r="J255">
        <f t="shared" si="56"/>
        <v>77</v>
      </c>
      <c r="K255">
        <f t="shared" si="69"/>
        <v>1206</v>
      </c>
      <c r="L255">
        <f t="shared" si="61"/>
        <v>1180.2828094996787</v>
      </c>
      <c r="M255">
        <f t="shared" si="67"/>
        <v>1.0168634064080944</v>
      </c>
      <c r="N255">
        <f t="shared" si="58"/>
        <v>1.0160378825346901</v>
      </c>
      <c r="O255">
        <f t="shared" si="63"/>
        <v>1.3244616107966931</v>
      </c>
      <c r="P255">
        <f t="shared" si="64"/>
        <v>1.3751425313568986</v>
      </c>
      <c r="Q255" s="5">
        <f t="shared" si="65"/>
        <v>0.32446161079669311</v>
      </c>
      <c r="R255" s="5">
        <f t="shared" si="66"/>
        <v>0.37514253135689857</v>
      </c>
    </row>
    <row r="256" spans="1:18" x14ac:dyDescent="0.3">
      <c r="A256" s="1">
        <v>44161</v>
      </c>
      <c r="B256">
        <v>20915</v>
      </c>
      <c r="C256">
        <f t="shared" si="55"/>
        <v>78</v>
      </c>
      <c r="D256">
        <f t="shared" si="60"/>
        <v>77.43861037184044</v>
      </c>
      <c r="E256">
        <f t="shared" si="54"/>
        <v>1121</v>
      </c>
      <c r="F256">
        <v>492</v>
      </c>
      <c r="G256">
        <f t="shared" si="68"/>
        <v>0</v>
      </c>
      <c r="H256">
        <f t="shared" si="62"/>
        <v>5</v>
      </c>
      <c r="I256">
        <v>19220</v>
      </c>
      <c r="J256">
        <f t="shared" si="56"/>
        <v>81</v>
      </c>
      <c r="K256">
        <f t="shared" si="69"/>
        <v>1203</v>
      </c>
      <c r="L256">
        <f t="shared" si="61"/>
        <v>1188.3804304686814</v>
      </c>
      <c r="M256">
        <f t="shared" si="67"/>
        <v>0.99751243781094523</v>
      </c>
      <c r="N256">
        <f t="shared" si="58"/>
        <v>1.0068607463430186</v>
      </c>
      <c r="O256">
        <f t="shared" si="63"/>
        <v>1.2591274898092708</v>
      </c>
      <c r="P256">
        <f t="shared" si="64"/>
        <v>1.2127016129032258</v>
      </c>
      <c r="Q256" s="5">
        <f t="shared" si="65"/>
        <v>0.25912748980927081</v>
      </c>
      <c r="R256" s="5">
        <f t="shared" si="66"/>
        <v>0.21270161290322576</v>
      </c>
    </row>
    <row r="257" spans="1:18" x14ac:dyDescent="0.3">
      <c r="A257" s="1">
        <v>44162</v>
      </c>
      <c r="B257">
        <v>21018</v>
      </c>
      <c r="C257">
        <f t="shared" si="55"/>
        <v>103</v>
      </c>
      <c r="D257">
        <f t="shared" si="60"/>
        <v>74</v>
      </c>
      <c r="E257">
        <f t="shared" si="54"/>
        <v>1146</v>
      </c>
      <c r="F257">
        <v>493</v>
      </c>
      <c r="G257">
        <f t="shared" si="68"/>
        <v>1</v>
      </c>
      <c r="H257">
        <f t="shared" si="62"/>
        <v>5</v>
      </c>
      <c r="I257">
        <v>19295</v>
      </c>
      <c r="J257">
        <f t="shared" si="56"/>
        <v>75</v>
      </c>
      <c r="K257">
        <f t="shared" si="69"/>
        <v>1230</v>
      </c>
      <c r="L257">
        <f t="shared" si="61"/>
        <v>1185.8547606703899</v>
      </c>
      <c r="M257">
        <f t="shared" si="67"/>
        <v>1.0224438902743143</v>
      </c>
      <c r="N257">
        <f t="shared" si="58"/>
        <v>0.99787469590247668</v>
      </c>
      <c r="O257">
        <f t="shared" si="63"/>
        <v>1.178846180008883</v>
      </c>
      <c r="P257">
        <f t="shared" si="64"/>
        <v>1.1506080449017773</v>
      </c>
      <c r="Q257" s="5">
        <f t="shared" si="65"/>
        <v>0.17884618000888297</v>
      </c>
      <c r="R257" s="5">
        <f t="shared" si="66"/>
        <v>0.15060804490177726</v>
      </c>
    </row>
    <row r="258" spans="1:18" x14ac:dyDescent="0.3">
      <c r="A258" s="1">
        <v>44163</v>
      </c>
      <c r="B258">
        <v>21049</v>
      </c>
      <c r="C258">
        <f t="shared" si="55"/>
        <v>31</v>
      </c>
      <c r="D258">
        <f t="shared" si="60"/>
        <v>78.285714285714292</v>
      </c>
      <c r="E258">
        <f t="shared" si="54"/>
        <v>1160</v>
      </c>
      <c r="F258">
        <v>493</v>
      </c>
      <c r="G258">
        <f t="shared" si="68"/>
        <v>0</v>
      </c>
      <c r="H258">
        <f t="shared" si="62"/>
        <v>4</v>
      </c>
      <c r="I258">
        <v>19370</v>
      </c>
      <c r="J258">
        <f t="shared" si="56"/>
        <v>75</v>
      </c>
      <c r="K258">
        <f t="shared" si="69"/>
        <v>1186</v>
      </c>
      <c r="L258">
        <f t="shared" si="61"/>
        <v>1183.8448142312182</v>
      </c>
      <c r="M258">
        <f t="shared" si="67"/>
        <v>0.96422764227642277</v>
      </c>
      <c r="N258">
        <f t="shared" si="58"/>
        <v>0.99830506525264917</v>
      </c>
      <c r="O258">
        <f t="shared" si="63"/>
        <v>1.1185394866423741</v>
      </c>
      <c r="P258">
        <f t="shared" ref="P258:P271" si="70">K258/K251</f>
        <v>1.117813383600377</v>
      </c>
      <c r="Q258" s="5">
        <f t="shared" si="65"/>
        <v>0.11853948664237413</v>
      </c>
      <c r="R258" s="5">
        <f t="shared" si="66"/>
        <v>0.11781338360037696</v>
      </c>
    </row>
    <row r="259" spans="1:18" x14ac:dyDescent="0.3">
      <c r="A259" s="1">
        <v>44164</v>
      </c>
      <c r="B259">
        <f>SQRT(B260*B258)</f>
        <v>21095.94764403818</v>
      </c>
      <c r="C259">
        <f t="shared" si="55"/>
        <v>46.947644038180442</v>
      </c>
      <c r="D259">
        <f t="shared" si="60"/>
        <v>78</v>
      </c>
      <c r="E259">
        <f t="shared" si="54"/>
        <v>1169.9819961705725</v>
      </c>
      <c r="F259">
        <v>493</v>
      </c>
      <c r="G259">
        <f t="shared" si="68"/>
        <v>0</v>
      </c>
      <c r="H259">
        <f t="shared" si="62"/>
        <v>3</v>
      </c>
      <c r="I259">
        <f>SQRT(I260*I258)</f>
        <v>19443.361077756079</v>
      </c>
      <c r="J259">
        <f t="shared" si="56"/>
        <v>73.361077756078885</v>
      </c>
      <c r="K259">
        <f t="shared" si="69"/>
        <v>1159.5865662821016</v>
      </c>
      <c r="L259">
        <f t="shared" si="61"/>
        <v>1179.7355195462949</v>
      </c>
      <c r="M259">
        <f t="shared" si="67"/>
        <v>0.97772897662909064</v>
      </c>
      <c r="N259">
        <f t="shared" si="58"/>
        <v>0.99652885696205729</v>
      </c>
      <c r="O259">
        <f t="shared" si="63"/>
        <v>1.0650677639500115</v>
      </c>
      <c r="P259">
        <f t="shared" si="70"/>
        <v>1.0490250716122993</v>
      </c>
      <c r="Q259" s="5">
        <f t="shared" si="65"/>
        <v>6.5067763950011459E-2</v>
      </c>
      <c r="R259" s="5">
        <f t="shared" si="66"/>
        <v>4.9025071612299298E-2</v>
      </c>
    </row>
    <row r="260" spans="1:18" x14ac:dyDescent="0.3">
      <c r="A260" s="1">
        <v>44165</v>
      </c>
      <c r="B260">
        <v>21143</v>
      </c>
      <c r="C260">
        <f t="shared" si="55"/>
        <v>47.052355961819558</v>
      </c>
      <c r="D260">
        <f t="shared" si="60"/>
        <v>89.428571428571431</v>
      </c>
      <c r="E260">
        <f t="shared" si="54"/>
        <v>1180</v>
      </c>
      <c r="F260">
        <v>493</v>
      </c>
      <c r="G260">
        <f t="shared" si="68"/>
        <v>0</v>
      </c>
      <c r="H260">
        <f t="shared" si="62"/>
        <v>2</v>
      </c>
      <c r="I260">
        <v>19517</v>
      </c>
      <c r="J260">
        <f t="shared" si="56"/>
        <v>73.638922243921115</v>
      </c>
      <c r="K260">
        <f t="shared" si="69"/>
        <v>1133</v>
      </c>
      <c r="L260">
        <f t="shared" si="61"/>
        <v>1176.4866281167458</v>
      </c>
      <c r="M260">
        <f t="shared" si="67"/>
        <v>0.97707237471080388</v>
      </c>
      <c r="N260">
        <f t="shared" si="58"/>
        <v>0.99724608492690081</v>
      </c>
      <c r="O260">
        <f t="shared" si="63"/>
        <v>1.0332721632645476</v>
      </c>
      <c r="P260">
        <f t="shared" si="70"/>
        <v>0.98521739130434782</v>
      </c>
      <c r="Q260" s="5">
        <f t="shared" si="65"/>
        <v>3.3272163264547627E-2</v>
      </c>
      <c r="R260" s="5">
        <f t="shared" si="66"/>
        <v>-1.4782608695652177E-2</v>
      </c>
    </row>
    <row r="261" spans="1:18" x14ac:dyDescent="0.3">
      <c r="A261" s="1">
        <v>44166</v>
      </c>
      <c r="B261">
        <v>21287</v>
      </c>
      <c r="C261">
        <f t="shared" si="55"/>
        <v>144</v>
      </c>
      <c r="D261">
        <f t="shared" si="60"/>
        <v>88.857142857142861</v>
      </c>
      <c r="E261">
        <f t="shared" si="54"/>
        <v>1211</v>
      </c>
      <c r="F261">
        <v>495</v>
      </c>
      <c r="G261">
        <f t="shared" si="68"/>
        <v>2</v>
      </c>
      <c r="H261">
        <f t="shared" si="62"/>
        <v>4</v>
      </c>
      <c r="I261">
        <v>19620</v>
      </c>
      <c r="J261">
        <f t="shared" si="56"/>
        <v>103</v>
      </c>
      <c r="K261">
        <f t="shared" si="69"/>
        <v>1172</v>
      </c>
      <c r="L261">
        <f t="shared" si="61"/>
        <v>1169.1071896209844</v>
      </c>
      <c r="M261">
        <f t="shared" si="67"/>
        <v>1.0344218887908208</v>
      </c>
      <c r="N261">
        <f t="shared" si="58"/>
        <v>0.99372756279637964</v>
      </c>
      <c r="O261">
        <f t="shared" si="63"/>
        <v>1.0064174313460683</v>
      </c>
      <c r="P261">
        <f t="shared" si="70"/>
        <v>0.98819561551433388</v>
      </c>
      <c r="Q261" s="5">
        <f t="shared" si="65"/>
        <v>6.4174313460683141E-3</v>
      </c>
      <c r="R261" s="5">
        <f t="shared" si="66"/>
        <v>-1.180438448566612E-2</v>
      </c>
    </row>
    <row r="262" spans="1:18" x14ac:dyDescent="0.3">
      <c r="A262" s="1">
        <v>44167</v>
      </c>
      <c r="B262">
        <v>21383</v>
      </c>
      <c r="C262">
        <f t="shared" si="55"/>
        <v>96</v>
      </c>
      <c r="D262">
        <f t="shared" si="60"/>
        <v>88.142857142857139</v>
      </c>
      <c r="E262">
        <f t="shared" si="54"/>
        <v>1215</v>
      </c>
      <c r="F262">
        <v>497</v>
      </c>
      <c r="G262">
        <f t="shared" si="68"/>
        <v>2</v>
      </c>
      <c r="H262">
        <f t="shared" si="62"/>
        <v>5</v>
      </c>
      <c r="I262">
        <v>19709</v>
      </c>
      <c r="J262">
        <f t="shared" si="56"/>
        <v>89</v>
      </c>
      <c r="K262">
        <f t="shared" si="69"/>
        <v>1177</v>
      </c>
      <c r="L262">
        <f t="shared" si="61"/>
        <v>1159.1390669889099</v>
      </c>
      <c r="M262">
        <f t="shared" si="67"/>
        <v>1.0042662116040955</v>
      </c>
      <c r="N262">
        <f t="shared" si="58"/>
        <v>0.9914737307916941</v>
      </c>
      <c r="O262">
        <f t="shared" si="63"/>
        <v>0.98208586760682248</v>
      </c>
      <c r="P262">
        <f t="shared" si="70"/>
        <v>0.97595356550580437</v>
      </c>
      <c r="Q262" s="5">
        <f t="shared" si="65"/>
        <v>-1.7914132393177518E-2</v>
      </c>
      <c r="R262" s="5">
        <f t="shared" si="66"/>
        <v>-2.4046434494195634E-2</v>
      </c>
    </row>
    <row r="263" spans="1:18" x14ac:dyDescent="0.3">
      <c r="A263" s="1">
        <v>44168</v>
      </c>
      <c r="B263">
        <v>21541</v>
      </c>
      <c r="C263">
        <f t="shared" si="55"/>
        <v>158</v>
      </c>
      <c r="D263">
        <f t="shared" si="60"/>
        <v>93.41287835148718</v>
      </c>
      <c r="E263">
        <f t="shared" si="54"/>
        <v>1200</v>
      </c>
      <c r="F263">
        <v>498</v>
      </c>
      <c r="G263">
        <f t="shared" si="68"/>
        <v>1</v>
      </c>
      <c r="H263">
        <f t="shared" si="62"/>
        <v>6</v>
      </c>
      <c r="I263">
        <v>19863</v>
      </c>
      <c r="J263">
        <f t="shared" si="56"/>
        <v>154</v>
      </c>
      <c r="K263">
        <f t="shared" si="69"/>
        <v>1180</v>
      </c>
      <c r="L263">
        <f t="shared" si="61"/>
        <v>1150.3748681852278</v>
      </c>
      <c r="M263">
        <f t="shared" si="67"/>
        <v>1.0025488530161428</v>
      </c>
      <c r="N263">
        <f t="shared" si="58"/>
        <v>0.99243904458638532</v>
      </c>
      <c r="O263">
        <f t="shared" si="63"/>
        <v>0.96801902714902099</v>
      </c>
      <c r="P263">
        <f t="shared" si="70"/>
        <v>0.98088113050706571</v>
      </c>
      <c r="Q263" s="5">
        <f t="shared" si="65"/>
        <v>-3.1980972850979006E-2</v>
      </c>
      <c r="R263" s="5">
        <f t="shared" si="66"/>
        <v>-1.9118869492934287E-2</v>
      </c>
    </row>
    <row r="264" spans="1:18" x14ac:dyDescent="0.3">
      <c r="A264" s="1">
        <v>44169</v>
      </c>
      <c r="B264">
        <v>21640</v>
      </c>
      <c r="C264">
        <f t="shared" si="55"/>
        <v>99</v>
      </c>
      <c r="D264">
        <f t="shared" si="60"/>
        <v>98.714285714285708</v>
      </c>
      <c r="E264">
        <f t="shared" si="54"/>
        <v>1183</v>
      </c>
      <c r="F264">
        <v>499</v>
      </c>
      <c r="G264">
        <f t="shared" si="68"/>
        <v>1</v>
      </c>
      <c r="H264">
        <f t="shared" si="62"/>
        <v>6</v>
      </c>
      <c r="I264">
        <v>19964</v>
      </c>
      <c r="J264">
        <f t="shared" si="56"/>
        <v>101</v>
      </c>
      <c r="K264">
        <f t="shared" si="69"/>
        <v>1177</v>
      </c>
      <c r="L264">
        <f t="shared" si="61"/>
        <v>1142.8306094762859</v>
      </c>
      <c r="M264">
        <f t="shared" si="67"/>
        <v>0.99745762711864405</v>
      </c>
      <c r="N264">
        <f t="shared" si="58"/>
        <v>0.99344191279070326</v>
      </c>
      <c r="O264">
        <f t="shared" si="63"/>
        <v>0.96371886961116426</v>
      </c>
      <c r="P264">
        <f t="shared" si="70"/>
        <v>0.95691056910569106</v>
      </c>
      <c r="Q264" s="5">
        <f t="shared" si="65"/>
        <v>-3.6281130388835736E-2</v>
      </c>
      <c r="R264" s="5">
        <f t="shared" si="66"/>
        <v>-4.3089430894308944E-2</v>
      </c>
    </row>
    <row r="265" spans="1:18" x14ac:dyDescent="0.3">
      <c r="A265" s="1">
        <v>44170</v>
      </c>
      <c r="B265">
        <v>21666</v>
      </c>
      <c r="C265">
        <f t="shared" si="55"/>
        <v>26</v>
      </c>
      <c r="D265">
        <f t="shared" si="60"/>
        <v>110.14285714285714</v>
      </c>
      <c r="E265">
        <f t="shared" si="54"/>
        <v>1183</v>
      </c>
      <c r="F265">
        <v>501</v>
      </c>
      <c r="G265">
        <f t="shared" si="68"/>
        <v>2</v>
      </c>
      <c r="H265">
        <f t="shared" si="62"/>
        <v>8</v>
      </c>
      <c r="I265">
        <v>20048</v>
      </c>
      <c r="J265">
        <f t="shared" si="56"/>
        <v>84</v>
      </c>
      <c r="K265">
        <f t="shared" si="69"/>
        <v>1117</v>
      </c>
      <c r="L265">
        <f t="shared" si="61"/>
        <v>1142.2725861854497</v>
      </c>
      <c r="M265">
        <f t="shared" si="67"/>
        <v>0.94902293967714524</v>
      </c>
      <c r="N265">
        <f t="shared" si="58"/>
        <v>0.99951171828422414</v>
      </c>
      <c r="O265">
        <f t="shared" si="63"/>
        <v>0.96488371824919872</v>
      </c>
      <c r="P265">
        <f t="shared" si="70"/>
        <v>0.94182124789207422</v>
      </c>
      <c r="Q265" s="5">
        <f t="shared" si="65"/>
        <v>-3.5116281750801281E-2</v>
      </c>
      <c r="R265" s="5">
        <f t="shared" si="66"/>
        <v>-5.817875210792578E-2</v>
      </c>
    </row>
    <row r="266" spans="1:18" x14ac:dyDescent="0.3">
      <c r="A266" s="1">
        <v>44171</v>
      </c>
      <c r="B266">
        <f>SQRT(B267*B265)</f>
        <v>21749.837792498591</v>
      </c>
      <c r="C266">
        <f t="shared" si="55"/>
        <v>83.837792498590716</v>
      </c>
      <c r="D266">
        <f t="shared" si="60"/>
        <v>118.57142857142857</v>
      </c>
      <c r="E266">
        <f t="shared" si="54"/>
        <v>1195.9604210632933</v>
      </c>
      <c r="F266">
        <f>SQRT(F267*F265)</f>
        <v>502.49776118904254</v>
      </c>
      <c r="G266">
        <f t="shared" si="68"/>
        <v>1.4977611890425351</v>
      </c>
      <c r="H266">
        <f t="shared" si="62"/>
        <v>9.4977611890425351</v>
      </c>
      <c r="I266">
        <f>SQRT(I267*I265)</f>
        <v>20147.751834882223</v>
      </c>
      <c r="J266">
        <f t="shared" si="56"/>
        <v>99.751834882223193</v>
      </c>
      <c r="K266">
        <f t="shared" si="69"/>
        <v>1099.5881964273249</v>
      </c>
      <c r="L266">
        <f t="shared" si="61"/>
        <v>1141.9950997635253</v>
      </c>
      <c r="M266">
        <f t="shared" si="67"/>
        <v>0.98441199322052364</v>
      </c>
      <c r="N266">
        <f t="shared" si="58"/>
        <v>0.99975707512788081</v>
      </c>
      <c r="O266">
        <f t="shared" si="63"/>
        <v>0.96800942316521599</v>
      </c>
      <c r="P266">
        <f t="shared" si="70"/>
        <v>0.94825882637883163</v>
      </c>
      <c r="Q266" s="5">
        <f t="shared" si="65"/>
        <v>-3.1990576834784012E-2</v>
      </c>
      <c r="R266" s="5">
        <f t="shared" si="66"/>
        <v>-5.1741173621168368E-2</v>
      </c>
    </row>
    <row r="267" spans="1:18" x14ac:dyDescent="0.3">
      <c r="A267" s="1">
        <v>44172</v>
      </c>
      <c r="B267">
        <v>21834</v>
      </c>
      <c r="C267">
        <f t="shared" si="55"/>
        <v>84.162207501409284</v>
      </c>
      <c r="D267">
        <f t="shared" si="60"/>
        <v>115.28571428571429</v>
      </c>
      <c r="E267">
        <f t="shared" si="54"/>
        <v>1209</v>
      </c>
      <c r="F267">
        <v>504</v>
      </c>
      <c r="G267">
        <f t="shared" si="68"/>
        <v>1.5022388109574649</v>
      </c>
      <c r="H267">
        <f t="shared" si="62"/>
        <v>11</v>
      </c>
      <c r="I267">
        <v>20248</v>
      </c>
      <c r="J267">
        <f t="shared" si="56"/>
        <v>100.24816511777681</v>
      </c>
      <c r="K267">
        <f t="shared" si="69"/>
        <v>1082</v>
      </c>
      <c r="L267">
        <f t="shared" si="61"/>
        <v>1142.9604407292363</v>
      </c>
      <c r="M267">
        <f t="shared" si="67"/>
        <v>0.98400474242587299</v>
      </c>
      <c r="N267">
        <f t="shared" si="58"/>
        <v>1.0008453109526572</v>
      </c>
      <c r="O267">
        <f t="shared" si="63"/>
        <v>0.97150312924408133</v>
      </c>
      <c r="P267">
        <f t="shared" si="70"/>
        <v>0.95498676081200351</v>
      </c>
      <c r="Q267" s="5">
        <f t="shared" si="65"/>
        <v>-2.8496870755918668E-2</v>
      </c>
      <c r="R267" s="5">
        <f t="shared" si="66"/>
        <v>-4.501323918799649E-2</v>
      </c>
    </row>
    <row r="268" spans="1:18" x14ac:dyDescent="0.3">
      <c r="A268" s="1">
        <v>44173</v>
      </c>
      <c r="B268">
        <v>22058</v>
      </c>
      <c r="C268">
        <f t="shared" si="55"/>
        <v>224</v>
      </c>
      <c r="D268">
        <f t="shared" si="60"/>
        <v>113.57142857142857</v>
      </c>
      <c r="E268">
        <f t="shared" si="54"/>
        <v>1319</v>
      </c>
      <c r="F268">
        <v>505</v>
      </c>
      <c r="G268">
        <f t="shared" si="68"/>
        <v>1</v>
      </c>
      <c r="H268">
        <f t="shared" si="62"/>
        <v>10</v>
      </c>
      <c r="I268">
        <v>20385</v>
      </c>
      <c r="J268">
        <f t="shared" si="56"/>
        <v>137</v>
      </c>
      <c r="K268">
        <f t="shared" si="69"/>
        <v>1168</v>
      </c>
      <c r="L268">
        <f t="shared" si="61"/>
        <v>1138.8942565057503</v>
      </c>
      <c r="M268">
        <f t="shared" si="67"/>
        <v>1.0794824399260627</v>
      </c>
      <c r="N268">
        <f t="shared" si="58"/>
        <v>0.99644241035945935</v>
      </c>
      <c r="O268">
        <f t="shared" si="63"/>
        <v>0.97415726001562875</v>
      </c>
      <c r="P268">
        <f t="shared" si="70"/>
        <v>0.9965870307167235</v>
      </c>
      <c r="Q268" s="5">
        <f t="shared" si="65"/>
        <v>-2.5842739984371255E-2</v>
      </c>
      <c r="R268" s="5">
        <f t="shared" si="66"/>
        <v>-3.4129692832765013E-3</v>
      </c>
    </row>
    <row r="269" spans="1:18" x14ac:dyDescent="0.3">
      <c r="A269" s="1">
        <v>44174</v>
      </c>
      <c r="B269">
        <v>22213</v>
      </c>
      <c r="C269">
        <f t="shared" si="55"/>
        <v>155</v>
      </c>
      <c r="D269">
        <f t="shared" si="60"/>
        <v>112.85714285714286</v>
      </c>
      <c r="E269">
        <f t="shared" si="54"/>
        <v>1376</v>
      </c>
      <c r="F269">
        <v>508</v>
      </c>
      <c r="G269">
        <f t="shared" si="68"/>
        <v>3</v>
      </c>
      <c r="H269">
        <f t="shared" si="62"/>
        <v>11</v>
      </c>
      <c r="I269">
        <v>20530</v>
      </c>
      <c r="J269">
        <f t="shared" si="56"/>
        <v>145</v>
      </c>
      <c r="K269">
        <f t="shared" si="69"/>
        <v>1175</v>
      </c>
      <c r="L269">
        <f t="shared" si="61"/>
        <v>1137.2852227380833</v>
      </c>
      <c r="M269">
        <f t="shared" si="67"/>
        <v>1.0059931506849316</v>
      </c>
      <c r="N269">
        <f t="shared" si="58"/>
        <v>0.99858719652112071</v>
      </c>
      <c r="O269">
        <f t="shared" si="63"/>
        <v>0.98114648632489265</v>
      </c>
      <c r="P269">
        <f t="shared" si="70"/>
        <v>0.99830076465590489</v>
      </c>
      <c r="Q269" s="5">
        <f t="shared" si="65"/>
        <v>-1.8853513675107347E-2</v>
      </c>
      <c r="R269" s="5">
        <f t="shared" si="66"/>
        <v>-1.6992353440951069E-3</v>
      </c>
    </row>
    <row r="270" spans="1:18" x14ac:dyDescent="0.3">
      <c r="A270" s="1">
        <v>44175</v>
      </c>
      <c r="B270">
        <v>22348</v>
      </c>
      <c r="C270">
        <f t="shared" si="55"/>
        <v>135</v>
      </c>
      <c r="D270">
        <f t="shared" si="60"/>
        <v>116.05869347153983</v>
      </c>
      <c r="E270">
        <f t="shared" si="54"/>
        <v>1433</v>
      </c>
      <c r="F270">
        <v>511</v>
      </c>
      <c r="G270">
        <f t="shared" si="68"/>
        <v>3</v>
      </c>
      <c r="H270">
        <f t="shared" si="62"/>
        <v>13</v>
      </c>
      <c r="I270">
        <v>20650</v>
      </c>
      <c r="J270">
        <f t="shared" si="56"/>
        <v>120</v>
      </c>
      <c r="K270">
        <f t="shared" si="69"/>
        <v>1187</v>
      </c>
      <c r="L270">
        <f t="shared" si="61"/>
        <v>1135.8039182396433</v>
      </c>
      <c r="M270">
        <f t="shared" si="67"/>
        <v>1.0102127659574469</v>
      </c>
      <c r="N270">
        <f t="shared" si="58"/>
        <v>0.99869750835689775</v>
      </c>
      <c r="O270">
        <f t="shared" si="63"/>
        <v>0.98733373759410192</v>
      </c>
      <c r="P270">
        <f t="shared" si="70"/>
        <v>1.0059322033898306</v>
      </c>
      <c r="Q270" s="5">
        <f t="shared" si="65"/>
        <v>-1.2666262405898077E-2</v>
      </c>
      <c r="R270" s="5">
        <f t="shared" si="66"/>
        <v>5.9322033898305815E-3</v>
      </c>
    </row>
    <row r="271" spans="1:18" x14ac:dyDescent="0.3">
      <c r="A271" s="1">
        <v>44176</v>
      </c>
      <c r="B271">
        <v>22435</v>
      </c>
      <c r="C271">
        <f t="shared" si="55"/>
        <v>87</v>
      </c>
      <c r="D271">
        <f t="shared" si="60"/>
        <v>119.28571428571429</v>
      </c>
      <c r="E271">
        <f t="shared" si="54"/>
        <v>1417</v>
      </c>
      <c r="F271">
        <v>515</v>
      </c>
      <c r="G271">
        <f t="shared" si="68"/>
        <v>4</v>
      </c>
      <c r="H271">
        <f t="shared" si="62"/>
        <v>16</v>
      </c>
      <c r="I271">
        <v>20772</v>
      </c>
      <c r="J271">
        <f t="shared" si="56"/>
        <v>122</v>
      </c>
      <c r="K271">
        <f t="shared" si="69"/>
        <v>1148</v>
      </c>
      <c r="L271">
        <f t="shared" si="61"/>
        <v>1134.449433881827</v>
      </c>
      <c r="M271">
        <f t="shared" si="67"/>
        <v>0.96714406065711878</v>
      </c>
      <c r="N271">
        <f t="shared" si="58"/>
        <v>0.99880746638036288</v>
      </c>
      <c r="O271">
        <f t="shared" si="63"/>
        <v>0.99266630109050047</v>
      </c>
      <c r="P271">
        <f t="shared" si="70"/>
        <v>0.97536108751062023</v>
      </c>
      <c r="Q271" s="5">
        <f t="shared" si="65"/>
        <v>-7.3336989094995308E-3</v>
      </c>
      <c r="R271" s="5">
        <f t="shared" si="66"/>
        <v>-2.4638912489379772E-2</v>
      </c>
    </row>
    <row r="272" spans="1:18" x14ac:dyDescent="0.3">
      <c r="A272" s="1">
        <v>44177</v>
      </c>
      <c r="B272">
        <v>22456</v>
      </c>
      <c r="C272">
        <f t="shared" si="55"/>
        <v>21</v>
      </c>
      <c r="D272">
        <f t="shared" si="60"/>
        <v>103.28571428571429</v>
      </c>
      <c r="E272">
        <f t="shared" ref="E272:E335" si="71">SUM(C259:C272)</f>
        <v>1407</v>
      </c>
      <c r="F272">
        <v>516</v>
      </c>
      <c r="G272">
        <f t="shared" si="68"/>
        <v>1</v>
      </c>
      <c r="H272">
        <f t="shared" si="62"/>
        <v>15</v>
      </c>
      <c r="I272">
        <v>20834</v>
      </c>
      <c r="J272">
        <f t="shared" si="56"/>
        <v>62</v>
      </c>
      <c r="K272">
        <f t="shared" si="69"/>
        <v>1106</v>
      </c>
      <c r="L272">
        <f t="shared" si="61"/>
        <v>1118.8337911540789</v>
      </c>
      <c r="M272">
        <f t="shared" si="67"/>
        <v>0.96341463414634143</v>
      </c>
      <c r="N272">
        <f t="shared" si="58"/>
        <v>0.98623504736185996</v>
      </c>
      <c r="O272">
        <f t="shared" si="63"/>
        <v>0.97948055891838981</v>
      </c>
      <c r="P272">
        <f t="shared" ref="P272:P288" si="72">K272/K265</f>
        <v>0.99015219337511196</v>
      </c>
      <c r="Q272" s="5">
        <f t="shared" si="65"/>
        <v>-2.051944108161019E-2</v>
      </c>
      <c r="R272" s="5">
        <f t="shared" si="66"/>
        <v>-9.8478066248880447E-3</v>
      </c>
    </row>
    <row r="273" spans="1:18" x14ac:dyDescent="0.3">
      <c r="A273" s="1">
        <v>44178</v>
      </c>
      <c r="B273">
        <f>SQRT(B274*B272)</f>
        <v>22562.248646799369</v>
      </c>
      <c r="C273">
        <f t="shared" si="55"/>
        <v>106.24864679936945</v>
      </c>
      <c r="D273">
        <f t="shared" si="60"/>
        <v>117.57142857142857</v>
      </c>
      <c r="E273">
        <f t="shared" si="71"/>
        <v>1466.301002761189</v>
      </c>
      <c r="F273">
        <f>SQRT(F274*F272)</f>
        <v>517.9961389817496</v>
      </c>
      <c r="G273">
        <f t="shared" si="68"/>
        <v>1.9961389817495956</v>
      </c>
      <c r="H273">
        <f t="shared" si="62"/>
        <v>15.498377792707061</v>
      </c>
      <c r="I273">
        <f>SQRT(I274*I272)</f>
        <v>20954.650653255951</v>
      </c>
      <c r="J273">
        <f t="shared" si="56"/>
        <v>120.6506532559506</v>
      </c>
      <c r="K273">
        <f t="shared" si="69"/>
        <v>1089.601854561668</v>
      </c>
      <c r="L273">
        <f t="shared" si="61"/>
        <v>1114.5684360498992</v>
      </c>
      <c r="M273">
        <f t="shared" si="67"/>
        <v>0.98517346705394937</v>
      </c>
      <c r="N273">
        <f t="shared" si="58"/>
        <v>0.99618767761762006</v>
      </c>
      <c r="O273">
        <f t="shared" si="63"/>
        <v>0.9759835539405507</v>
      </c>
      <c r="P273">
        <f t="shared" si="72"/>
        <v>0.99091810743503472</v>
      </c>
      <c r="Q273" s="5">
        <f t="shared" si="65"/>
        <v>-2.4016446059449303E-2</v>
      </c>
      <c r="R273" s="5">
        <f t="shared" si="66"/>
        <v>-9.0818925649652771E-3</v>
      </c>
    </row>
    <row r="274" spans="1:18" x14ac:dyDescent="0.3">
      <c r="A274" s="1">
        <v>44179</v>
      </c>
      <c r="B274">
        <v>22669</v>
      </c>
      <c r="C274">
        <f t="shared" si="55"/>
        <v>106.75135320063055</v>
      </c>
      <c r="D274">
        <f t="shared" si="60"/>
        <v>152</v>
      </c>
      <c r="E274">
        <f t="shared" si="71"/>
        <v>1526</v>
      </c>
      <c r="F274">
        <v>520</v>
      </c>
      <c r="G274">
        <f t="shared" si="68"/>
        <v>2.0038610182504044</v>
      </c>
      <c r="H274">
        <f t="shared" si="62"/>
        <v>16</v>
      </c>
      <c r="I274">
        <v>21076</v>
      </c>
      <c r="J274">
        <f t="shared" si="56"/>
        <v>121.3493467440494</v>
      </c>
      <c r="K274">
        <f t="shared" si="69"/>
        <v>1073</v>
      </c>
      <c r="L274">
        <f t="shared" si="61"/>
        <v>1127.7720826904203</v>
      </c>
      <c r="M274">
        <f t="shared" si="67"/>
        <v>0.98476337527128499</v>
      </c>
      <c r="N274">
        <f t="shared" si="58"/>
        <v>1.0118464207431852</v>
      </c>
      <c r="O274">
        <f t="shared" si="63"/>
        <v>0.98671138781572754</v>
      </c>
      <c r="P274">
        <f t="shared" si="72"/>
        <v>0.99168207024029575</v>
      </c>
      <c r="Q274" s="5">
        <f t="shared" si="65"/>
        <v>-1.3288612184272464E-2</v>
      </c>
      <c r="R274" s="5">
        <f t="shared" si="66"/>
        <v>-8.3179297597042456E-3</v>
      </c>
    </row>
    <row r="275" spans="1:18" x14ac:dyDescent="0.3">
      <c r="A275" s="1">
        <v>44180</v>
      </c>
      <c r="B275">
        <v>22781</v>
      </c>
      <c r="C275">
        <f t="shared" si="55"/>
        <v>112</v>
      </c>
      <c r="D275">
        <f t="shared" si="60"/>
        <v>177.28571428571428</v>
      </c>
      <c r="E275">
        <f t="shared" si="71"/>
        <v>1494</v>
      </c>
      <c r="F275">
        <v>522</v>
      </c>
      <c r="G275">
        <f t="shared" si="68"/>
        <v>2</v>
      </c>
      <c r="H275">
        <f t="shared" si="62"/>
        <v>17</v>
      </c>
      <c r="I275">
        <v>21199</v>
      </c>
      <c r="J275">
        <f t="shared" si="56"/>
        <v>123</v>
      </c>
      <c r="K275">
        <f t="shared" si="69"/>
        <v>1060</v>
      </c>
      <c r="L275">
        <f t="shared" si="61"/>
        <v>1151.360170931998</v>
      </c>
      <c r="M275">
        <f t="shared" si="67"/>
        <v>0.9878844361602982</v>
      </c>
      <c r="N275">
        <f t="shared" si="58"/>
        <v>1.0209156518445692</v>
      </c>
      <c r="O275">
        <f t="shared" si="63"/>
        <v>1.0109456293725587</v>
      </c>
      <c r="P275">
        <f t="shared" si="72"/>
        <v>0.90753424657534243</v>
      </c>
      <c r="Q275" s="5">
        <f t="shared" si="65"/>
        <v>1.0945629372558718E-2</v>
      </c>
      <c r="R275" s="5">
        <f t="shared" si="66"/>
        <v>-9.2465753424657571E-2</v>
      </c>
    </row>
    <row r="276" spans="1:18" x14ac:dyDescent="0.3">
      <c r="A276" s="1">
        <v>44181</v>
      </c>
      <c r="B276">
        <v>23036</v>
      </c>
      <c r="C276">
        <f t="shared" ref="C276:C309" si="73">B276-B275</f>
        <v>255</v>
      </c>
      <c r="D276">
        <f t="shared" si="60"/>
        <v>176.28571428571428</v>
      </c>
      <c r="E276">
        <f t="shared" si="71"/>
        <v>1653</v>
      </c>
      <c r="F276">
        <v>528</v>
      </c>
      <c r="G276">
        <f t="shared" si="68"/>
        <v>6</v>
      </c>
      <c r="H276">
        <f t="shared" si="62"/>
        <v>20</v>
      </c>
      <c r="I276">
        <v>21364</v>
      </c>
      <c r="J276">
        <f t="shared" ref="J276:J339" si="74">I276-I275</f>
        <v>165</v>
      </c>
      <c r="K276">
        <f t="shared" si="69"/>
        <v>1144</v>
      </c>
      <c r="L276">
        <f t="shared" si="61"/>
        <v>1171.6685074667228</v>
      </c>
      <c r="M276">
        <f t="shared" si="67"/>
        <v>1.0792452830188679</v>
      </c>
      <c r="N276">
        <f t="shared" si="58"/>
        <v>1.0176385609363972</v>
      </c>
      <c r="O276">
        <f t="shared" si="63"/>
        <v>1.0302327719038322</v>
      </c>
      <c r="P276">
        <f t="shared" si="72"/>
        <v>0.97361702127659577</v>
      </c>
      <c r="Q276" s="5">
        <f t="shared" si="65"/>
        <v>3.0232771903832223E-2</v>
      </c>
      <c r="R276" s="5">
        <f t="shared" si="66"/>
        <v>-2.6382978723404227E-2</v>
      </c>
    </row>
    <row r="277" spans="1:18" x14ac:dyDescent="0.3">
      <c r="A277" s="1">
        <v>44182</v>
      </c>
      <c r="B277">
        <v>23412</v>
      </c>
      <c r="C277">
        <f t="shared" si="73"/>
        <v>376</v>
      </c>
      <c r="D277">
        <f t="shared" si="60"/>
        <v>161.10733617151865</v>
      </c>
      <c r="E277">
        <f t="shared" si="71"/>
        <v>1871</v>
      </c>
      <c r="F277">
        <v>529</v>
      </c>
      <c r="G277">
        <f t="shared" si="68"/>
        <v>1</v>
      </c>
      <c r="H277">
        <f t="shared" si="62"/>
        <v>18</v>
      </c>
      <c r="I277">
        <v>21594</v>
      </c>
      <c r="J277">
        <f t="shared" si="74"/>
        <v>230</v>
      </c>
      <c r="K277">
        <f t="shared" si="69"/>
        <v>1289</v>
      </c>
      <c r="L277">
        <f t="shared" si="61"/>
        <v>1180.8391652712025</v>
      </c>
      <c r="M277">
        <f t="shared" si="67"/>
        <v>1.1267482517482517</v>
      </c>
      <c r="N277">
        <f t="shared" si="58"/>
        <v>1.0078270071663082</v>
      </c>
      <c r="O277">
        <f t="shared" si="63"/>
        <v>1.0396505473421489</v>
      </c>
      <c r="P277">
        <f t="shared" si="72"/>
        <v>1.0859309182813817</v>
      </c>
      <c r="Q277" s="5">
        <f t="shared" si="65"/>
        <v>3.9650547342148901E-2</v>
      </c>
      <c r="R277" s="5">
        <f t="shared" si="66"/>
        <v>8.5930918281381663E-2</v>
      </c>
    </row>
    <row r="278" spans="1:18" x14ac:dyDescent="0.3">
      <c r="A278" s="1">
        <v>44183</v>
      </c>
      <c r="B278">
        <v>23676</v>
      </c>
      <c r="C278">
        <f t="shared" si="73"/>
        <v>264</v>
      </c>
      <c r="D278">
        <f t="shared" si="60"/>
        <v>145.85714285714286</v>
      </c>
      <c r="E278">
        <f t="shared" si="71"/>
        <v>2036</v>
      </c>
      <c r="F278">
        <v>530</v>
      </c>
      <c r="G278">
        <f t="shared" si="68"/>
        <v>1</v>
      </c>
      <c r="H278">
        <f t="shared" si="62"/>
        <v>15</v>
      </c>
      <c r="I278">
        <v>21819</v>
      </c>
      <c r="J278">
        <f t="shared" si="74"/>
        <v>225</v>
      </c>
      <c r="K278">
        <f t="shared" si="69"/>
        <v>1327</v>
      </c>
      <c r="L278">
        <f t="shared" si="61"/>
        <v>1177.3496595067122</v>
      </c>
      <c r="M278">
        <f t="shared" si="67"/>
        <v>1.0294802172226531</v>
      </c>
      <c r="N278">
        <f t="shared" si="58"/>
        <v>0.99704489326987311</v>
      </c>
      <c r="O278">
        <f t="shared" si="63"/>
        <v>1.0378158993637032</v>
      </c>
      <c r="P278">
        <f t="shared" si="72"/>
        <v>1.1559233449477353</v>
      </c>
      <c r="Q278" s="5">
        <f t="shared" si="65"/>
        <v>3.781589936370322E-2</v>
      </c>
      <c r="R278" s="5">
        <f t="shared" si="66"/>
        <v>0.1559233449477353</v>
      </c>
    </row>
    <row r="279" spans="1:18" x14ac:dyDescent="0.3">
      <c r="A279" s="1">
        <v>44184</v>
      </c>
      <c r="B279">
        <v>23690</v>
      </c>
      <c r="C279">
        <f t="shared" si="73"/>
        <v>14</v>
      </c>
      <c r="D279">
        <f t="shared" si="60"/>
        <v>181</v>
      </c>
      <c r="E279">
        <f t="shared" si="71"/>
        <v>2024</v>
      </c>
      <c r="F279">
        <v>530</v>
      </c>
      <c r="G279">
        <f t="shared" si="68"/>
        <v>0</v>
      </c>
      <c r="H279">
        <f t="shared" si="62"/>
        <v>14</v>
      </c>
      <c r="I279">
        <v>21910</v>
      </c>
      <c r="J279">
        <f t="shared" si="74"/>
        <v>91</v>
      </c>
      <c r="K279">
        <f t="shared" si="69"/>
        <v>1250</v>
      </c>
      <c r="L279">
        <f t="shared" si="61"/>
        <v>1198.5430163267331</v>
      </c>
      <c r="M279">
        <f t="shared" si="67"/>
        <v>0.94197437829691033</v>
      </c>
      <c r="N279">
        <f t="shared" si="58"/>
        <v>1.0180009028319594</v>
      </c>
      <c r="O279">
        <f t="shared" si="63"/>
        <v>1.0712431335224815</v>
      </c>
      <c r="P279">
        <f t="shared" si="72"/>
        <v>1.1301989150090417</v>
      </c>
      <c r="Q279" s="5">
        <f t="shared" si="65"/>
        <v>7.1243133522481461E-2</v>
      </c>
      <c r="R279" s="5">
        <f t="shared" si="66"/>
        <v>0.13019891500904168</v>
      </c>
    </row>
    <row r="280" spans="1:18" x14ac:dyDescent="0.3">
      <c r="A280" s="1">
        <v>44185</v>
      </c>
      <c r="B280">
        <f>SQRT(B281*B279)</f>
        <v>23690</v>
      </c>
      <c r="C280">
        <f t="shared" si="73"/>
        <v>0</v>
      </c>
      <c r="D280">
        <f t="shared" si="60"/>
        <v>228.42857142857142</v>
      </c>
      <c r="E280">
        <f t="shared" si="71"/>
        <v>1940.1622075014093</v>
      </c>
      <c r="F280">
        <f>SQRT(F281*F279)</f>
        <v>531.49788334479751</v>
      </c>
      <c r="G280">
        <f t="shared" si="68"/>
        <v>1.4978833447975148</v>
      </c>
      <c r="H280">
        <f t="shared" si="62"/>
        <v>13.501744363047919</v>
      </c>
      <c r="I280">
        <f>SQRT(I281*I279)</f>
        <v>22007.781805534152</v>
      </c>
      <c r="J280">
        <f t="shared" si="74"/>
        <v>97.781805534152227</v>
      </c>
      <c r="K280">
        <f t="shared" si="69"/>
        <v>1150.7203111210511</v>
      </c>
      <c r="L280">
        <f t="shared" si="61"/>
        <v>1249.1379047326627</v>
      </c>
      <c r="M280">
        <f t="shared" ref="M280:N288" si="75">K280/K279</f>
        <v>0.92057624889684087</v>
      </c>
      <c r="N280">
        <f t="shared" si="58"/>
        <v>1.0422136608504813</v>
      </c>
      <c r="O280">
        <f t="shared" si="63"/>
        <v>1.1207368379816014</v>
      </c>
      <c r="P280">
        <f t="shared" si="72"/>
        <v>1.0560924674490115</v>
      </c>
      <c r="Q280" s="5">
        <f t="shared" si="65"/>
        <v>0.1207368379816014</v>
      </c>
      <c r="R280" s="5">
        <f t="shared" si="66"/>
        <v>5.6092467449011529E-2</v>
      </c>
    </row>
    <row r="281" spans="1:18" x14ac:dyDescent="0.3">
      <c r="A281" s="1">
        <v>44186</v>
      </c>
      <c r="B281">
        <v>23690</v>
      </c>
      <c r="C281">
        <f t="shared" si="73"/>
        <v>0</v>
      </c>
      <c r="D281">
        <f t="shared" si="60"/>
        <v>194.71428571428572</v>
      </c>
      <c r="E281">
        <f t="shared" si="71"/>
        <v>1856</v>
      </c>
      <c r="F281">
        <v>533</v>
      </c>
      <c r="G281">
        <f t="shared" si="68"/>
        <v>1.5021166552024852</v>
      </c>
      <c r="H281">
        <f t="shared" si="62"/>
        <v>13</v>
      </c>
      <c r="I281">
        <v>22106</v>
      </c>
      <c r="J281">
        <f t="shared" si="74"/>
        <v>98.218194465847773</v>
      </c>
      <c r="K281">
        <f t="shared" si="69"/>
        <v>1051</v>
      </c>
      <c r="L281">
        <f t="shared" si="61"/>
        <v>1281.5311488068478</v>
      </c>
      <c r="M281">
        <f t="shared" si="75"/>
        <v>0.91334096551758803</v>
      </c>
      <c r="N281">
        <f t="shared" si="75"/>
        <v>1.0259324802741598</v>
      </c>
      <c r="O281">
        <f t="shared" si="63"/>
        <v>1.1363387766698558</v>
      </c>
      <c r="P281">
        <f t="shared" si="72"/>
        <v>0.97949673811742777</v>
      </c>
      <c r="Q281" s="5">
        <f t="shared" si="65"/>
        <v>0.13633877666985583</v>
      </c>
      <c r="R281" s="5">
        <f t="shared" si="66"/>
        <v>-2.0503261882572232E-2</v>
      </c>
    </row>
    <row r="282" spans="1:18" x14ac:dyDescent="0.3">
      <c r="A282" s="1">
        <v>44187</v>
      </c>
      <c r="B282">
        <v>24048</v>
      </c>
      <c r="C282">
        <f t="shared" si="73"/>
        <v>358</v>
      </c>
      <c r="D282">
        <f t="shared" si="60"/>
        <v>167.98295907708129</v>
      </c>
      <c r="E282">
        <f t="shared" si="71"/>
        <v>1990</v>
      </c>
      <c r="F282">
        <v>535</v>
      </c>
      <c r="G282">
        <f t="shared" si="68"/>
        <v>2</v>
      </c>
      <c r="H282">
        <f t="shared" si="62"/>
        <v>13</v>
      </c>
      <c r="I282">
        <v>22312</v>
      </c>
      <c r="J282">
        <f t="shared" si="74"/>
        <v>206</v>
      </c>
      <c r="K282">
        <f t="shared" si="69"/>
        <v>1201</v>
      </c>
      <c r="L282">
        <f t="shared" si="61"/>
        <v>1304.2490909952924</v>
      </c>
      <c r="M282">
        <f t="shared" si="75"/>
        <v>1.142721217887726</v>
      </c>
      <c r="N282">
        <f t="shared" si="75"/>
        <v>1.0177271868963902</v>
      </c>
      <c r="O282">
        <f t="shared" si="63"/>
        <v>1.1327898288678291</v>
      </c>
      <c r="P282">
        <f t="shared" si="72"/>
        <v>1.1330188679245283</v>
      </c>
      <c r="Q282" s="5">
        <f t="shared" si="65"/>
        <v>0.13278982886782909</v>
      </c>
      <c r="R282" s="5">
        <f t="shared" si="66"/>
        <v>0.13301886792452833</v>
      </c>
    </row>
    <row r="283" spans="1:18" x14ac:dyDescent="0.3">
      <c r="A283" s="1">
        <v>44188</v>
      </c>
      <c r="B283">
        <v>24635</v>
      </c>
      <c r="C283">
        <f t="shared" si="73"/>
        <v>587</v>
      </c>
      <c r="D283">
        <f t="shared" si="60"/>
        <v>177</v>
      </c>
      <c r="E283">
        <f t="shared" si="71"/>
        <v>2422</v>
      </c>
      <c r="F283">
        <v>537</v>
      </c>
      <c r="G283">
        <f t="shared" si="68"/>
        <v>2</v>
      </c>
      <c r="H283">
        <f t="shared" si="62"/>
        <v>9</v>
      </c>
      <c r="I283">
        <v>22570</v>
      </c>
      <c r="J283">
        <f t="shared" si="74"/>
        <v>258</v>
      </c>
      <c r="K283">
        <f t="shared" si="69"/>
        <v>1528</v>
      </c>
      <c r="L283">
        <f t="shared" si="61"/>
        <v>1333.3762812276161</v>
      </c>
      <c r="M283">
        <f t="shared" si="75"/>
        <v>1.2722731057452124</v>
      </c>
      <c r="N283">
        <f t="shared" si="75"/>
        <v>1.0223325363486329</v>
      </c>
      <c r="O283">
        <f t="shared" si="63"/>
        <v>1.1380149528048027</v>
      </c>
      <c r="P283">
        <f t="shared" si="72"/>
        <v>1.3356643356643356</v>
      </c>
      <c r="Q283" s="5">
        <f t="shared" si="65"/>
        <v>0.13801495280480269</v>
      </c>
      <c r="R283" s="5">
        <f t="shared" si="66"/>
        <v>0.33566433566433562</v>
      </c>
    </row>
    <row r="284" spans="1:18" x14ac:dyDescent="0.3">
      <c r="A284" s="1">
        <v>44189</v>
      </c>
      <c r="B284">
        <v>24775</v>
      </c>
      <c r="C284">
        <f t="shared" si="73"/>
        <v>140</v>
      </c>
      <c r="D284">
        <f t="shared" si="60"/>
        <v>187.41334689979809</v>
      </c>
      <c r="E284">
        <f t="shared" si="71"/>
        <v>2427</v>
      </c>
      <c r="F284">
        <v>540</v>
      </c>
      <c r="G284">
        <f t="shared" si="68"/>
        <v>3</v>
      </c>
      <c r="H284">
        <f t="shared" si="62"/>
        <v>11</v>
      </c>
      <c r="I284">
        <v>22693</v>
      </c>
      <c r="J284">
        <f t="shared" si="74"/>
        <v>123</v>
      </c>
      <c r="K284">
        <f t="shared" si="69"/>
        <v>1542</v>
      </c>
      <c r="L284">
        <f t="shared" si="61"/>
        <v>1374.539558028762</v>
      </c>
      <c r="M284">
        <f t="shared" si="75"/>
        <v>1.0091623036649215</v>
      </c>
      <c r="N284">
        <f t="shared" si="75"/>
        <v>1.0308714632026059</v>
      </c>
      <c r="O284">
        <f t="shared" si="63"/>
        <v>1.1640362197108125</v>
      </c>
      <c r="P284">
        <f t="shared" si="72"/>
        <v>1.1962761830876649</v>
      </c>
      <c r="Q284" s="5">
        <f t="shared" si="65"/>
        <v>0.1640362197108125</v>
      </c>
      <c r="R284" s="5">
        <f t="shared" si="66"/>
        <v>0.19627618308766492</v>
      </c>
    </row>
    <row r="285" spans="1:18" x14ac:dyDescent="0.3">
      <c r="A285" s="1">
        <v>44190</v>
      </c>
      <c r="B285">
        <f>SQRT(B286*B284)</f>
        <v>24851.880713539569</v>
      </c>
      <c r="C285">
        <f t="shared" si="73"/>
        <v>76.880713539569115</v>
      </c>
      <c r="D285">
        <f t="shared" si="60"/>
        <v>197.85714285714286</v>
      </c>
      <c r="E285">
        <f t="shared" si="71"/>
        <v>2416.8807135395691</v>
      </c>
      <c r="F285">
        <f>SQRT(F286*F284)</f>
        <v>540</v>
      </c>
      <c r="G285">
        <f t="shared" si="68"/>
        <v>0</v>
      </c>
      <c r="H285">
        <f t="shared" ref="H285:H348" si="76">SUM(G279:G285)</f>
        <v>10</v>
      </c>
      <c r="I285">
        <f>SQRT(I286*I284)</f>
        <v>22811.192209088942</v>
      </c>
      <c r="J285">
        <f t="shared" si="74"/>
        <v>118.19220908894204</v>
      </c>
      <c r="K285">
        <f t="shared" si="69"/>
        <v>1500.6885044506271</v>
      </c>
      <c r="L285">
        <f t="shared" si="61"/>
        <v>1430.251766987878</v>
      </c>
      <c r="M285">
        <f t="shared" si="75"/>
        <v>0.97320914685514082</v>
      </c>
      <c r="N285">
        <f t="shared" si="75"/>
        <v>1.0405315428237025</v>
      </c>
      <c r="O285">
        <f t="shared" si="63"/>
        <v>1.2148062858294171</v>
      </c>
      <c r="P285">
        <f t="shared" si="72"/>
        <v>1.1308880967977597</v>
      </c>
      <c r="Q285" s="5">
        <f t="shared" si="65"/>
        <v>0.21480628582941708</v>
      </c>
      <c r="R285" s="5">
        <f t="shared" si="66"/>
        <v>0.1308880967977597</v>
      </c>
    </row>
    <row r="286" spans="1:18" x14ac:dyDescent="0.3">
      <c r="A286" s="1">
        <v>44191</v>
      </c>
      <c r="B286">
        <v>24929</v>
      </c>
      <c r="C286">
        <f t="shared" si="73"/>
        <v>77.119286460430885</v>
      </c>
      <c r="D286">
        <f t="shared" ref="D286:D309" si="77">AVERAGE(C283:C289)</f>
        <v>195</v>
      </c>
      <c r="E286">
        <f t="shared" si="71"/>
        <v>2473</v>
      </c>
      <c r="F286">
        <v>540</v>
      </c>
      <c r="G286">
        <f t="shared" si="68"/>
        <v>0</v>
      </c>
      <c r="H286">
        <f t="shared" si="76"/>
        <v>10</v>
      </c>
      <c r="I286">
        <v>22930</v>
      </c>
      <c r="J286">
        <f t="shared" si="74"/>
        <v>118.80779091105796</v>
      </c>
      <c r="K286">
        <f t="shared" si="69"/>
        <v>1459</v>
      </c>
      <c r="L286">
        <f t="shared" ref="L286:L310" si="78">GEOMEAN(K283:K289)</f>
        <v>1483.3356987226136</v>
      </c>
      <c r="M286">
        <f t="shared" si="75"/>
        <v>0.97222041461169961</v>
      </c>
      <c r="N286">
        <f t="shared" si="75"/>
        <v>1.0371150960690865</v>
      </c>
      <c r="O286">
        <f t="shared" ref="O286:O309" si="79">L286/L279</f>
        <v>1.2376157372045824</v>
      </c>
      <c r="P286">
        <f t="shared" si="72"/>
        <v>1.1672</v>
      </c>
      <c r="Q286" s="5">
        <f t="shared" ref="Q286:Q349" si="80">O286-1</f>
        <v>0.2376157372045824</v>
      </c>
      <c r="R286" s="5">
        <f t="shared" ref="R286:R349" si="81">P286-1</f>
        <v>0.16720000000000002</v>
      </c>
    </row>
    <row r="287" spans="1:18" x14ac:dyDescent="0.3">
      <c r="A287" s="1">
        <v>44192</v>
      </c>
      <c r="B287">
        <f>SQRT(B288*B286)</f>
        <v>25001.893428298587</v>
      </c>
      <c r="C287">
        <f t="shared" si="73"/>
        <v>72.893428298586514</v>
      </c>
      <c r="D287">
        <f t="shared" si="77"/>
        <v>146</v>
      </c>
      <c r="E287">
        <f t="shared" si="71"/>
        <v>2439.6447814992171</v>
      </c>
      <c r="F287">
        <f>SQRT(F288*F286)</f>
        <v>541.49792243368768</v>
      </c>
      <c r="G287">
        <f t="shared" si="68"/>
        <v>1.4979224336876769</v>
      </c>
      <c r="H287">
        <f t="shared" si="76"/>
        <v>10.000039088890162</v>
      </c>
      <c r="I287">
        <f>SQRT(I288*I286)</f>
        <v>23036.751507102734</v>
      </c>
      <c r="J287">
        <f t="shared" si="74"/>
        <v>106.75150710273374</v>
      </c>
      <c r="K287">
        <f t="shared" si="69"/>
        <v>1423.6439987621634</v>
      </c>
      <c r="L287">
        <f t="shared" si="78"/>
        <v>1494.3217537469629</v>
      </c>
      <c r="M287">
        <f t="shared" si="75"/>
        <v>0.9757669628253347</v>
      </c>
      <c r="N287">
        <f t="shared" si="75"/>
        <v>1.0074063174194554</v>
      </c>
      <c r="O287">
        <f t="shared" si="79"/>
        <v>1.1962824505487837</v>
      </c>
      <c r="P287">
        <f t="shared" si="72"/>
        <v>1.2371763885658935</v>
      </c>
      <c r="Q287" s="5">
        <f t="shared" si="80"/>
        <v>0.19628245054878368</v>
      </c>
      <c r="R287" s="5">
        <f t="shared" si="81"/>
        <v>0.23717638856589351</v>
      </c>
    </row>
    <row r="288" spans="1:18" x14ac:dyDescent="0.3">
      <c r="A288" s="1">
        <v>44193</v>
      </c>
      <c r="B288">
        <v>25075</v>
      </c>
      <c r="C288">
        <f t="shared" si="73"/>
        <v>73.106571701413486</v>
      </c>
      <c r="D288">
        <f t="shared" si="77"/>
        <v>181.28571428571428</v>
      </c>
      <c r="E288">
        <f t="shared" si="71"/>
        <v>2406</v>
      </c>
      <c r="F288">
        <v>543</v>
      </c>
      <c r="G288">
        <f t="shared" si="68"/>
        <v>1.5020775663123231</v>
      </c>
      <c r="H288">
        <f t="shared" si="76"/>
        <v>10</v>
      </c>
      <c r="I288">
        <v>23144</v>
      </c>
      <c r="J288">
        <f t="shared" si="74"/>
        <v>107.24849289726626</v>
      </c>
      <c r="K288">
        <f t="shared" si="69"/>
        <v>1388</v>
      </c>
      <c r="L288">
        <f t="shared" si="78"/>
        <v>1509.8859385031981</v>
      </c>
      <c r="M288">
        <f t="shared" si="75"/>
        <v>0.97496284268176925</v>
      </c>
      <c r="N288">
        <f t="shared" si="75"/>
        <v>1.0104155512139259</v>
      </c>
      <c r="O288">
        <f t="shared" si="79"/>
        <v>1.1781890279521936</v>
      </c>
      <c r="P288">
        <f t="shared" si="72"/>
        <v>1.3206470028544244</v>
      </c>
      <c r="Q288" s="5">
        <f t="shared" si="80"/>
        <v>0.1781890279521936</v>
      </c>
      <c r="R288" s="5">
        <f t="shared" si="81"/>
        <v>0.32064700285442438</v>
      </c>
    </row>
    <row r="289" spans="1:18" x14ac:dyDescent="0.3">
      <c r="A289" s="1">
        <v>44194</v>
      </c>
      <c r="B289">
        <v>25413</v>
      </c>
      <c r="C289">
        <f t="shared" si="73"/>
        <v>338</v>
      </c>
      <c r="D289">
        <f t="shared" si="77"/>
        <v>190.88866148448818</v>
      </c>
      <c r="E289">
        <f t="shared" si="71"/>
        <v>2632</v>
      </c>
      <c r="F289">
        <v>547</v>
      </c>
      <c r="G289">
        <f t="shared" si="68"/>
        <v>4</v>
      </c>
      <c r="H289">
        <f t="shared" si="76"/>
        <v>12</v>
      </c>
      <c r="I289">
        <v>23316</v>
      </c>
      <c r="J289">
        <f t="shared" si="74"/>
        <v>172</v>
      </c>
      <c r="K289">
        <f t="shared" si="69"/>
        <v>1550</v>
      </c>
      <c r="L289">
        <f t="shared" si="78"/>
        <v>1534.2880617529393</v>
      </c>
      <c r="M289">
        <f t="shared" ref="M289:M309" si="82">K289/K288</f>
        <v>1.11671469740634</v>
      </c>
      <c r="N289">
        <f t="shared" ref="N289:N309" si="83">L289/L288</f>
        <v>1.0161615673260271</v>
      </c>
      <c r="O289">
        <f t="shared" si="79"/>
        <v>1.1763765620738142</v>
      </c>
      <c r="P289">
        <f t="shared" ref="P289:P309" si="84">K289/K282</f>
        <v>1.2905911740216487</v>
      </c>
      <c r="Q289" s="5">
        <f t="shared" si="80"/>
        <v>0.17637656207381425</v>
      </c>
      <c r="R289" s="5">
        <f t="shared" si="81"/>
        <v>0.29059117402164869</v>
      </c>
    </row>
    <row r="290" spans="1:18" x14ac:dyDescent="0.3">
      <c r="A290" s="1">
        <v>44195</v>
      </c>
      <c r="B290">
        <v>25657</v>
      </c>
      <c r="C290">
        <f t="shared" si="73"/>
        <v>244</v>
      </c>
      <c r="D290">
        <f t="shared" si="77"/>
        <v>200.57142857142858</v>
      </c>
      <c r="E290">
        <f t="shared" si="71"/>
        <v>2621</v>
      </c>
      <c r="F290">
        <v>550</v>
      </c>
      <c r="G290">
        <f t="shared" si="68"/>
        <v>3</v>
      </c>
      <c r="H290">
        <f t="shared" si="76"/>
        <v>13</v>
      </c>
      <c r="I290">
        <v>23498</v>
      </c>
      <c r="J290">
        <f t="shared" si="74"/>
        <v>182</v>
      </c>
      <c r="K290">
        <f t="shared" si="69"/>
        <v>1609</v>
      </c>
      <c r="L290">
        <f t="shared" si="78"/>
        <v>1568.1648319488411</v>
      </c>
      <c r="M290">
        <f t="shared" si="82"/>
        <v>1.0380645161290323</v>
      </c>
      <c r="N290">
        <f t="shared" si="83"/>
        <v>1.022079797816583</v>
      </c>
      <c r="O290">
        <f t="shared" si="79"/>
        <v>1.1760857411570718</v>
      </c>
      <c r="P290">
        <f t="shared" si="84"/>
        <v>1.0530104712041886</v>
      </c>
      <c r="Q290" s="5">
        <f t="shared" si="80"/>
        <v>0.17608574115707176</v>
      </c>
      <c r="R290" s="5">
        <f t="shared" si="81"/>
        <v>5.3010471204188558E-2</v>
      </c>
    </row>
    <row r="291" spans="1:18" x14ac:dyDescent="0.3">
      <c r="A291" s="1">
        <v>44196</v>
      </c>
      <c r="B291">
        <v>26044</v>
      </c>
      <c r="C291">
        <f t="shared" si="73"/>
        <v>387</v>
      </c>
      <c r="D291">
        <f t="shared" si="77"/>
        <v>201.14204604497405</v>
      </c>
      <c r="E291">
        <f t="shared" si="71"/>
        <v>2632</v>
      </c>
      <c r="F291">
        <v>551</v>
      </c>
      <c r="G291">
        <f t="shared" si="68"/>
        <v>1</v>
      </c>
      <c r="H291">
        <f t="shared" si="76"/>
        <v>11</v>
      </c>
      <c r="I291">
        <v>23835</v>
      </c>
      <c r="J291">
        <f t="shared" si="74"/>
        <v>337</v>
      </c>
      <c r="K291">
        <f t="shared" si="69"/>
        <v>1658</v>
      </c>
      <c r="L291">
        <f t="shared" si="78"/>
        <v>1605.9824286709911</v>
      </c>
      <c r="M291">
        <f t="shared" si="82"/>
        <v>1.0304536979490366</v>
      </c>
      <c r="N291">
        <f t="shared" si="83"/>
        <v>1.0241158301421363</v>
      </c>
      <c r="O291">
        <f t="shared" si="79"/>
        <v>1.1683784721147954</v>
      </c>
      <c r="P291">
        <f t="shared" si="84"/>
        <v>1.0752269779507133</v>
      </c>
      <c r="Q291" s="5">
        <f t="shared" si="80"/>
        <v>0.1683784721147954</v>
      </c>
      <c r="R291" s="5">
        <f t="shared" si="81"/>
        <v>7.5226977950713314E-2</v>
      </c>
    </row>
    <row r="292" spans="1:18" x14ac:dyDescent="0.3">
      <c r="A292" s="1">
        <v>44197</v>
      </c>
      <c r="B292">
        <f>SQRT(B293*B291)</f>
        <v>26188.101343930986</v>
      </c>
      <c r="C292">
        <f t="shared" si="73"/>
        <v>144.10134393098633</v>
      </c>
      <c r="D292">
        <f t="shared" si="77"/>
        <v>201.71428571428572</v>
      </c>
      <c r="E292">
        <f t="shared" si="71"/>
        <v>2512.1013439309863</v>
      </c>
      <c r="F292">
        <v>551</v>
      </c>
      <c r="G292">
        <f t="shared" si="68"/>
        <v>0</v>
      </c>
      <c r="H292">
        <f t="shared" si="76"/>
        <v>11</v>
      </c>
      <c r="I292">
        <f>SQRT(I293*I291)</f>
        <v>23958.181692273727</v>
      </c>
      <c r="J292">
        <f t="shared" si="74"/>
        <v>123.18169227372709</v>
      </c>
      <c r="K292">
        <f t="shared" si="69"/>
        <v>1678.9196516572592</v>
      </c>
      <c r="L292">
        <f t="shared" si="78"/>
        <v>1648.1349486605782</v>
      </c>
      <c r="M292">
        <f t="shared" si="82"/>
        <v>1.0126174014820624</v>
      </c>
      <c r="N292">
        <f t="shared" si="83"/>
        <v>1.0262471862936071</v>
      </c>
      <c r="O292">
        <f t="shared" si="79"/>
        <v>1.1523390403715872</v>
      </c>
      <c r="P292">
        <f t="shared" si="84"/>
        <v>1.118766250742941</v>
      </c>
      <c r="Q292" s="5">
        <f t="shared" si="80"/>
        <v>0.15233904037158719</v>
      </c>
      <c r="R292" s="5">
        <f t="shared" si="81"/>
        <v>0.118766250742941</v>
      </c>
    </row>
    <row r="293" spans="1:18" x14ac:dyDescent="0.3">
      <c r="A293" s="1">
        <v>44198</v>
      </c>
      <c r="B293">
        <v>26333</v>
      </c>
      <c r="C293">
        <f t="shared" si="73"/>
        <v>144.89865606901367</v>
      </c>
      <c r="D293">
        <f t="shared" si="77"/>
        <v>219.57142857142858</v>
      </c>
      <c r="E293">
        <f t="shared" si="71"/>
        <v>2643</v>
      </c>
      <c r="F293">
        <v>551</v>
      </c>
      <c r="G293">
        <f t="shared" si="68"/>
        <v>0</v>
      </c>
      <c r="H293">
        <f t="shared" si="76"/>
        <v>11</v>
      </c>
      <c r="I293">
        <v>24082</v>
      </c>
      <c r="J293">
        <f t="shared" si="74"/>
        <v>123.81830772627291</v>
      </c>
      <c r="K293">
        <f t="shared" si="69"/>
        <v>1700</v>
      </c>
      <c r="L293">
        <f t="shared" si="78"/>
        <v>1696.1372233920156</v>
      </c>
      <c r="M293">
        <f t="shared" si="82"/>
        <v>1.012555900648332</v>
      </c>
      <c r="N293">
        <f t="shared" si="83"/>
        <v>1.0291252089341643</v>
      </c>
      <c r="O293">
        <f t="shared" si="79"/>
        <v>1.1434614732542725</v>
      </c>
      <c r="P293">
        <f t="shared" si="84"/>
        <v>1.1651816312542838</v>
      </c>
      <c r="Q293" s="5">
        <f t="shared" si="80"/>
        <v>0.1434614732542725</v>
      </c>
      <c r="R293" s="5">
        <f t="shared" si="81"/>
        <v>0.16518163125428376</v>
      </c>
    </row>
    <row r="294" spans="1:18" x14ac:dyDescent="0.3">
      <c r="A294" s="1">
        <v>44199</v>
      </c>
      <c r="B294">
        <f>SQRT(B295*B293)</f>
        <v>26409.887750613405</v>
      </c>
      <c r="C294">
        <f t="shared" si="73"/>
        <v>76.887750613404933</v>
      </c>
      <c r="D294">
        <f t="shared" si="77"/>
        <v>249</v>
      </c>
      <c r="E294">
        <f t="shared" si="71"/>
        <v>2719.8877506134049</v>
      </c>
      <c r="F294">
        <f>SQRT(F295*F293)</f>
        <v>554.98558539839576</v>
      </c>
      <c r="G294">
        <f t="shared" si="68"/>
        <v>3.9855853983957559</v>
      </c>
      <c r="H294">
        <f t="shared" si="76"/>
        <v>13.487662964708079</v>
      </c>
      <c r="I294">
        <f>SQRT(I295*I293)</f>
        <v>24172.828713247443</v>
      </c>
      <c r="J294">
        <f t="shared" si="74"/>
        <v>90.828713247443375</v>
      </c>
      <c r="K294">
        <f t="shared" si="69"/>
        <v>1682.0734519675643</v>
      </c>
      <c r="L294">
        <f t="shared" si="78"/>
        <v>1749.7994567046837</v>
      </c>
      <c r="M294">
        <f t="shared" si="82"/>
        <v>0.98945497174562602</v>
      </c>
      <c r="N294">
        <f t="shared" si="83"/>
        <v>1.0316379079313829</v>
      </c>
      <c r="O294">
        <f t="shared" si="79"/>
        <v>1.1709656587124686</v>
      </c>
      <c r="P294">
        <f t="shared" si="84"/>
        <v>1.1815267394307154</v>
      </c>
      <c r="Q294" s="5">
        <f t="shared" si="80"/>
        <v>0.1709656587124686</v>
      </c>
      <c r="R294" s="5">
        <f t="shared" si="81"/>
        <v>0.1815267394307154</v>
      </c>
    </row>
    <row r="295" spans="1:18" x14ac:dyDescent="0.3">
      <c r="A295" s="1">
        <v>44200</v>
      </c>
      <c r="B295">
        <v>26487</v>
      </c>
      <c r="C295">
        <f t="shared" si="73"/>
        <v>77.112249386595067</v>
      </c>
      <c r="D295">
        <f t="shared" si="77"/>
        <v>300</v>
      </c>
      <c r="E295">
        <f t="shared" si="71"/>
        <v>2797</v>
      </c>
      <c r="F295">
        <v>559</v>
      </c>
      <c r="G295">
        <f t="shared" si="68"/>
        <v>4.0144146016042441</v>
      </c>
      <c r="H295">
        <f t="shared" si="76"/>
        <v>16</v>
      </c>
      <c r="I295">
        <v>24264</v>
      </c>
      <c r="J295">
        <f t="shared" si="74"/>
        <v>91.171286752556625</v>
      </c>
      <c r="K295">
        <f t="shared" si="69"/>
        <v>1664</v>
      </c>
      <c r="L295">
        <f t="shared" si="78"/>
        <v>1836.9548270547464</v>
      </c>
      <c r="M295">
        <f t="shared" si="82"/>
        <v>0.98925525401615289</v>
      </c>
      <c r="N295">
        <f t="shared" si="83"/>
        <v>1.0498087766664406</v>
      </c>
      <c r="O295">
        <f t="shared" si="79"/>
        <v>1.2166182757326576</v>
      </c>
      <c r="P295">
        <f t="shared" si="84"/>
        <v>1.1988472622478386</v>
      </c>
      <c r="Q295" s="5">
        <f t="shared" si="80"/>
        <v>0.21661827573265757</v>
      </c>
      <c r="R295" s="5">
        <f t="shared" si="81"/>
        <v>0.19884726224783855</v>
      </c>
    </row>
    <row r="296" spans="1:18" x14ac:dyDescent="0.3">
      <c r="A296" s="1">
        <v>44201</v>
      </c>
      <c r="B296">
        <v>26950</v>
      </c>
      <c r="C296">
        <f t="shared" si="73"/>
        <v>463</v>
      </c>
      <c r="D296">
        <f t="shared" si="77"/>
        <v>361.84266515271622</v>
      </c>
      <c r="E296">
        <f t="shared" si="71"/>
        <v>2902</v>
      </c>
      <c r="F296">
        <v>569</v>
      </c>
      <c r="G296">
        <f t="shared" si="68"/>
        <v>10</v>
      </c>
      <c r="H296">
        <f t="shared" si="76"/>
        <v>22</v>
      </c>
      <c r="I296">
        <v>24486</v>
      </c>
      <c r="J296">
        <f t="shared" si="74"/>
        <v>222</v>
      </c>
      <c r="K296">
        <f t="shared" si="69"/>
        <v>1895</v>
      </c>
      <c r="L296">
        <f t="shared" si="78"/>
        <v>1949.7540689387847</v>
      </c>
      <c r="M296">
        <f t="shared" si="82"/>
        <v>1.1388221153846154</v>
      </c>
      <c r="N296">
        <f t="shared" si="83"/>
        <v>1.0614055611072883</v>
      </c>
      <c r="O296">
        <f t="shared" si="79"/>
        <v>1.2707874860938249</v>
      </c>
      <c r="P296">
        <f t="shared" si="84"/>
        <v>1.2225806451612904</v>
      </c>
      <c r="Q296" s="5">
        <f t="shared" si="80"/>
        <v>0.27078748609382486</v>
      </c>
      <c r="R296" s="5">
        <f t="shared" si="81"/>
        <v>0.22258064516129039</v>
      </c>
    </row>
    <row r="297" spans="1:18" x14ac:dyDescent="0.3">
      <c r="A297" s="1">
        <v>44202</v>
      </c>
      <c r="B297">
        <v>27400</v>
      </c>
      <c r="C297">
        <f t="shared" si="73"/>
        <v>450</v>
      </c>
      <c r="D297">
        <f t="shared" si="77"/>
        <v>362.14285714285717</v>
      </c>
      <c r="E297">
        <f t="shared" si="71"/>
        <v>2765</v>
      </c>
      <c r="F297">
        <v>573</v>
      </c>
      <c r="G297">
        <f t="shared" si="68"/>
        <v>4</v>
      </c>
      <c r="H297">
        <f t="shared" si="76"/>
        <v>23</v>
      </c>
      <c r="I297">
        <v>24826</v>
      </c>
      <c r="J297">
        <f t="shared" si="74"/>
        <v>340</v>
      </c>
      <c r="K297">
        <f t="shared" si="69"/>
        <v>2001</v>
      </c>
      <c r="L297">
        <f t="shared" si="78"/>
        <v>2061.4818706194847</v>
      </c>
      <c r="M297">
        <f t="shared" si="82"/>
        <v>1.0559366754617414</v>
      </c>
      <c r="N297">
        <f t="shared" si="83"/>
        <v>1.0573035355897533</v>
      </c>
      <c r="O297">
        <f t="shared" si="79"/>
        <v>1.3145823886750301</v>
      </c>
      <c r="P297">
        <f t="shared" si="84"/>
        <v>1.2436295835922933</v>
      </c>
      <c r="Q297" s="5">
        <f t="shared" si="80"/>
        <v>0.31458238867503008</v>
      </c>
      <c r="R297" s="5">
        <f t="shared" si="81"/>
        <v>0.24362958359229325</v>
      </c>
    </row>
    <row r="298" spans="1:18" x14ac:dyDescent="0.3">
      <c r="A298" s="1">
        <v>44203</v>
      </c>
      <c r="B298">
        <v>28144</v>
      </c>
      <c r="C298">
        <f t="shared" si="73"/>
        <v>744</v>
      </c>
      <c r="D298">
        <f t="shared" si="77"/>
        <v>413.05159496407839</v>
      </c>
      <c r="E298">
        <f t="shared" si="71"/>
        <v>3369</v>
      </c>
      <c r="F298">
        <v>576</v>
      </c>
      <c r="G298">
        <f t="shared" si="68"/>
        <v>3</v>
      </c>
      <c r="H298">
        <f t="shared" si="76"/>
        <v>25</v>
      </c>
      <c r="I298">
        <v>25238</v>
      </c>
      <c r="J298">
        <f t="shared" si="74"/>
        <v>412</v>
      </c>
      <c r="K298">
        <f t="shared" si="69"/>
        <v>2330</v>
      </c>
      <c r="L298">
        <f t="shared" si="78"/>
        <v>2190.4611432151773</v>
      </c>
      <c r="M298">
        <f t="shared" si="82"/>
        <v>1.1644177911044478</v>
      </c>
      <c r="N298">
        <f t="shared" si="83"/>
        <v>1.0625662900236585</v>
      </c>
      <c r="O298">
        <f t="shared" si="79"/>
        <v>1.3639384243001111</v>
      </c>
      <c r="P298">
        <f t="shared" si="84"/>
        <v>1.4053075995174908</v>
      </c>
      <c r="Q298" s="5">
        <f t="shared" si="80"/>
        <v>0.36393842430011114</v>
      </c>
      <c r="R298" s="5">
        <f t="shared" si="81"/>
        <v>0.40530759951749085</v>
      </c>
    </row>
    <row r="299" spans="1:18" x14ac:dyDescent="0.3">
      <c r="A299" s="1">
        <v>44204</v>
      </c>
      <c r="B299">
        <v>28721</v>
      </c>
      <c r="C299">
        <f t="shared" si="73"/>
        <v>577</v>
      </c>
      <c r="D299">
        <f t="shared" si="77"/>
        <v>464.85714285714283</v>
      </c>
      <c r="E299">
        <f t="shared" si="71"/>
        <v>3869.1192864604309</v>
      </c>
      <c r="F299">
        <v>588</v>
      </c>
      <c r="G299">
        <f t="shared" si="68"/>
        <v>12</v>
      </c>
      <c r="H299">
        <f t="shared" si="76"/>
        <v>37</v>
      </c>
      <c r="I299">
        <v>25585</v>
      </c>
      <c r="J299">
        <f t="shared" si="74"/>
        <v>347</v>
      </c>
      <c r="K299">
        <f t="shared" si="69"/>
        <v>2548</v>
      </c>
      <c r="L299">
        <f t="shared" si="78"/>
        <v>2339.1266608681508</v>
      </c>
      <c r="M299">
        <f t="shared" si="82"/>
        <v>1.0935622317596567</v>
      </c>
      <c r="N299">
        <f t="shared" si="83"/>
        <v>1.0678695068905724</v>
      </c>
      <c r="O299">
        <f t="shared" si="79"/>
        <v>1.4192567561103746</v>
      </c>
      <c r="P299">
        <f t="shared" si="84"/>
        <v>1.5176426087364412</v>
      </c>
      <c r="Q299" s="5">
        <f t="shared" si="80"/>
        <v>0.41925675611037461</v>
      </c>
      <c r="R299" s="5">
        <f t="shared" si="81"/>
        <v>0.51764260873644119</v>
      </c>
    </row>
    <row r="300" spans="1:18" x14ac:dyDescent="0.3">
      <c r="A300" s="1">
        <v>44205</v>
      </c>
      <c r="B300">
        <v>28868</v>
      </c>
      <c r="C300">
        <f t="shared" si="73"/>
        <v>147</v>
      </c>
      <c r="D300">
        <f t="shared" si="77"/>
        <v>493.71428571428572</v>
      </c>
      <c r="E300">
        <f t="shared" si="71"/>
        <v>3939</v>
      </c>
      <c r="F300">
        <v>589</v>
      </c>
      <c r="G300">
        <f t="shared" si="68"/>
        <v>1</v>
      </c>
      <c r="H300">
        <f t="shared" si="76"/>
        <v>38</v>
      </c>
      <c r="I300">
        <v>25768</v>
      </c>
      <c r="J300">
        <f t="shared" si="74"/>
        <v>183</v>
      </c>
      <c r="K300">
        <f t="shared" si="69"/>
        <v>2511</v>
      </c>
      <c r="L300">
        <f t="shared" si="78"/>
        <v>2494.9228839455664</v>
      </c>
      <c r="M300">
        <f t="shared" si="82"/>
        <v>0.98547880690737832</v>
      </c>
      <c r="N300">
        <f t="shared" si="83"/>
        <v>1.06660444074439</v>
      </c>
      <c r="O300">
        <f t="shared" si="79"/>
        <v>1.4709440070869393</v>
      </c>
      <c r="P300">
        <f t="shared" si="84"/>
        <v>1.4770588235294118</v>
      </c>
      <c r="Q300" s="5">
        <f t="shared" si="80"/>
        <v>0.47094400708693929</v>
      </c>
      <c r="R300" s="5">
        <f t="shared" si="81"/>
        <v>0.47705882352941176</v>
      </c>
    </row>
    <row r="301" spans="1:18" x14ac:dyDescent="0.3">
      <c r="A301" s="1">
        <v>44206</v>
      </c>
      <c r="B301">
        <f>SQRT(B302*B300)</f>
        <v>29301.248915361954</v>
      </c>
      <c r="C301">
        <f t="shared" si="73"/>
        <v>433.24891536195355</v>
      </c>
      <c r="D301">
        <f t="shared" si="77"/>
        <v>514</v>
      </c>
      <c r="E301">
        <f t="shared" si="71"/>
        <v>4299.355487063367</v>
      </c>
      <c r="F301">
        <f>SQRT(F302*F300)</f>
        <v>592.48966235707439</v>
      </c>
      <c r="G301">
        <f t="shared" si="68"/>
        <v>3.4896623570743941</v>
      </c>
      <c r="H301">
        <f t="shared" si="76"/>
        <v>37.504076958678638</v>
      </c>
      <c r="I301">
        <f>SQRT(I302*I300)</f>
        <v>26136.367000790298</v>
      </c>
      <c r="J301">
        <f t="shared" si="74"/>
        <v>368.36700079029833</v>
      </c>
      <c r="K301">
        <f t="shared" si="69"/>
        <v>2572.3922522145804</v>
      </c>
      <c r="L301">
        <f t="shared" si="78"/>
        <v>2661.2811755095677</v>
      </c>
      <c r="M301">
        <f t="shared" si="82"/>
        <v>1.0244493238608445</v>
      </c>
      <c r="N301">
        <f t="shared" si="83"/>
        <v>1.066678730887632</v>
      </c>
      <c r="O301">
        <f t="shared" si="79"/>
        <v>1.5209063903365447</v>
      </c>
      <c r="P301">
        <f t="shared" si="84"/>
        <v>1.5292984079890135</v>
      </c>
      <c r="Q301" s="5">
        <f t="shared" si="80"/>
        <v>0.52090639033654473</v>
      </c>
      <c r="R301" s="5">
        <f t="shared" si="81"/>
        <v>0.52929840798901351</v>
      </c>
    </row>
    <row r="302" spans="1:18" x14ac:dyDescent="0.3">
      <c r="A302" s="1">
        <v>44207</v>
      </c>
      <c r="B302">
        <v>29741</v>
      </c>
      <c r="C302">
        <f t="shared" si="73"/>
        <v>439.75108463804645</v>
      </c>
      <c r="D302">
        <f t="shared" si="77"/>
        <v>460.85714285714283</v>
      </c>
      <c r="E302">
        <f t="shared" si="71"/>
        <v>4666</v>
      </c>
      <c r="F302">
        <v>596</v>
      </c>
      <c r="G302">
        <f t="shared" si="68"/>
        <v>3.5103376429256059</v>
      </c>
      <c r="H302">
        <f t="shared" si="76"/>
        <v>37</v>
      </c>
      <c r="I302">
        <v>26510</v>
      </c>
      <c r="J302">
        <f t="shared" si="74"/>
        <v>373.63299920970167</v>
      </c>
      <c r="K302">
        <f t="shared" si="69"/>
        <v>2635</v>
      </c>
      <c r="L302">
        <f t="shared" si="78"/>
        <v>2785.7996259171719</v>
      </c>
      <c r="M302">
        <f t="shared" si="82"/>
        <v>1.0243383363215779</v>
      </c>
      <c r="N302">
        <f t="shared" si="83"/>
        <v>1.0467889118795433</v>
      </c>
      <c r="O302">
        <f t="shared" si="79"/>
        <v>1.5165313729482077</v>
      </c>
      <c r="P302">
        <f t="shared" si="84"/>
        <v>1.5835336538461537</v>
      </c>
      <c r="Q302" s="5">
        <f t="shared" si="80"/>
        <v>0.51653137294820772</v>
      </c>
      <c r="R302" s="5">
        <f t="shared" si="81"/>
        <v>0.58353365384615374</v>
      </c>
    </row>
    <row r="303" spans="1:18" x14ac:dyDescent="0.3">
      <c r="A303" s="1">
        <v>44208</v>
      </c>
      <c r="B303">
        <v>30406</v>
      </c>
      <c r="C303">
        <f t="shared" si="73"/>
        <v>665</v>
      </c>
      <c r="D303">
        <f t="shared" si="77"/>
        <v>461.28571428571428</v>
      </c>
      <c r="E303">
        <f t="shared" si="71"/>
        <v>4993</v>
      </c>
      <c r="F303">
        <v>603</v>
      </c>
      <c r="G303">
        <f t="shared" si="68"/>
        <v>7</v>
      </c>
      <c r="H303">
        <f t="shared" si="76"/>
        <v>34</v>
      </c>
      <c r="I303">
        <v>26827</v>
      </c>
      <c r="J303">
        <f t="shared" si="74"/>
        <v>317</v>
      </c>
      <c r="K303">
        <f t="shared" si="69"/>
        <v>2976</v>
      </c>
      <c r="L303">
        <f t="shared" si="78"/>
        <v>2897.4791447060888</v>
      </c>
      <c r="M303">
        <f t="shared" si="82"/>
        <v>1.1294117647058823</v>
      </c>
      <c r="N303">
        <f t="shared" si="83"/>
        <v>1.0400888555479466</v>
      </c>
      <c r="O303">
        <f t="shared" si="79"/>
        <v>1.4860741623086513</v>
      </c>
      <c r="P303">
        <f t="shared" si="84"/>
        <v>1.5704485488126649</v>
      </c>
      <c r="Q303" s="5">
        <f t="shared" si="80"/>
        <v>0.4860741623086513</v>
      </c>
      <c r="R303" s="5">
        <f t="shared" si="81"/>
        <v>0.57044854881266494</v>
      </c>
    </row>
    <row r="304" spans="1:18" x14ac:dyDescent="0.3">
      <c r="A304" s="1">
        <v>44209</v>
      </c>
      <c r="B304">
        <v>30998</v>
      </c>
      <c r="C304">
        <f t="shared" si="73"/>
        <v>592</v>
      </c>
      <c r="D304">
        <f t="shared" si="77"/>
        <v>445.28571428571428</v>
      </c>
      <c r="E304">
        <f t="shared" si="71"/>
        <v>5341</v>
      </c>
      <c r="F304">
        <v>613</v>
      </c>
      <c r="G304">
        <f t="shared" si="68"/>
        <v>10</v>
      </c>
      <c r="H304">
        <f t="shared" si="76"/>
        <v>40</v>
      </c>
      <c r="I304">
        <v>27241</v>
      </c>
      <c r="J304">
        <f t="shared" si="74"/>
        <v>414</v>
      </c>
      <c r="K304">
        <f t="shared" si="69"/>
        <v>3144</v>
      </c>
      <c r="L304">
        <f t="shared" si="78"/>
        <v>2986.9903841113728</v>
      </c>
      <c r="M304">
        <f t="shared" si="82"/>
        <v>1.0564516129032258</v>
      </c>
      <c r="N304">
        <f t="shared" si="83"/>
        <v>1.0308927985103284</v>
      </c>
      <c r="O304">
        <f t="shared" si="79"/>
        <v>1.4489530209711563</v>
      </c>
      <c r="P304">
        <f t="shared" si="84"/>
        <v>1.5712143928035982</v>
      </c>
      <c r="Q304" s="5">
        <f t="shared" si="80"/>
        <v>0.4489530209711563</v>
      </c>
      <c r="R304" s="5">
        <f t="shared" si="81"/>
        <v>0.5712143928035982</v>
      </c>
    </row>
    <row r="305" spans="1:18" x14ac:dyDescent="0.3">
      <c r="A305" s="1">
        <v>44210</v>
      </c>
      <c r="B305">
        <v>31370</v>
      </c>
      <c r="C305">
        <f t="shared" si="73"/>
        <v>372</v>
      </c>
      <c r="D305">
        <f t="shared" si="77"/>
        <v>445.25989599901055</v>
      </c>
      <c r="E305">
        <f t="shared" si="71"/>
        <v>5326</v>
      </c>
      <c r="F305">
        <v>618</v>
      </c>
      <c r="G305">
        <f t="shared" si="68"/>
        <v>5</v>
      </c>
      <c r="H305">
        <f t="shared" si="76"/>
        <v>42</v>
      </c>
      <c r="I305">
        <v>27543</v>
      </c>
      <c r="J305">
        <f t="shared" si="74"/>
        <v>302</v>
      </c>
      <c r="K305">
        <f t="shared" si="69"/>
        <v>3209</v>
      </c>
      <c r="L305">
        <f t="shared" si="78"/>
        <v>3061.9272699775552</v>
      </c>
      <c r="M305">
        <f t="shared" si="82"/>
        <v>1.0206743002544529</v>
      </c>
      <c r="N305">
        <f t="shared" si="83"/>
        <v>1.0250877559783227</v>
      </c>
      <c r="O305">
        <f t="shared" si="79"/>
        <v>1.3978459647465977</v>
      </c>
      <c r="P305">
        <f t="shared" si="84"/>
        <v>1.3772532188841202</v>
      </c>
      <c r="Q305" s="5">
        <f t="shared" si="80"/>
        <v>0.39784596474659772</v>
      </c>
      <c r="R305" s="5">
        <f t="shared" si="81"/>
        <v>0.37725321888412022</v>
      </c>
    </row>
    <row r="306" spans="1:18" x14ac:dyDescent="0.3">
      <c r="A306" s="1">
        <v>44211</v>
      </c>
      <c r="B306">
        <v>31950</v>
      </c>
      <c r="C306">
        <f t="shared" si="73"/>
        <v>580</v>
      </c>
      <c r="D306">
        <f t="shared" si="77"/>
        <v>445.14285714285717</v>
      </c>
      <c r="E306">
        <f t="shared" si="71"/>
        <v>5761.8986560690137</v>
      </c>
      <c r="F306">
        <v>624</v>
      </c>
      <c r="G306">
        <f t="shared" si="68"/>
        <v>6</v>
      </c>
      <c r="H306">
        <f t="shared" si="76"/>
        <v>36</v>
      </c>
      <c r="I306">
        <v>27971</v>
      </c>
      <c r="J306">
        <f t="shared" si="74"/>
        <v>428</v>
      </c>
      <c r="K306">
        <f t="shared" si="69"/>
        <v>3355</v>
      </c>
      <c r="L306">
        <f t="shared" si="78"/>
        <v>3120.6854481327036</v>
      </c>
      <c r="M306">
        <f t="shared" si="82"/>
        <v>1.045497039576192</v>
      </c>
      <c r="N306">
        <f t="shared" si="83"/>
        <v>1.0191899326712548</v>
      </c>
      <c r="O306">
        <f t="shared" si="79"/>
        <v>1.3341241841835461</v>
      </c>
      <c r="P306">
        <f t="shared" si="84"/>
        <v>1.3167189952904239</v>
      </c>
      <c r="Q306" s="5">
        <f t="shared" si="80"/>
        <v>0.33412418418354606</v>
      </c>
      <c r="R306" s="5">
        <f t="shared" si="81"/>
        <v>0.31671899529042391</v>
      </c>
    </row>
    <row r="307" spans="1:18" x14ac:dyDescent="0.3">
      <c r="A307" s="1">
        <v>44212</v>
      </c>
      <c r="B307">
        <v>31985</v>
      </c>
      <c r="C307">
        <f t="shared" si="73"/>
        <v>35</v>
      </c>
      <c r="D307">
        <f t="shared" si="77"/>
        <v>427.57142857142856</v>
      </c>
      <c r="E307">
        <f t="shared" si="71"/>
        <v>5652</v>
      </c>
      <c r="F307">
        <v>627</v>
      </c>
      <c r="G307">
        <f t="shared" si="68"/>
        <v>3</v>
      </c>
      <c r="H307">
        <f t="shared" si="76"/>
        <v>38</v>
      </c>
      <c r="I307">
        <v>28251</v>
      </c>
      <c r="J307">
        <f t="shared" si="74"/>
        <v>280</v>
      </c>
      <c r="K307">
        <f t="shared" si="69"/>
        <v>3107</v>
      </c>
      <c r="L307">
        <f t="shared" si="78"/>
        <v>3150.8081100094696</v>
      </c>
      <c r="M307">
        <f t="shared" si="82"/>
        <v>0.92608047690014905</v>
      </c>
      <c r="N307">
        <f t="shared" si="83"/>
        <v>1.0096525786970263</v>
      </c>
      <c r="O307">
        <f t="shared" si="79"/>
        <v>1.2628879755299935</v>
      </c>
      <c r="P307">
        <f t="shared" si="84"/>
        <v>1.2373556352050976</v>
      </c>
      <c r="Q307" s="5">
        <f t="shared" si="80"/>
        <v>0.26288797552999355</v>
      </c>
      <c r="R307" s="5">
        <f t="shared" si="81"/>
        <v>0.23735563520509761</v>
      </c>
    </row>
    <row r="308" spans="1:18" x14ac:dyDescent="0.3">
      <c r="A308" s="1">
        <v>44213</v>
      </c>
      <c r="B308">
        <f>SQRT(B309*B307)</f>
        <v>32418.068187355027</v>
      </c>
      <c r="C308">
        <f t="shared" si="73"/>
        <v>433.06818735502748</v>
      </c>
      <c r="D308">
        <f t="shared" si="77"/>
        <v>413.42857142857144</v>
      </c>
      <c r="E308">
        <f t="shared" si="71"/>
        <v>6008.1804367416225</v>
      </c>
      <c r="F308">
        <f>SQRT(F309*F307)</f>
        <v>630.98732158419796</v>
      </c>
      <c r="G308">
        <f t="shared" ref="G308:G371" si="85">F308-F307</f>
        <v>3.9873215841979572</v>
      </c>
      <c r="H308">
        <f t="shared" si="76"/>
        <v>38.497659227123563</v>
      </c>
      <c r="I308">
        <f>SQRT(I309*I307)</f>
        <v>28727.4818249007</v>
      </c>
      <c r="J308">
        <f t="shared" si="74"/>
        <v>476.4818249007003</v>
      </c>
      <c r="K308">
        <f t="shared" si="69"/>
        <v>3059.5990408701291</v>
      </c>
      <c r="L308">
        <f t="shared" si="78"/>
        <v>3168.6831378447241</v>
      </c>
      <c r="M308">
        <f t="shared" si="82"/>
        <v>0.98474381746705153</v>
      </c>
      <c r="N308">
        <f t="shared" si="83"/>
        <v>1.0056731566033708</v>
      </c>
      <c r="O308">
        <f t="shared" si="79"/>
        <v>1.1906607866183105</v>
      </c>
      <c r="P308">
        <f t="shared" si="84"/>
        <v>1.1893983268827337</v>
      </c>
      <c r="Q308" s="5">
        <f t="shared" si="80"/>
        <v>0.19066078661831054</v>
      </c>
      <c r="R308" s="5">
        <f t="shared" si="81"/>
        <v>0.18939832688273373</v>
      </c>
    </row>
    <row r="309" spans="1:18" x14ac:dyDescent="0.3">
      <c r="A309" s="1">
        <v>44214</v>
      </c>
      <c r="B309">
        <v>32857</v>
      </c>
      <c r="C309">
        <f t="shared" si="73"/>
        <v>438.93181264497252</v>
      </c>
      <c r="D309">
        <f t="shared" si="77"/>
        <v>427.85714285714283</v>
      </c>
      <c r="E309">
        <f t="shared" si="71"/>
        <v>6370</v>
      </c>
      <c r="F309">
        <v>635</v>
      </c>
      <c r="G309">
        <f t="shared" si="85"/>
        <v>4.0126784158020428</v>
      </c>
      <c r="H309">
        <f t="shared" si="76"/>
        <v>39</v>
      </c>
      <c r="I309">
        <v>29212</v>
      </c>
      <c r="J309">
        <f t="shared" si="74"/>
        <v>484.5181750992997</v>
      </c>
      <c r="K309">
        <f t="shared" si="69"/>
        <v>3010</v>
      </c>
      <c r="L309">
        <f t="shared" si="78"/>
        <v>3192.4063300897647</v>
      </c>
      <c r="M309">
        <f t="shared" si="82"/>
        <v>0.98378903895327952</v>
      </c>
      <c r="N309">
        <f t="shared" si="83"/>
        <v>1.0074867669669163</v>
      </c>
      <c r="O309">
        <f t="shared" si="79"/>
        <v>1.1459569096031899</v>
      </c>
      <c r="P309">
        <f t="shared" si="84"/>
        <v>1.142314990512334</v>
      </c>
      <c r="Q309" s="5">
        <f t="shared" si="80"/>
        <v>0.14595690960318985</v>
      </c>
      <c r="R309" s="5">
        <f t="shared" si="81"/>
        <v>0.14231499051233398</v>
      </c>
    </row>
    <row r="310" spans="1:18" x14ac:dyDescent="0.3">
      <c r="A310" s="1">
        <v>44215</v>
      </c>
      <c r="B310">
        <v>33399</v>
      </c>
      <c r="C310">
        <f t="shared" ref="C310:C378" si="86">B310-B309</f>
        <v>542</v>
      </c>
      <c r="D310">
        <f t="shared" ref="D310:D329" si="87">AVERAGE(C307:C313)</f>
        <v>440.57142857142856</v>
      </c>
      <c r="E310">
        <f t="shared" si="71"/>
        <v>6449</v>
      </c>
      <c r="F310">
        <v>642</v>
      </c>
      <c r="G310">
        <f t="shared" si="85"/>
        <v>7</v>
      </c>
      <c r="H310">
        <f t="shared" si="76"/>
        <v>39</v>
      </c>
      <c r="I310">
        <v>29574</v>
      </c>
      <c r="J310">
        <f t="shared" si="74"/>
        <v>362</v>
      </c>
      <c r="K310">
        <f t="shared" si="69"/>
        <v>3183</v>
      </c>
      <c r="L310">
        <f t="shared" si="78"/>
        <v>3223.8161176603126</v>
      </c>
      <c r="M310">
        <f t="shared" ref="M310" si="88">K310/K309</f>
        <v>1.0574750830564783</v>
      </c>
      <c r="N310">
        <f t="shared" ref="N310" si="89">L310/L309</f>
        <v>1.0098389065560036</v>
      </c>
      <c r="O310">
        <f t="shared" ref="O310" si="90">L310/L303</f>
        <v>1.1126278936469536</v>
      </c>
      <c r="P310">
        <f t="shared" ref="P310" si="91">K310/K303</f>
        <v>1.0695564516129032</v>
      </c>
      <c r="Q310" s="5">
        <f t="shared" si="80"/>
        <v>0.11262789364695358</v>
      </c>
      <c r="R310" s="5">
        <f t="shared" si="81"/>
        <v>6.9556451612903247E-2</v>
      </c>
    </row>
    <row r="311" spans="1:18" x14ac:dyDescent="0.3">
      <c r="A311" s="1">
        <v>44216</v>
      </c>
      <c r="B311">
        <v>33892</v>
      </c>
      <c r="C311">
        <f t="shared" si="86"/>
        <v>493</v>
      </c>
      <c r="D311">
        <f t="shared" si="87"/>
        <v>448.85714285714283</v>
      </c>
      <c r="E311">
        <f t="shared" si="71"/>
        <v>6492</v>
      </c>
      <c r="F311">
        <v>646</v>
      </c>
      <c r="G311">
        <f t="shared" si="85"/>
        <v>4</v>
      </c>
      <c r="H311">
        <f t="shared" si="76"/>
        <v>33</v>
      </c>
      <c r="I311">
        <v>29975</v>
      </c>
      <c r="J311">
        <f t="shared" si="74"/>
        <v>401</v>
      </c>
      <c r="K311">
        <f t="shared" si="69"/>
        <v>3271</v>
      </c>
      <c r="L311">
        <f t="shared" ref="L311:L328" si="92">GEOMEAN(K308:K314)</f>
        <v>3257.0135043123655</v>
      </c>
      <c r="M311">
        <f t="shared" ref="M311:M328" si="93">K311/K310</f>
        <v>1.0276468740182219</v>
      </c>
      <c r="N311">
        <f t="shared" ref="N311:N328" si="94">L311/L310</f>
        <v>1.0102975434827672</v>
      </c>
      <c r="O311">
        <f t="shared" ref="O311:O328" si="95">L311/L304</f>
        <v>1.090399728649051</v>
      </c>
      <c r="P311">
        <f t="shared" ref="P311:P328" si="96">K311/K304</f>
        <v>1.0403944020356235</v>
      </c>
      <c r="Q311" s="5">
        <f t="shared" si="80"/>
        <v>9.0399728649050992E-2</v>
      </c>
      <c r="R311" s="5">
        <f t="shared" si="81"/>
        <v>4.03944020356235E-2</v>
      </c>
    </row>
    <row r="312" spans="1:18" x14ac:dyDescent="0.3">
      <c r="A312" s="1">
        <v>44217</v>
      </c>
      <c r="B312">
        <v>34365</v>
      </c>
      <c r="C312">
        <f t="shared" si="86"/>
        <v>473</v>
      </c>
      <c r="D312">
        <f t="shared" si="87"/>
        <v>427.54070529651756</v>
      </c>
      <c r="E312">
        <f t="shared" si="71"/>
        <v>6221</v>
      </c>
      <c r="F312">
        <v>655</v>
      </c>
      <c r="G312">
        <f t="shared" si="85"/>
        <v>9</v>
      </c>
      <c r="H312">
        <f t="shared" si="76"/>
        <v>37</v>
      </c>
      <c r="I312">
        <v>30329</v>
      </c>
      <c r="J312">
        <f t="shared" si="74"/>
        <v>354</v>
      </c>
      <c r="K312">
        <f t="shared" ref="K312:K375" si="97">B312-F312-I312</f>
        <v>3381</v>
      </c>
      <c r="L312">
        <f t="shared" si="92"/>
        <v>3263.2911362712671</v>
      </c>
      <c r="M312">
        <f t="shared" si="93"/>
        <v>1.03362885967594</v>
      </c>
      <c r="N312">
        <f t="shared" si="94"/>
        <v>1.001927419690029</v>
      </c>
      <c r="O312">
        <f t="shared" si="95"/>
        <v>1.0657637652821152</v>
      </c>
      <c r="P312">
        <f t="shared" si="96"/>
        <v>1.0535992521034589</v>
      </c>
      <c r="Q312" s="5">
        <f t="shared" si="80"/>
        <v>6.576376528211525E-2</v>
      </c>
      <c r="R312" s="5">
        <f t="shared" si="81"/>
        <v>5.359925210345895E-2</v>
      </c>
    </row>
    <row r="313" spans="1:18" x14ac:dyDescent="0.3">
      <c r="A313" s="1">
        <v>44218</v>
      </c>
      <c r="B313">
        <v>35034</v>
      </c>
      <c r="C313">
        <f t="shared" si="86"/>
        <v>669</v>
      </c>
      <c r="D313">
        <f t="shared" si="87"/>
        <v>405.71428571428572</v>
      </c>
      <c r="E313">
        <f t="shared" si="71"/>
        <v>6313</v>
      </c>
      <c r="F313">
        <v>662</v>
      </c>
      <c r="G313">
        <f t="shared" si="85"/>
        <v>7</v>
      </c>
      <c r="H313">
        <f t="shared" si="76"/>
        <v>38</v>
      </c>
      <c r="I313">
        <v>30779</v>
      </c>
      <c r="J313">
        <f t="shared" si="74"/>
        <v>450</v>
      </c>
      <c r="K313">
        <f t="shared" si="97"/>
        <v>3593</v>
      </c>
      <c r="L313">
        <f t="shared" si="92"/>
        <v>3240.3557820272313</v>
      </c>
      <c r="M313">
        <f t="shared" si="93"/>
        <v>1.0627033422064478</v>
      </c>
      <c r="N313">
        <f t="shared" si="94"/>
        <v>0.99297171067910217</v>
      </c>
      <c r="O313">
        <f t="shared" si="95"/>
        <v>1.0383474515081723</v>
      </c>
      <c r="P313">
        <f t="shared" si="96"/>
        <v>1.0709388971684053</v>
      </c>
      <c r="Q313" s="5">
        <f t="shared" si="80"/>
        <v>3.8347451508172314E-2</v>
      </c>
      <c r="R313" s="5">
        <f t="shared" si="81"/>
        <v>7.093889716840529E-2</v>
      </c>
    </row>
    <row r="314" spans="1:18" x14ac:dyDescent="0.3">
      <c r="A314" s="1">
        <v>44219</v>
      </c>
      <c r="B314">
        <v>35127</v>
      </c>
      <c r="C314">
        <f t="shared" si="86"/>
        <v>93</v>
      </c>
      <c r="D314">
        <f t="shared" si="87"/>
        <v>445.71428571428572</v>
      </c>
      <c r="E314">
        <f t="shared" si="71"/>
        <v>6259</v>
      </c>
      <c r="F314">
        <v>663</v>
      </c>
      <c r="G314">
        <f t="shared" si="85"/>
        <v>1</v>
      </c>
      <c r="H314">
        <f t="shared" si="76"/>
        <v>36</v>
      </c>
      <c r="I314">
        <v>31126</v>
      </c>
      <c r="J314">
        <f t="shared" si="74"/>
        <v>347</v>
      </c>
      <c r="K314">
        <f t="shared" si="97"/>
        <v>3338</v>
      </c>
      <c r="L314">
        <f t="shared" si="92"/>
        <v>3235.8284783433924</v>
      </c>
      <c r="M314">
        <f t="shared" si="93"/>
        <v>0.92902866685221264</v>
      </c>
      <c r="N314">
        <f t="shared" si="94"/>
        <v>0.99860283746959211</v>
      </c>
      <c r="O314">
        <f t="shared" si="95"/>
        <v>1.0269836706538333</v>
      </c>
      <c r="P314">
        <f t="shared" si="96"/>
        <v>1.0743482458963631</v>
      </c>
      <c r="Q314" s="5">
        <f t="shared" si="80"/>
        <v>2.6983670653833336E-2</v>
      </c>
      <c r="R314" s="5">
        <f t="shared" si="81"/>
        <v>7.434824589636313E-2</v>
      </c>
    </row>
    <row r="315" spans="1:18" x14ac:dyDescent="0.3">
      <c r="A315" s="1">
        <v>44220</v>
      </c>
      <c r="B315">
        <f>SQRT(B316*B314)</f>
        <v>35410.85312443065</v>
      </c>
      <c r="C315">
        <f t="shared" si="86"/>
        <v>283.8531244306505</v>
      </c>
      <c r="D315">
        <f t="shared" si="87"/>
        <v>468.42857142857144</v>
      </c>
      <c r="E315">
        <f t="shared" si="71"/>
        <v>6109.6042090686969</v>
      </c>
      <c r="F315">
        <f>SQRT(F317*F314)</f>
        <v>674.40195729253333</v>
      </c>
      <c r="G315">
        <f t="shared" si="85"/>
        <v>11.401957292533325</v>
      </c>
      <c r="H315">
        <f t="shared" si="76"/>
        <v>43.414635708335368</v>
      </c>
      <c r="I315">
        <f>SQRT(I316*I314)</f>
        <v>31635.332746788044</v>
      </c>
      <c r="J315">
        <f t="shared" si="74"/>
        <v>509.33274678804446</v>
      </c>
      <c r="K315">
        <f t="shared" si="97"/>
        <v>3101.1184203500743</v>
      </c>
      <c r="L315">
        <f t="shared" si="92"/>
        <v>3250.1918560295421</v>
      </c>
      <c r="M315">
        <f t="shared" si="93"/>
        <v>0.92903487727683476</v>
      </c>
      <c r="N315">
        <f t="shared" si="94"/>
        <v>1.0044388563183371</v>
      </c>
      <c r="O315">
        <f t="shared" si="95"/>
        <v>1.025723215177728</v>
      </c>
      <c r="P315">
        <f t="shared" si="96"/>
        <v>1.0135702028028279</v>
      </c>
      <c r="Q315" s="5">
        <f t="shared" si="80"/>
        <v>2.572321517772802E-2</v>
      </c>
      <c r="R315" s="5">
        <f t="shared" si="81"/>
        <v>1.3570202802827946E-2</v>
      </c>
    </row>
    <row r="316" spans="1:18" x14ac:dyDescent="0.3">
      <c r="A316" s="1">
        <v>44221</v>
      </c>
      <c r="B316">
        <v>35697</v>
      </c>
      <c r="C316">
        <f t="shared" si="86"/>
        <v>286.1468755693495</v>
      </c>
      <c r="D316">
        <f t="shared" si="87"/>
        <v>445.42857142857144</v>
      </c>
      <c r="E316">
        <f t="shared" si="71"/>
        <v>5956</v>
      </c>
      <c r="F316">
        <v>679</v>
      </c>
      <c r="G316">
        <f t="shared" si="85"/>
        <v>4.598042707466675</v>
      </c>
      <c r="H316">
        <f t="shared" si="76"/>
        <v>44</v>
      </c>
      <c r="I316">
        <v>32153</v>
      </c>
      <c r="J316">
        <f t="shared" si="74"/>
        <v>517.66725321195554</v>
      </c>
      <c r="K316">
        <f t="shared" si="97"/>
        <v>2865</v>
      </c>
      <c r="L316">
        <f t="shared" si="92"/>
        <v>3245.3638397423711</v>
      </c>
      <c r="M316">
        <f t="shared" si="93"/>
        <v>0.92386023739028333</v>
      </c>
      <c r="N316">
        <f t="shared" si="94"/>
        <v>0.99851454421737773</v>
      </c>
      <c r="O316">
        <f t="shared" si="95"/>
        <v>1.0165885868454336</v>
      </c>
      <c r="P316">
        <f t="shared" si="96"/>
        <v>0.95182724252491691</v>
      </c>
      <c r="Q316" s="5">
        <f t="shared" si="80"/>
        <v>1.6588586845433628E-2</v>
      </c>
      <c r="R316" s="5">
        <f t="shared" si="81"/>
        <v>-4.8172757475083094E-2</v>
      </c>
    </row>
    <row r="317" spans="1:18" x14ac:dyDescent="0.3">
      <c r="A317" s="1">
        <v>44222</v>
      </c>
      <c r="B317">
        <v>36519</v>
      </c>
      <c r="C317">
        <f t="shared" si="86"/>
        <v>822</v>
      </c>
      <c r="D317">
        <f t="shared" si="87"/>
        <v>433.14285714285717</v>
      </c>
      <c r="E317">
        <f t="shared" si="71"/>
        <v>6113</v>
      </c>
      <c r="F317">
        <v>686</v>
      </c>
      <c r="G317">
        <f t="shared" si="85"/>
        <v>7</v>
      </c>
      <c r="H317">
        <f t="shared" si="76"/>
        <v>44</v>
      </c>
      <c r="I317">
        <v>32681</v>
      </c>
      <c r="J317">
        <f t="shared" si="74"/>
        <v>528</v>
      </c>
      <c r="K317">
        <f t="shared" si="97"/>
        <v>3152</v>
      </c>
      <c r="L317">
        <f t="shared" si="92"/>
        <v>3227.9234961489183</v>
      </c>
      <c r="M317">
        <f t="shared" si="93"/>
        <v>1.1001745200698081</v>
      </c>
      <c r="N317">
        <f t="shared" si="94"/>
        <v>0.99462607446971574</v>
      </c>
      <c r="O317">
        <f t="shared" si="95"/>
        <v>1.0012740734392713</v>
      </c>
      <c r="P317">
        <f t="shared" si="96"/>
        <v>0.99026076028903554</v>
      </c>
      <c r="Q317" s="5">
        <f t="shared" si="80"/>
        <v>1.2740734392713282E-3</v>
      </c>
      <c r="R317" s="5">
        <f t="shared" si="81"/>
        <v>-9.7392397109644646E-3</v>
      </c>
    </row>
    <row r="318" spans="1:18" x14ac:dyDescent="0.3">
      <c r="A318" s="1">
        <v>44223</v>
      </c>
      <c r="B318">
        <v>37171</v>
      </c>
      <c r="C318">
        <f t="shared" si="86"/>
        <v>652</v>
      </c>
      <c r="D318">
        <f t="shared" si="87"/>
        <v>470.57142857142856</v>
      </c>
      <c r="E318">
        <f t="shared" si="71"/>
        <v>6173</v>
      </c>
      <c r="F318">
        <v>696</v>
      </c>
      <c r="G318">
        <f t="shared" si="85"/>
        <v>10</v>
      </c>
      <c r="H318">
        <f t="shared" si="76"/>
        <v>50</v>
      </c>
      <c r="I318">
        <v>33101</v>
      </c>
      <c r="J318">
        <f t="shared" si="74"/>
        <v>420</v>
      </c>
      <c r="K318">
        <f t="shared" si="97"/>
        <v>3374</v>
      </c>
      <c r="L318">
        <f t="shared" si="92"/>
        <v>3237.5079295219434</v>
      </c>
      <c r="M318">
        <f t="shared" si="93"/>
        <v>1.0704314720812182</v>
      </c>
      <c r="N318">
        <f t="shared" si="94"/>
        <v>1.0029692256909</v>
      </c>
      <c r="O318">
        <f t="shared" si="95"/>
        <v>0.99401120849987379</v>
      </c>
      <c r="P318">
        <f t="shared" si="96"/>
        <v>1.0314888413329257</v>
      </c>
      <c r="Q318" s="5">
        <f t="shared" si="80"/>
        <v>-5.9887915001262115E-3</v>
      </c>
      <c r="R318" s="5">
        <f t="shared" si="81"/>
        <v>3.1488841332925732E-2</v>
      </c>
    </row>
    <row r="319" spans="1:18" x14ac:dyDescent="0.3">
      <c r="A319" s="1">
        <v>44224</v>
      </c>
      <c r="B319">
        <v>37483</v>
      </c>
      <c r="C319">
        <f t="shared" si="86"/>
        <v>312</v>
      </c>
      <c r="D319">
        <f t="shared" si="87"/>
        <v>443.64692590321545</v>
      </c>
      <c r="E319">
        <f t="shared" si="71"/>
        <v>6113</v>
      </c>
      <c r="F319">
        <v>707</v>
      </c>
      <c r="G319">
        <f t="shared" si="85"/>
        <v>11</v>
      </c>
      <c r="H319">
        <f t="shared" si="76"/>
        <v>52</v>
      </c>
      <c r="I319">
        <v>33430</v>
      </c>
      <c r="J319">
        <f t="shared" si="74"/>
        <v>329</v>
      </c>
      <c r="K319">
        <f t="shared" si="97"/>
        <v>3346</v>
      </c>
      <c r="L319">
        <f t="shared" si="92"/>
        <v>3252.1578059847643</v>
      </c>
      <c r="M319">
        <f t="shared" si="93"/>
        <v>0.99170124481327804</v>
      </c>
      <c r="N319">
        <f t="shared" si="94"/>
        <v>1.0045250472838174</v>
      </c>
      <c r="O319">
        <f t="shared" si="95"/>
        <v>0.99658831228303335</v>
      </c>
      <c r="P319">
        <f t="shared" si="96"/>
        <v>0.98964803312629401</v>
      </c>
      <c r="Q319" s="5">
        <f t="shared" si="80"/>
        <v>-3.4116877169666493E-3</v>
      </c>
      <c r="R319" s="5">
        <f t="shared" si="81"/>
        <v>-1.0351966873705987E-2</v>
      </c>
    </row>
    <row r="320" spans="1:18" x14ac:dyDescent="0.3">
      <c r="A320" s="1">
        <v>44225</v>
      </c>
      <c r="B320">
        <v>38066</v>
      </c>
      <c r="C320">
        <f t="shared" si="86"/>
        <v>583</v>
      </c>
      <c r="D320">
        <f t="shared" si="87"/>
        <v>416.42857142857144</v>
      </c>
      <c r="E320">
        <f t="shared" si="71"/>
        <v>6116</v>
      </c>
      <c r="F320">
        <v>708</v>
      </c>
      <c r="G320">
        <f t="shared" si="85"/>
        <v>1</v>
      </c>
      <c r="H320">
        <f t="shared" si="76"/>
        <v>46</v>
      </c>
      <c r="I320">
        <v>33898</v>
      </c>
      <c r="J320">
        <f t="shared" si="74"/>
        <v>468</v>
      </c>
      <c r="K320">
        <f t="shared" si="97"/>
        <v>3460</v>
      </c>
      <c r="L320">
        <f t="shared" si="92"/>
        <v>3272.2152638434823</v>
      </c>
      <c r="M320">
        <f t="shared" si="93"/>
        <v>1.0340705319784818</v>
      </c>
      <c r="N320">
        <f t="shared" si="94"/>
        <v>1.0061674306891897</v>
      </c>
      <c r="O320">
        <f t="shared" si="95"/>
        <v>1.0098320937450638</v>
      </c>
      <c r="P320">
        <f t="shared" si="96"/>
        <v>0.96298357918174227</v>
      </c>
      <c r="Q320" s="5">
        <f t="shared" si="80"/>
        <v>9.8320937450637746E-3</v>
      </c>
      <c r="R320" s="5">
        <f t="shared" si="81"/>
        <v>-3.7016420818257734E-2</v>
      </c>
    </row>
    <row r="321" spans="1:18" x14ac:dyDescent="0.3">
      <c r="A321" s="1">
        <v>44226</v>
      </c>
      <c r="B321">
        <v>38421</v>
      </c>
      <c r="C321">
        <f t="shared" si="86"/>
        <v>355</v>
      </c>
      <c r="D321">
        <f t="shared" si="87"/>
        <v>381.71428571428572</v>
      </c>
      <c r="E321">
        <f t="shared" si="71"/>
        <v>6436</v>
      </c>
      <c r="F321">
        <v>709</v>
      </c>
      <c r="G321">
        <f t="shared" si="85"/>
        <v>1</v>
      </c>
      <c r="H321">
        <f t="shared" si="76"/>
        <v>46</v>
      </c>
      <c r="I321">
        <v>34304</v>
      </c>
      <c r="J321">
        <f t="shared" si="74"/>
        <v>406</v>
      </c>
      <c r="K321">
        <f t="shared" si="97"/>
        <v>3408</v>
      </c>
      <c r="L321">
        <f t="shared" si="92"/>
        <v>3257.1790008845846</v>
      </c>
      <c r="M321">
        <f t="shared" si="93"/>
        <v>0.98497109826589591</v>
      </c>
      <c r="N321">
        <f t="shared" si="94"/>
        <v>0.99540486742267797</v>
      </c>
      <c r="O321">
        <f t="shared" si="95"/>
        <v>1.0065981626294738</v>
      </c>
      <c r="P321">
        <f t="shared" si="96"/>
        <v>1.0209706411024566</v>
      </c>
      <c r="Q321" s="5">
        <f t="shared" si="80"/>
        <v>6.5981626294737694E-3</v>
      </c>
      <c r="R321" s="5">
        <f t="shared" si="81"/>
        <v>2.0970641102456611E-2</v>
      </c>
    </row>
    <row r="322" spans="1:18" x14ac:dyDescent="0.3">
      <c r="A322" s="1">
        <v>44227</v>
      </c>
      <c r="B322">
        <f>SQRT(B323*B321)</f>
        <v>38516.381605753159</v>
      </c>
      <c r="C322">
        <f t="shared" si="86"/>
        <v>95.38160575315851</v>
      </c>
      <c r="D322">
        <f t="shared" si="87"/>
        <v>414</v>
      </c>
      <c r="E322">
        <f t="shared" si="71"/>
        <v>6098.313418398131</v>
      </c>
      <c r="F322">
        <f>SQRT(F323*F321)</f>
        <v>713.98249278256117</v>
      </c>
      <c r="G322">
        <f t="shared" si="85"/>
        <v>4.9824927825611667</v>
      </c>
      <c r="H322">
        <f t="shared" si="76"/>
        <v>39.580535490027842</v>
      </c>
      <c r="I322">
        <f>SQRT(I323*I321)</f>
        <v>34601.708165927303</v>
      </c>
      <c r="J322">
        <f t="shared" si="74"/>
        <v>297.70816592730262</v>
      </c>
      <c r="K322">
        <f t="shared" si="97"/>
        <v>3200.6909470432947</v>
      </c>
      <c r="L322">
        <f t="shared" si="92"/>
        <v>3254.2751173531146</v>
      </c>
      <c r="M322">
        <f t="shared" si="93"/>
        <v>0.93916987882725789</v>
      </c>
      <c r="N322">
        <f t="shared" si="94"/>
        <v>0.99910846670364717</v>
      </c>
      <c r="O322">
        <f t="shared" si="95"/>
        <v>1.001256313936052</v>
      </c>
      <c r="P322">
        <f t="shared" si="96"/>
        <v>1.0321085857411341</v>
      </c>
      <c r="Q322" s="5">
        <f t="shared" si="80"/>
        <v>1.2563139360519671E-3</v>
      </c>
      <c r="R322" s="5">
        <f t="shared" si="81"/>
        <v>3.2108585741134066E-2</v>
      </c>
    </row>
    <row r="323" spans="1:18" x14ac:dyDescent="0.3">
      <c r="A323" s="1">
        <v>44228</v>
      </c>
      <c r="B323">
        <v>38612</v>
      </c>
      <c r="C323">
        <f t="shared" si="86"/>
        <v>95.61839424684149</v>
      </c>
      <c r="D323">
        <f t="shared" si="87"/>
        <v>532</v>
      </c>
      <c r="E323">
        <f t="shared" si="71"/>
        <v>5755</v>
      </c>
      <c r="F323">
        <v>719</v>
      </c>
      <c r="G323">
        <f t="shared" si="85"/>
        <v>5.0175072174388333</v>
      </c>
      <c r="H323">
        <f t="shared" si="76"/>
        <v>40</v>
      </c>
      <c r="I323">
        <v>34902</v>
      </c>
      <c r="J323">
        <f t="shared" si="74"/>
        <v>300.29183407269738</v>
      </c>
      <c r="K323">
        <f t="shared" si="97"/>
        <v>2991</v>
      </c>
      <c r="L323">
        <f t="shared" si="92"/>
        <v>3312.5951453054413</v>
      </c>
      <c r="M323">
        <f t="shared" si="93"/>
        <v>0.93448572495354443</v>
      </c>
      <c r="N323">
        <f t="shared" si="94"/>
        <v>1.0179210502644169</v>
      </c>
      <c r="O323">
        <f t="shared" si="95"/>
        <v>1.0207161073096838</v>
      </c>
      <c r="P323">
        <f t="shared" si="96"/>
        <v>1.043979057591623</v>
      </c>
      <c r="Q323" s="5">
        <f t="shared" si="80"/>
        <v>2.0716107309683762E-2</v>
      </c>
      <c r="R323" s="5">
        <f t="shared" si="81"/>
        <v>4.3979057591623016E-2</v>
      </c>
    </row>
    <row r="324" spans="1:18" x14ac:dyDescent="0.3">
      <c r="A324" s="1">
        <v>44229</v>
      </c>
      <c r="B324">
        <v>39191</v>
      </c>
      <c r="C324">
        <f t="shared" si="86"/>
        <v>579</v>
      </c>
      <c r="D324">
        <f t="shared" si="87"/>
        <v>581</v>
      </c>
      <c r="E324">
        <f t="shared" si="71"/>
        <v>5792</v>
      </c>
      <c r="F324">
        <v>730</v>
      </c>
      <c r="G324">
        <f t="shared" si="85"/>
        <v>11</v>
      </c>
      <c r="H324">
        <f t="shared" si="76"/>
        <v>44</v>
      </c>
      <c r="I324">
        <v>35409</v>
      </c>
      <c r="J324">
        <f t="shared" si="74"/>
        <v>507</v>
      </c>
      <c r="K324">
        <f t="shared" si="97"/>
        <v>3052</v>
      </c>
      <c r="L324">
        <f t="shared" si="92"/>
        <v>3372.808837117233</v>
      </c>
      <c r="M324">
        <f t="shared" si="93"/>
        <v>1.0203945168839852</v>
      </c>
      <c r="N324">
        <f t="shared" si="94"/>
        <v>1.0181771961771802</v>
      </c>
      <c r="O324">
        <f t="shared" si="95"/>
        <v>1.0448849984025863</v>
      </c>
      <c r="P324">
        <f t="shared" si="96"/>
        <v>0.96827411167512689</v>
      </c>
      <c r="Q324" s="5">
        <f t="shared" si="80"/>
        <v>4.4884998402586307E-2</v>
      </c>
      <c r="R324" s="5">
        <f t="shared" si="81"/>
        <v>-3.1725888324873108E-2</v>
      </c>
    </row>
    <row r="325" spans="1:18" x14ac:dyDescent="0.3">
      <c r="A325" s="1">
        <v>44230</v>
      </c>
      <c r="B325">
        <v>40069</v>
      </c>
      <c r="C325">
        <f t="shared" si="86"/>
        <v>878</v>
      </c>
      <c r="D325">
        <f t="shared" si="87"/>
        <v>578.14285714285711</v>
      </c>
      <c r="E325">
        <f t="shared" si="71"/>
        <v>6177</v>
      </c>
      <c r="F325">
        <v>734</v>
      </c>
      <c r="G325">
        <f t="shared" si="85"/>
        <v>4</v>
      </c>
      <c r="H325">
        <f t="shared" si="76"/>
        <v>38</v>
      </c>
      <c r="I325">
        <v>35982</v>
      </c>
      <c r="J325">
        <f t="shared" si="74"/>
        <v>573</v>
      </c>
      <c r="K325">
        <f t="shared" si="97"/>
        <v>3353</v>
      </c>
      <c r="L325">
        <f t="shared" si="92"/>
        <v>3430.8066787619241</v>
      </c>
      <c r="M325">
        <f t="shared" si="93"/>
        <v>1.0986238532110091</v>
      </c>
      <c r="N325">
        <f t="shared" si="94"/>
        <v>1.0171957097023805</v>
      </c>
      <c r="O325">
        <f t="shared" si="95"/>
        <v>1.0597060311350415</v>
      </c>
      <c r="P325">
        <f t="shared" si="96"/>
        <v>0.99377593360995853</v>
      </c>
      <c r="Q325" s="5">
        <f t="shared" si="80"/>
        <v>5.9706031135041471E-2</v>
      </c>
      <c r="R325" s="5">
        <f t="shared" si="81"/>
        <v>-6.2240663900414717E-3</v>
      </c>
    </row>
    <row r="326" spans="1:18" x14ac:dyDescent="0.3">
      <c r="A326" s="1">
        <v>44231</v>
      </c>
      <c r="B326">
        <v>41207</v>
      </c>
      <c r="C326">
        <f t="shared" si="86"/>
        <v>1138</v>
      </c>
      <c r="D326">
        <f t="shared" si="87"/>
        <v>594.79848395379042</v>
      </c>
      <c r="E326">
        <f t="shared" si="71"/>
        <v>6842</v>
      </c>
      <c r="F326">
        <v>741</v>
      </c>
      <c r="G326">
        <f t="shared" si="85"/>
        <v>7</v>
      </c>
      <c r="H326">
        <f t="shared" si="76"/>
        <v>34</v>
      </c>
      <c r="I326">
        <v>36677</v>
      </c>
      <c r="J326">
        <f t="shared" si="74"/>
        <v>695</v>
      </c>
      <c r="K326">
        <f t="shared" si="97"/>
        <v>3789</v>
      </c>
      <c r="L326">
        <f t="shared" si="92"/>
        <v>3483.023486208041</v>
      </c>
      <c r="M326">
        <f t="shared" si="93"/>
        <v>1.1300328064419922</v>
      </c>
      <c r="N326">
        <f t="shared" si="94"/>
        <v>1.0152199795369876</v>
      </c>
      <c r="O326">
        <f t="shared" si="95"/>
        <v>1.0709884618140078</v>
      </c>
      <c r="P326">
        <f t="shared" si="96"/>
        <v>1.1323968918111178</v>
      </c>
      <c r="Q326" s="5">
        <f t="shared" si="80"/>
        <v>7.0988461814007753E-2</v>
      </c>
      <c r="R326" s="5">
        <f t="shared" si="81"/>
        <v>0.1323968918111178</v>
      </c>
    </row>
    <row r="327" spans="1:18" x14ac:dyDescent="0.3">
      <c r="A327" s="1">
        <v>44232</v>
      </c>
      <c r="B327">
        <v>42133</v>
      </c>
      <c r="C327">
        <f t="shared" si="86"/>
        <v>926</v>
      </c>
      <c r="D327">
        <f t="shared" si="87"/>
        <v>611.57142857142856</v>
      </c>
      <c r="E327">
        <f t="shared" si="71"/>
        <v>7099</v>
      </c>
      <c r="F327">
        <v>747</v>
      </c>
      <c r="G327">
        <f t="shared" si="85"/>
        <v>6</v>
      </c>
      <c r="H327">
        <f t="shared" si="76"/>
        <v>39</v>
      </c>
      <c r="I327">
        <v>37461</v>
      </c>
      <c r="J327">
        <f t="shared" si="74"/>
        <v>784</v>
      </c>
      <c r="K327">
        <f t="shared" si="97"/>
        <v>3925</v>
      </c>
      <c r="L327">
        <f t="shared" si="92"/>
        <v>3527.6821815633848</v>
      </c>
      <c r="M327">
        <f t="shared" si="93"/>
        <v>1.0358933755608339</v>
      </c>
      <c r="N327">
        <f t="shared" si="94"/>
        <v>1.0128218186102338</v>
      </c>
      <c r="O327">
        <f t="shared" si="95"/>
        <v>1.078071550042168</v>
      </c>
      <c r="P327">
        <f t="shared" si="96"/>
        <v>1.1343930635838151</v>
      </c>
      <c r="Q327" s="5">
        <f t="shared" si="80"/>
        <v>7.8071550042168036E-2</v>
      </c>
      <c r="R327" s="5">
        <f t="shared" si="81"/>
        <v>0.13439306358381509</v>
      </c>
    </row>
    <row r="328" spans="1:18" x14ac:dyDescent="0.3">
      <c r="A328" s="1">
        <v>44233</v>
      </c>
      <c r="B328">
        <v>42468</v>
      </c>
      <c r="C328">
        <f t="shared" si="86"/>
        <v>335</v>
      </c>
      <c r="D328">
        <f t="shared" si="87"/>
        <v>588.42857142857144</v>
      </c>
      <c r="E328">
        <f t="shared" si="71"/>
        <v>7341</v>
      </c>
      <c r="F328">
        <v>748</v>
      </c>
      <c r="G328">
        <f t="shared" si="85"/>
        <v>1</v>
      </c>
      <c r="H328">
        <f t="shared" si="76"/>
        <v>39</v>
      </c>
      <c r="I328">
        <v>37880</v>
      </c>
      <c r="J328">
        <f t="shared" si="74"/>
        <v>419</v>
      </c>
      <c r="K328">
        <f t="shared" si="97"/>
        <v>3840</v>
      </c>
      <c r="L328">
        <f t="shared" si="92"/>
        <v>3603.3765763195806</v>
      </c>
      <c r="M328">
        <f t="shared" si="93"/>
        <v>0.97834394904458599</v>
      </c>
      <c r="N328">
        <f t="shared" si="94"/>
        <v>1.0214572602803607</v>
      </c>
      <c r="O328">
        <f t="shared" si="95"/>
        <v>1.1062875498524876</v>
      </c>
      <c r="P328">
        <f t="shared" si="96"/>
        <v>1.1267605633802817</v>
      </c>
      <c r="Q328" s="5">
        <f t="shared" si="80"/>
        <v>0.10628754985248756</v>
      </c>
      <c r="R328" s="5">
        <f t="shared" si="81"/>
        <v>0.12676056338028174</v>
      </c>
    </row>
    <row r="329" spans="1:18" x14ac:dyDescent="0.3">
      <c r="A329" s="1">
        <v>44234</v>
      </c>
      <c r="B329">
        <f>SQRT(B330*B328)</f>
        <v>42679.970993429692</v>
      </c>
      <c r="C329">
        <f t="shared" si="86"/>
        <v>211.97099342969159</v>
      </c>
      <c r="D329">
        <f t="shared" si="87"/>
        <v>497.85714285714283</v>
      </c>
      <c r="E329">
        <f t="shared" si="71"/>
        <v>7269.1178689990411</v>
      </c>
      <c r="F329">
        <f>SQRT(F330*F328)</f>
        <v>750.99400796544307</v>
      </c>
      <c r="G329">
        <f t="shared" si="85"/>
        <v>2.9940079654430747</v>
      </c>
      <c r="H329">
        <f t="shared" si="76"/>
        <v>37.011515182881908</v>
      </c>
      <c r="I329">
        <f>SQRT(I330*I328)</f>
        <v>38371.313764321385</v>
      </c>
      <c r="J329">
        <f t="shared" si="74"/>
        <v>491.31376432138495</v>
      </c>
      <c r="K329">
        <f t="shared" si="97"/>
        <v>3557.663221142866</v>
      </c>
      <c r="L329">
        <f t="shared" ref="L329:L331" si="98">GEOMEAN(K326:K332)</f>
        <v>3622.4162013533355</v>
      </c>
      <c r="M329">
        <f t="shared" ref="M329:M331" si="99">K329/K328</f>
        <v>0.92647479717262138</v>
      </c>
      <c r="N329">
        <f t="shared" ref="N329:N331" si="100">L329/L328</f>
        <v>1.00528382882846</v>
      </c>
      <c r="O329">
        <f t="shared" ref="O329:O331" si="101">L329/L322</f>
        <v>1.1131253722333256</v>
      </c>
      <c r="P329">
        <f t="shared" ref="P329:P331" si="102">K329/K322</f>
        <v>1.1115297540455544</v>
      </c>
      <c r="Q329" s="5">
        <f t="shared" si="80"/>
        <v>0.11312537223332564</v>
      </c>
      <c r="R329" s="5">
        <f t="shared" si="81"/>
        <v>0.11152975404555443</v>
      </c>
    </row>
    <row r="330" spans="1:18" x14ac:dyDescent="0.3">
      <c r="A330" s="1">
        <v>44235</v>
      </c>
      <c r="B330">
        <v>42893</v>
      </c>
      <c r="C330">
        <f t="shared" si="86"/>
        <v>213.02900657030841</v>
      </c>
      <c r="D330">
        <f t="shared" ref="D330:D356" si="103">AVERAGE(C327:C333)</f>
        <v>370.57142857142856</v>
      </c>
      <c r="E330">
        <f t="shared" si="71"/>
        <v>7196</v>
      </c>
      <c r="F330">
        <v>754</v>
      </c>
      <c r="G330">
        <f t="shared" si="85"/>
        <v>3.0059920345569253</v>
      </c>
      <c r="H330">
        <f t="shared" si="76"/>
        <v>35</v>
      </c>
      <c r="I330">
        <v>38869</v>
      </c>
      <c r="J330">
        <f t="shared" si="74"/>
        <v>497.68623567861505</v>
      </c>
      <c r="K330">
        <f t="shared" si="97"/>
        <v>3270</v>
      </c>
      <c r="L330">
        <f t="shared" si="98"/>
        <v>3564.6881318958317</v>
      </c>
      <c r="M330">
        <f t="shared" si="99"/>
        <v>0.9191426497501759</v>
      </c>
      <c r="N330">
        <f t="shared" si="100"/>
        <v>0.98406365634188131</v>
      </c>
      <c r="O330">
        <f t="shared" si="101"/>
        <v>1.0761013572538898</v>
      </c>
      <c r="P330">
        <f t="shared" si="102"/>
        <v>1.0932798395185557</v>
      </c>
      <c r="Q330" s="5">
        <f t="shared" si="80"/>
        <v>7.6101357253889779E-2</v>
      </c>
      <c r="R330" s="5">
        <f t="shared" si="81"/>
        <v>9.3279839518555674E-2</v>
      </c>
    </row>
    <row r="331" spans="1:18" x14ac:dyDescent="0.3">
      <c r="A331" s="1">
        <v>44236</v>
      </c>
      <c r="B331">
        <v>43310</v>
      </c>
      <c r="C331">
        <f t="shared" si="86"/>
        <v>417</v>
      </c>
      <c r="D331">
        <f t="shared" si="103"/>
        <v>275</v>
      </c>
      <c r="E331">
        <f t="shared" si="71"/>
        <v>6791</v>
      </c>
      <c r="F331">
        <v>762</v>
      </c>
      <c r="G331">
        <f t="shared" si="85"/>
        <v>8</v>
      </c>
      <c r="H331">
        <f t="shared" si="76"/>
        <v>32</v>
      </c>
      <c r="I331">
        <v>39007</v>
      </c>
      <c r="J331">
        <f t="shared" si="74"/>
        <v>138</v>
      </c>
      <c r="K331">
        <f t="shared" si="97"/>
        <v>3541</v>
      </c>
      <c r="L331">
        <f t="shared" si="98"/>
        <v>3471.8517365286375</v>
      </c>
      <c r="M331">
        <f t="shared" si="99"/>
        <v>1.082874617737003</v>
      </c>
      <c r="N331">
        <f t="shared" si="100"/>
        <v>0.97395665709532342</v>
      </c>
      <c r="O331">
        <f t="shared" si="101"/>
        <v>1.0293651090810285</v>
      </c>
      <c r="P331">
        <f t="shared" si="102"/>
        <v>1.1602228047182175</v>
      </c>
      <c r="Q331" s="5">
        <f t="shared" si="80"/>
        <v>2.9365109081028518E-2</v>
      </c>
      <c r="R331" s="5">
        <f t="shared" si="81"/>
        <v>0.16022280471821748</v>
      </c>
    </row>
    <row r="332" spans="1:18" x14ac:dyDescent="0.3">
      <c r="A332" s="1">
        <v>44237</v>
      </c>
      <c r="B332">
        <v>43554</v>
      </c>
      <c r="C332">
        <f t="shared" si="86"/>
        <v>244</v>
      </c>
      <c r="D332">
        <f t="shared" si="103"/>
        <v>244.57142857142858</v>
      </c>
      <c r="E332">
        <f t="shared" si="71"/>
        <v>6383</v>
      </c>
      <c r="F332">
        <v>765</v>
      </c>
      <c r="G332">
        <f t="shared" si="85"/>
        <v>3</v>
      </c>
      <c r="H332">
        <f t="shared" si="76"/>
        <v>31</v>
      </c>
      <c r="I332">
        <v>39310</v>
      </c>
      <c r="J332">
        <f t="shared" si="74"/>
        <v>303</v>
      </c>
      <c r="K332">
        <f t="shared" si="97"/>
        <v>3479</v>
      </c>
      <c r="L332">
        <f t="shared" ref="L332:L342" si="104">GEOMEAN(K329:K335)</f>
        <v>3375.7548848563606</v>
      </c>
      <c r="M332">
        <f t="shared" ref="M332:M337" si="105">K332/K331</f>
        <v>0.98249082180175096</v>
      </c>
      <c r="N332">
        <f t="shared" ref="N332:N337" si="106">L332/L331</f>
        <v>0.97232115338877911</v>
      </c>
      <c r="O332">
        <f t="shared" ref="O332:O333" si="107">L332/L325</f>
        <v>0.98395368813802409</v>
      </c>
      <c r="P332">
        <f t="shared" ref="P332:P333" si="108">K332/K325</f>
        <v>1.0375782881002087</v>
      </c>
      <c r="Q332" s="5">
        <f t="shared" si="80"/>
        <v>-1.6046311861975915E-2</v>
      </c>
      <c r="R332" s="5">
        <f t="shared" si="81"/>
        <v>3.757828810020869E-2</v>
      </c>
    </row>
    <row r="333" spans="1:18" x14ac:dyDescent="0.3">
      <c r="A333" s="1">
        <v>44238</v>
      </c>
      <c r="B333">
        <v>43801</v>
      </c>
      <c r="C333">
        <f t="shared" si="86"/>
        <v>247</v>
      </c>
      <c r="D333">
        <f t="shared" si="103"/>
        <v>229.55710674730446</v>
      </c>
      <c r="E333">
        <f t="shared" si="71"/>
        <v>6318</v>
      </c>
      <c r="F333">
        <v>775</v>
      </c>
      <c r="G333">
        <f t="shared" si="85"/>
        <v>10</v>
      </c>
      <c r="H333">
        <f t="shared" si="76"/>
        <v>34</v>
      </c>
      <c r="I333">
        <v>39640</v>
      </c>
      <c r="J333">
        <f t="shared" si="74"/>
        <v>330</v>
      </c>
      <c r="K333">
        <f t="shared" si="97"/>
        <v>3386</v>
      </c>
      <c r="L333">
        <f t="shared" si="104"/>
        <v>3302.4586449737703</v>
      </c>
      <c r="M333">
        <f t="shared" si="105"/>
        <v>0.97326818051164132</v>
      </c>
      <c r="N333">
        <f t="shared" si="106"/>
        <v>0.97828745202698297</v>
      </c>
      <c r="O333">
        <f t="shared" si="107"/>
        <v>0.94815859211134657</v>
      </c>
      <c r="P333">
        <f t="shared" si="108"/>
        <v>0.89363948271311688</v>
      </c>
      <c r="Q333" s="5">
        <f t="shared" si="80"/>
        <v>-5.1841407888653435E-2</v>
      </c>
      <c r="R333" s="5">
        <f t="shared" si="81"/>
        <v>-0.10636051728688312</v>
      </c>
    </row>
    <row r="334" spans="1:18" x14ac:dyDescent="0.3">
      <c r="A334" s="1">
        <v>44239</v>
      </c>
      <c r="B334">
        <v>44058</v>
      </c>
      <c r="C334">
        <f t="shared" si="86"/>
        <v>257</v>
      </c>
      <c r="D334">
        <f t="shared" si="103"/>
        <v>214.42857142857142</v>
      </c>
      <c r="E334">
        <f t="shared" si="71"/>
        <v>5992</v>
      </c>
      <c r="F334">
        <v>777</v>
      </c>
      <c r="G334">
        <f t="shared" si="85"/>
        <v>2</v>
      </c>
      <c r="H334">
        <f t="shared" si="76"/>
        <v>30</v>
      </c>
      <c r="I334">
        <v>40018</v>
      </c>
      <c r="J334">
        <f t="shared" si="74"/>
        <v>378</v>
      </c>
      <c r="K334">
        <f t="shared" si="97"/>
        <v>3263</v>
      </c>
      <c r="L334">
        <f t="shared" si="104"/>
        <v>3253.5974198172698</v>
      </c>
      <c r="M334">
        <f t="shared" si="105"/>
        <v>0.9636739515652688</v>
      </c>
      <c r="N334">
        <f t="shared" si="106"/>
        <v>0.98520459136381144</v>
      </c>
      <c r="O334">
        <f t="shared" ref="O334:O337" si="109">L334/L327</f>
        <v>0.92230457630833196</v>
      </c>
      <c r="P334">
        <f t="shared" ref="P334:P337" si="110">K334/K327</f>
        <v>0.83133757961783439</v>
      </c>
      <c r="Q334" s="5">
        <f t="shared" si="80"/>
        <v>-7.7695423691668042E-2</v>
      </c>
      <c r="R334" s="5">
        <f t="shared" si="81"/>
        <v>-0.16866242038216561</v>
      </c>
    </row>
    <row r="335" spans="1:18" x14ac:dyDescent="0.3">
      <c r="A335" s="1">
        <v>44240</v>
      </c>
      <c r="B335">
        <v>44180</v>
      </c>
      <c r="C335">
        <f t="shared" si="86"/>
        <v>122</v>
      </c>
      <c r="D335">
        <f t="shared" si="103"/>
        <v>190.14285714285714</v>
      </c>
      <c r="E335">
        <f t="shared" si="71"/>
        <v>5759</v>
      </c>
      <c r="F335">
        <v>779</v>
      </c>
      <c r="G335">
        <f t="shared" si="85"/>
        <v>2</v>
      </c>
      <c r="H335">
        <f t="shared" si="76"/>
        <v>31</v>
      </c>
      <c r="I335">
        <v>40246</v>
      </c>
      <c r="J335">
        <f t="shared" si="74"/>
        <v>228</v>
      </c>
      <c r="K335">
        <f t="shared" si="97"/>
        <v>3155</v>
      </c>
      <c r="L335">
        <f t="shared" si="104"/>
        <v>3169.8206102944941</v>
      </c>
      <c r="M335">
        <f t="shared" si="105"/>
        <v>0.96690162427214221</v>
      </c>
      <c r="N335">
        <f t="shared" si="106"/>
        <v>0.9742510216499124</v>
      </c>
      <c r="O335">
        <f t="shared" si="109"/>
        <v>0.87968063929973361</v>
      </c>
      <c r="P335">
        <f t="shared" si="110"/>
        <v>0.82161458333333337</v>
      </c>
      <c r="Q335" s="5">
        <f t="shared" si="80"/>
        <v>-0.12031936070026639</v>
      </c>
      <c r="R335" s="5">
        <f t="shared" si="81"/>
        <v>-0.17838541666666663</v>
      </c>
    </row>
    <row r="336" spans="1:18" x14ac:dyDescent="0.3">
      <c r="A336" s="1">
        <v>44241</v>
      </c>
      <c r="B336">
        <f>SQRT(B337*B335)</f>
        <v>44286.870740660823</v>
      </c>
      <c r="C336">
        <f t="shared" si="86"/>
        <v>106.87074066082278</v>
      </c>
      <c r="D336">
        <f t="shared" si="103"/>
        <v>178</v>
      </c>
      <c r="E336">
        <f t="shared" ref="E336:E399" si="111">SUM(C323:C336)</f>
        <v>5770.4891349076643</v>
      </c>
      <c r="F336">
        <f>SQRT(F337*F335)</f>
        <v>780.99743917633941</v>
      </c>
      <c r="G336">
        <f t="shared" si="85"/>
        <v>1.9974391763394124</v>
      </c>
      <c r="H336">
        <f t="shared" si="76"/>
        <v>30.003431210896338</v>
      </c>
      <c r="I336">
        <f>SQRT(I337*I335)</f>
        <v>40454.95754539856</v>
      </c>
      <c r="J336">
        <f t="shared" si="74"/>
        <v>208.95754539855989</v>
      </c>
      <c r="K336">
        <f t="shared" si="97"/>
        <v>3050.9157560859239</v>
      </c>
      <c r="L336">
        <f t="shared" si="104"/>
        <v>3087.9957530359093</v>
      </c>
      <c r="M336">
        <f t="shared" si="105"/>
        <v>0.96700974836320885</v>
      </c>
      <c r="N336">
        <f t="shared" si="106"/>
        <v>0.97418628139622609</v>
      </c>
      <c r="O336">
        <f t="shared" si="109"/>
        <v>0.85246851311073346</v>
      </c>
      <c r="P336">
        <f t="shared" si="110"/>
        <v>0.85756171015699623</v>
      </c>
      <c r="Q336" s="5">
        <f t="shared" si="80"/>
        <v>-0.14753148688926654</v>
      </c>
      <c r="R336" s="5">
        <f t="shared" si="81"/>
        <v>-0.14243828984300377</v>
      </c>
    </row>
    <row r="337" spans="1:18" x14ac:dyDescent="0.3">
      <c r="A337" s="1">
        <v>44242</v>
      </c>
      <c r="B337">
        <v>44394</v>
      </c>
      <c r="C337">
        <f t="shared" si="86"/>
        <v>107.12925933917722</v>
      </c>
      <c r="D337">
        <f t="shared" si="103"/>
        <v>170.57142857142858</v>
      </c>
      <c r="E337">
        <f t="shared" si="111"/>
        <v>5782</v>
      </c>
      <c r="F337">
        <v>783</v>
      </c>
      <c r="G337">
        <f t="shared" si="85"/>
        <v>2.0025608236605876</v>
      </c>
      <c r="H337">
        <f t="shared" si="76"/>
        <v>29</v>
      </c>
      <c r="I337">
        <v>40665</v>
      </c>
      <c r="J337">
        <f t="shared" si="74"/>
        <v>210.04245460144011</v>
      </c>
      <c r="K337">
        <f t="shared" si="97"/>
        <v>2946</v>
      </c>
      <c r="L337">
        <f t="shared" si="104"/>
        <v>3014.1084595841603</v>
      </c>
      <c r="M337">
        <f t="shared" si="105"/>
        <v>0.96561171645705413</v>
      </c>
      <c r="N337">
        <f t="shared" si="106"/>
        <v>0.97607273475712908</v>
      </c>
      <c r="O337">
        <f t="shared" si="109"/>
        <v>0.84554618750929744</v>
      </c>
      <c r="P337">
        <f t="shared" si="110"/>
        <v>0.90091743119266054</v>
      </c>
      <c r="Q337" s="5">
        <f t="shared" si="80"/>
        <v>-0.15445381249070256</v>
      </c>
      <c r="R337" s="5">
        <f t="shared" si="81"/>
        <v>-9.9082568807339455E-2</v>
      </c>
    </row>
    <row r="338" spans="1:18" x14ac:dyDescent="0.3">
      <c r="A338" s="1">
        <v>44243</v>
      </c>
      <c r="B338">
        <v>44641</v>
      </c>
      <c r="C338">
        <f t="shared" si="86"/>
        <v>247</v>
      </c>
      <c r="D338">
        <f t="shared" si="103"/>
        <v>155.57142857142858</v>
      </c>
      <c r="E338">
        <f t="shared" si="111"/>
        <v>5450</v>
      </c>
      <c r="F338">
        <v>786</v>
      </c>
      <c r="G338">
        <f t="shared" si="85"/>
        <v>3</v>
      </c>
      <c r="H338">
        <f t="shared" si="76"/>
        <v>24</v>
      </c>
      <c r="I338">
        <v>40905</v>
      </c>
      <c r="J338">
        <f t="shared" si="74"/>
        <v>240</v>
      </c>
      <c r="K338">
        <f t="shared" si="97"/>
        <v>2950</v>
      </c>
      <c r="L338">
        <f t="shared" si="104"/>
        <v>2946.8208805528457</v>
      </c>
      <c r="M338">
        <f t="shared" ref="M338:M342" si="112">K338/K337</f>
        <v>1.001357773251867</v>
      </c>
      <c r="N338">
        <f t="shared" ref="N338:N342" si="113">L338/L337</f>
        <v>0.97767579371029067</v>
      </c>
      <c r="O338">
        <f t="shared" ref="O338:O342" si="114">L338/L331</f>
        <v>0.84877497778728628</v>
      </c>
      <c r="P338">
        <f t="shared" ref="P338:P342" si="115">K338/K331</f>
        <v>0.83309799491669023</v>
      </c>
      <c r="Q338" s="5">
        <f t="shared" si="80"/>
        <v>-0.15122502221271372</v>
      </c>
      <c r="R338" s="5">
        <f t="shared" si="81"/>
        <v>-0.16690200508330977</v>
      </c>
    </row>
    <row r="339" spans="1:18" x14ac:dyDescent="0.3">
      <c r="A339" s="1">
        <v>44244</v>
      </c>
      <c r="B339">
        <v>44800</v>
      </c>
      <c r="C339">
        <f t="shared" si="86"/>
        <v>159</v>
      </c>
      <c r="D339">
        <f t="shared" si="103"/>
        <v>158.28571428571428</v>
      </c>
      <c r="E339">
        <f t="shared" si="111"/>
        <v>4731</v>
      </c>
      <c r="F339">
        <v>790</v>
      </c>
      <c r="G339">
        <f t="shared" si="85"/>
        <v>4</v>
      </c>
      <c r="H339">
        <f t="shared" si="76"/>
        <v>25</v>
      </c>
      <c r="I339">
        <v>41113</v>
      </c>
      <c r="J339">
        <f t="shared" si="74"/>
        <v>208</v>
      </c>
      <c r="K339">
        <f t="shared" si="97"/>
        <v>2897</v>
      </c>
      <c r="L339">
        <f t="shared" si="104"/>
        <v>2882.4408725684907</v>
      </c>
      <c r="M339">
        <f t="shared" si="112"/>
        <v>0.9820338983050847</v>
      </c>
      <c r="N339">
        <f t="shared" si="113"/>
        <v>0.97815272437859313</v>
      </c>
      <c r="O339">
        <f t="shared" si="114"/>
        <v>0.85386557107541283</v>
      </c>
      <c r="P339">
        <f t="shared" si="115"/>
        <v>0.83271054900833574</v>
      </c>
      <c r="Q339" s="5">
        <f t="shared" si="80"/>
        <v>-0.14613442892458717</v>
      </c>
      <c r="R339" s="5">
        <f t="shared" si="81"/>
        <v>-0.16728945099166426</v>
      </c>
    </row>
    <row r="340" spans="1:18" x14ac:dyDescent="0.3">
      <c r="A340" s="1">
        <v>44245</v>
      </c>
      <c r="B340">
        <v>44995</v>
      </c>
      <c r="C340">
        <f t="shared" si="86"/>
        <v>195</v>
      </c>
      <c r="D340">
        <f t="shared" si="103"/>
        <v>161.63453964706528</v>
      </c>
      <c r="E340">
        <f t="shared" si="111"/>
        <v>3788</v>
      </c>
      <c r="F340">
        <v>801</v>
      </c>
      <c r="G340">
        <f t="shared" si="85"/>
        <v>11</v>
      </c>
      <c r="H340">
        <f t="shared" si="76"/>
        <v>26</v>
      </c>
      <c r="I340">
        <v>41336</v>
      </c>
      <c r="J340">
        <f t="shared" ref="J340:J408" si="116">I340-I339</f>
        <v>223</v>
      </c>
      <c r="K340">
        <f t="shared" si="97"/>
        <v>2858</v>
      </c>
      <c r="L340">
        <f t="shared" si="104"/>
        <v>2826.629756000515</v>
      </c>
      <c r="M340">
        <f t="shared" si="112"/>
        <v>0.98653779772178118</v>
      </c>
      <c r="N340">
        <f t="shared" si="113"/>
        <v>0.98063755024461496</v>
      </c>
      <c r="O340">
        <f t="shared" si="114"/>
        <v>0.85591677591558923</v>
      </c>
      <c r="P340">
        <f t="shared" si="115"/>
        <v>0.84406379208505611</v>
      </c>
      <c r="Q340" s="5">
        <f t="shared" si="80"/>
        <v>-0.14408322408441077</v>
      </c>
      <c r="R340" s="5">
        <f t="shared" si="81"/>
        <v>-0.15593620791494389</v>
      </c>
    </row>
    <row r="341" spans="1:18" x14ac:dyDescent="0.3">
      <c r="A341" s="1">
        <v>44246</v>
      </c>
      <c r="B341">
        <v>45147</v>
      </c>
      <c r="C341">
        <f t="shared" si="86"/>
        <v>152</v>
      </c>
      <c r="D341">
        <f t="shared" si="103"/>
        <v>165</v>
      </c>
      <c r="E341">
        <f t="shared" si="111"/>
        <v>3014</v>
      </c>
      <c r="F341">
        <v>802</v>
      </c>
      <c r="G341">
        <f t="shared" si="85"/>
        <v>1</v>
      </c>
      <c r="H341">
        <f t="shared" si="76"/>
        <v>25</v>
      </c>
      <c r="I341">
        <v>41559</v>
      </c>
      <c r="J341">
        <f t="shared" si="116"/>
        <v>223</v>
      </c>
      <c r="K341">
        <f t="shared" si="97"/>
        <v>2786</v>
      </c>
      <c r="L341">
        <f t="shared" si="104"/>
        <v>2779.3652700961052</v>
      </c>
      <c r="M341">
        <f t="shared" si="112"/>
        <v>0.97480755773268024</v>
      </c>
      <c r="N341">
        <f t="shared" si="113"/>
        <v>0.98327885503785051</v>
      </c>
      <c r="O341">
        <f t="shared" si="114"/>
        <v>0.85424375282797016</v>
      </c>
      <c r="P341">
        <f t="shared" si="115"/>
        <v>0.85381550720196142</v>
      </c>
      <c r="Q341" s="5">
        <f t="shared" si="80"/>
        <v>-0.14575624717202984</v>
      </c>
      <c r="R341" s="5">
        <f t="shared" si="81"/>
        <v>-0.14618449279803858</v>
      </c>
    </row>
    <row r="342" spans="1:18" x14ac:dyDescent="0.3">
      <c r="A342" s="1">
        <v>44247</v>
      </c>
      <c r="B342">
        <v>45288</v>
      </c>
      <c r="C342">
        <f t="shared" si="86"/>
        <v>141</v>
      </c>
      <c r="D342">
        <f t="shared" si="103"/>
        <v>167.71428571428572</v>
      </c>
      <c r="E342">
        <f t="shared" si="111"/>
        <v>2820</v>
      </c>
      <c r="F342">
        <v>805</v>
      </c>
      <c r="G342">
        <f t="shared" si="85"/>
        <v>3</v>
      </c>
      <c r="H342">
        <f t="shared" si="76"/>
        <v>26</v>
      </c>
      <c r="I342">
        <v>41780</v>
      </c>
      <c r="J342">
        <f t="shared" si="116"/>
        <v>221</v>
      </c>
      <c r="K342">
        <f t="shared" si="97"/>
        <v>2703</v>
      </c>
      <c r="L342">
        <f t="shared" si="104"/>
        <v>2742.5348055941395</v>
      </c>
      <c r="M342">
        <f t="shared" si="112"/>
        <v>0.97020818377602303</v>
      </c>
      <c r="N342">
        <f t="shared" si="113"/>
        <v>0.98674860591436686</v>
      </c>
      <c r="O342">
        <f t="shared" si="114"/>
        <v>0.86520189713175677</v>
      </c>
      <c r="P342">
        <f t="shared" si="115"/>
        <v>0.85673534072900159</v>
      </c>
      <c r="Q342" s="5">
        <f t="shared" si="80"/>
        <v>-0.13479810286824323</v>
      </c>
      <c r="R342" s="5">
        <f t="shared" si="81"/>
        <v>-0.14326465927099841</v>
      </c>
    </row>
    <row r="343" spans="1:18" x14ac:dyDescent="0.3">
      <c r="A343" s="1">
        <v>44248</v>
      </c>
      <c r="B343">
        <f>SQRT(B344*B342)</f>
        <v>45418.31251819028</v>
      </c>
      <c r="C343">
        <f t="shared" si="86"/>
        <v>130.31251819027966</v>
      </c>
      <c r="D343">
        <f t="shared" si="103"/>
        <v>180.57142857142858</v>
      </c>
      <c r="E343">
        <f t="shared" si="111"/>
        <v>2738.3415247605881</v>
      </c>
      <c r="F343">
        <f>SQRT(F344*F342)</f>
        <v>807.49613002168621</v>
      </c>
      <c r="G343">
        <f t="shared" si="85"/>
        <v>2.4961300216862128</v>
      </c>
      <c r="H343">
        <f t="shared" si="76"/>
        <v>26.4986908453468</v>
      </c>
      <c r="I343">
        <f>SQRT(I344*I342)</f>
        <v>41950.153515809689</v>
      </c>
      <c r="J343">
        <f t="shared" si="116"/>
        <v>170.15351580968854</v>
      </c>
      <c r="K343">
        <f t="shared" si="97"/>
        <v>2660.662872358902</v>
      </c>
      <c r="L343">
        <f t="shared" ref="L343:L348" si="117">GEOMEAN(K340:K346)</f>
        <v>2731.4467704062999</v>
      </c>
      <c r="M343">
        <f t="shared" ref="M343:M348" si="118">K343/K342</f>
        <v>0.98433698570436623</v>
      </c>
      <c r="N343">
        <f t="shared" ref="N343:N348" si="119">L343/L342</f>
        <v>0.9959570120440322</v>
      </c>
      <c r="O343">
        <f t="shared" ref="O343:O348" si="120">L343/L336</f>
        <v>0.88453708776021656</v>
      </c>
      <c r="P343">
        <f t="shared" ref="P343:P348" si="121">K343/K336</f>
        <v>0.87208664056077223</v>
      </c>
      <c r="Q343" s="5">
        <f t="shared" si="80"/>
        <v>-0.11546291223978344</v>
      </c>
      <c r="R343" s="5">
        <f t="shared" si="81"/>
        <v>-0.12791335943922777</v>
      </c>
    </row>
    <row r="344" spans="1:18" x14ac:dyDescent="0.3">
      <c r="A344" s="1">
        <v>44249</v>
      </c>
      <c r="B344">
        <v>45549</v>
      </c>
      <c r="C344">
        <f t="shared" si="86"/>
        <v>130.68748180972034</v>
      </c>
      <c r="D344">
        <f t="shared" si="103"/>
        <v>178</v>
      </c>
      <c r="E344">
        <f t="shared" si="111"/>
        <v>2656</v>
      </c>
      <c r="F344">
        <v>810</v>
      </c>
      <c r="G344">
        <f t="shared" si="85"/>
        <v>2.5038699783137872</v>
      </c>
      <c r="H344">
        <f t="shared" si="76"/>
        <v>27</v>
      </c>
      <c r="I344">
        <v>42121</v>
      </c>
      <c r="J344">
        <f t="shared" si="116"/>
        <v>170.84648419031146</v>
      </c>
      <c r="K344">
        <f t="shared" si="97"/>
        <v>2618</v>
      </c>
      <c r="L344">
        <f t="shared" si="117"/>
        <v>2726.780860283101</v>
      </c>
      <c r="M344">
        <f t="shared" si="118"/>
        <v>0.98396532202477882</v>
      </c>
      <c r="N344">
        <f t="shared" si="119"/>
        <v>0.99829178068789348</v>
      </c>
      <c r="O344">
        <f t="shared" si="120"/>
        <v>0.90467244189988427</v>
      </c>
      <c r="P344">
        <f t="shared" si="121"/>
        <v>0.88866259334691111</v>
      </c>
      <c r="Q344" s="5">
        <f t="shared" si="80"/>
        <v>-9.5327558100115728E-2</v>
      </c>
      <c r="R344" s="5">
        <f t="shared" si="81"/>
        <v>-0.11133740665308889</v>
      </c>
    </row>
    <row r="345" spans="1:18" x14ac:dyDescent="0.3">
      <c r="A345" s="1">
        <v>44250</v>
      </c>
      <c r="B345">
        <v>45815</v>
      </c>
      <c r="C345">
        <f t="shared" si="86"/>
        <v>266</v>
      </c>
      <c r="D345">
        <f t="shared" si="103"/>
        <v>182.42857142857142</v>
      </c>
      <c r="E345">
        <f t="shared" si="111"/>
        <v>2505</v>
      </c>
      <c r="F345">
        <v>813</v>
      </c>
      <c r="G345">
        <f t="shared" si="85"/>
        <v>3</v>
      </c>
      <c r="H345">
        <f t="shared" si="76"/>
        <v>27</v>
      </c>
      <c r="I345">
        <v>42315</v>
      </c>
      <c r="J345">
        <f t="shared" si="116"/>
        <v>194</v>
      </c>
      <c r="K345">
        <f t="shared" si="97"/>
        <v>2687</v>
      </c>
      <c r="L345">
        <f t="shared" si="117"/>
        <v>2735.6425103089841</v>
      </c>
      <c r="M345">
        <f t="shared" si="118"/>
        <v>1.0263559969442322</v>
      </c>
      <c r="N345">
        <f t="shared" si="119"/>
        <v>1.0032498577920057</v>
      </c>
      <c r="O345">
        <f t="shared" si="120"/>
        <v>0.92833688276151927</v>
      </c>
      <c r="P345">
        <f t="shared" si="121"/>
        <v>0.91084745762711861</v>
      </c>
      <c r="Q345" s="5">
        <f t="shared" si="80"/>
        <v>-7.1663117238480734E-2</v>
      </c>
      <c r="R345" s="5">
        <f t="shared" si="81"/>
        <v>-8.9152542372881394E-2</v>
      </c>
    </row>
    <row r="346" spans="1:18" x14ac:dyDescent="0.3">
      <c r="A346" s="1">
        <v>44251</v>
      </c>
      <c r="B346">
        <v>46064</v>
      </c>
      <c r="C346">
        <f t="shared" si="86"/>
        <v>249</v>
      </c>
      <c r="D346">
        <f t="shared" si="103"/>
        <v>179.71428571428572</v>
      </c>
      <c r="E346">
        <f t="shared" si="111"/>
        <v>2510</v>
      </c>
      <c r="F346">
        <v>819</v>
      </c>
      <c r="G346">
        <f t="shared" si="85"/>
        <v>6</v>
      </c>
      <c r="H346">
        <f t="shared" si="76"/>
        <v>29</v>
      </c>
      <c r="I346">
        <v>42429</v>
      </c>
      <c r="J346">
        <f t="shared" si="116"/>
        <v>114</v>
      </c>
      <c r="K346">
        <f t="shared" si="97"/>
        <v>2816</v>
      </c>
      <c r="L346">
        <f t="shared" si="117"/>
        <v>2753.3670411021035</v>
      </c>
      <c r="M346">
        <f t="shared" si="118"/>
        <v>1.048008931894306</v>
      </c>
      <c r="N346">
        <f t="shared" si="119"/>
        <v>1.0064791107486912</v>
      </c>
      <c r="O346">
        <f t="shared" si="120"/>
        <v>0.95522064903576953</v>
      </c>
      <c r="P346">
        <f t="shared" si="121"/>
        <v>0.97204004142216083</v>
      </c>
      <c r="Q346" s="5">
        <f t="shared" si="80"/>
        <v>-4.4779350964230469E-2</v>
      </c>
      <c r="R346" s="5">
        <f t="shared" si="81"/>
        <v>-2.7959958577839172E-2</v>
      </c>
    </row>
    <row r="347" spans="1:18" x14ac:dyDescent="0.3">
      <c r="A347" s="1">
        <v>44252</v>
      </c>
      <c r="B347">
        <v>46241</v>
      </c>
      <c r="C347">
        <f t="shared" si="86"/>
        <v>177</v>
      </c>
      <c r="D347">
        <f t="shared" si="103"/>
        <v>176.86523271598708</v>
      </c>
      <c r="E347">
        <f t="shared" si="111"/>
        <v>2440</v>
      </c>
      <c r="F347">
        <v>824</v>
      </c>
      <c r="G347">
        <f t="shared" si="85"/>
        <v>5</v>
      </c>
      <c r="H347">
        <f t="shared" si="76"/>
        <v>23</v>
      </c>
      <c r="I347">
        <v>42593</v>
      </c>
      <c r="J347">
        <f t="shared" si="116"/>
        <v>164</v>
      </c>
      <c r="K347">
        <f t="shared" si="97"/>
        <v>2824</v>
      </c>
      <c r="L347">
        <f t="shared" si="117"/>
        <v>2772.2596139957091</v>
      </c>
      <c r="M347">
        <f t="shared" si="118"/>
        <v>1.0028409090909092</v>
      </c>
      <c r="N347">
        <f t="shared" si="119"/>
        <v>1.0068616252797316</v>
      </c>
      <c r="O347">
        <f t="shared" si="120"/>
        <v>0.9807650287805163</v>
      </c>
      <c r="P347">
        <f t="shared" si="121"/>
        <v>0.98810356892932116</v>
      </c>
      <c r="Q347" s="5">
        <f t="shared" si="80"/>
        <v>-1.9234971219483699E-2</v>
      </c>
      <c r="R347" s="5">
        <f t="shared" si="81"/>
        <v>-1.1896431070678837E-2</v>
      </c>
    </row>
    <row r="348" spans="1:18" x14ac:dyDescent="0.3">
      <c r="A348" s="1">
        <v>44253</v>
      </c>
      <c r="B348">
        <v>46424</v>
      </c>
      <c r="C348">
        <f t="shared" si="86"/>
        <v>183</v>
      </c>
      <c r="D348">
        <f t="shared" si="103"/>
        <v>174</v>
      </c>
      <c r="E348">
        <f t="shared" si="111"/>
        <v>2366</v>
      </c>
      <c r="F348">
        <v>829</v>
      </c>
      <c r="G348">
        <f t="shared" si="85"/>
        <v>5</v>
      </c>
      <c r="H348">
        <f t="shared" si="76"/>
        <v>27</v>
      </c>
      <c r="I348">
        <v>42745</v>
      </c>
      <c r="J348">
        <f t="shared" si="116"/>
        <v>152</v>
      </c>
      <c r="K348">
        <f t="shared" si="97"/>
        <v>2850</v>
      </c>
      <c r="L348">
        <f t="shared" si="117"/>
        <v>2792.3891393857398</v>
      </c>
      <c r="M348">
        <f t="shared" si="118"/>
        <v>1.0092067988668556</v>
      </c>
      <c r="N348">
        <f t="shared" si="119"/>
        <v>1.0072610535061028</v>
      </c>
      <c r="O348">
        <f t="shared" si="120"/>
        <v>1.004685914956829</v>
      </c>
      <c r="P348">
        <f t="shared" si="121"/>
        <v>1.0229720028715004</v>
      </c>
      <c r="Q348" s="5">
        <f t="shared" si="80"/>
        <v>4.6859149568290182E-3</v>
      </c>
      <c r="R348" s="5">
        <f t="shared" si="81"/>
        <v>2.2972002871500363E-2</v>
      </c>
    </row>
    <row r="349" spans="1:18" x14ac:dyDescent="0.3">
      <c r="A349" s="1">
        <v>44254</v>
      </c>
      <c r="B349">
        <v>46546</v>
      </c>
      <c r="C349">
        <f t="shared" si="86"/>
        <v>122</v>
      </c>
      <c r="D349">
        <f t="shared" si="103"/>
        <v>169.14285714285714</v>
      </c>
      <c r="E349">
        <f t="shared" si="111"/>
        <v>2366</v>
      </c>
      <c r="F349">
        <v>831</v>
      </c>
      <c r="G349">
        <f t="shared" si="85"/>
        <v>2</v>
      </c>
      <c r="H349">
        <f t="shared" ref="H349:H412" si="122">SUM(G343:G349)</f>
        <v>26</v>
      </c>
      <c r="I349">
        <v>42887</v>
      </c>
      <c r="J349">
        <f t="shared" si="116"/>
        <v>142</v>
      </c>
      <c r="K349">
        <f t="shared" si="97"/>
        <v>2828</v>
      </c>
      <c r="L349">
        <f t="shared" ref="L349" si="123">GEOMEAN(K346:K352)</f>
        <v>2812.7238994515219</v>
      </c>
      <c r="M349">
        <f t="shared" ref="M349" si="124">K349/K348</f>
        <v>0.99228070175438599</v>
      </c>
      <c r="N349">
        <f t="shared" ref="N349" si="125">L349/L348</f>
        <v>1.0072822085500073</v>
      </c>
      <c r="O349">
        <f t="shared" ref="O349" si="126">L349/L342</f>
        <v>1.025592781434975</v>
      </c>
      <c r="P349">
        <f t="shared" ref="P349" si="127">K349/K342</f>
        <v>1.0462449130595635</v>
      </c>
      <c r="Q349" s="5">
        <f t="shared" si="80"/>
        <v>2.5592781434975009E-2</v>
      </c>
      <c r="R349" s="5">
        <f t="shared" si="81"/>
        <v>4.6244913059563464E-2</v>
      </c>
    </row>
    <row r="350" spans="1:18" x14ac:dyDescent="0.3">
      <c r="A350" s="1">
        <v>44255</v>
      </c>
      <c r="B350">
        <f>SQRT(B351*B349)</f>
        <v>46656.369147202189</v>
      </c>
      <c r="C350">
        <f t="shared" si="86"/>
        <v>110.3691472021892</v>
      </c>
      <c r="D350">
        <f t="shared" si="103"/>
        <v>153.71428571428572</v>
      </c>
      <c r="E350">
        <f t="shared" si="111"/>
        <v>2369.4984065413664</v>
      </c>
      <c r="F350">
        <f>SQRT(F351*F349)</f>
        <v>831.99939903824452</v>
      </c>
      <c r="G350">
        <f t="shared" si="85"/>
        <v>0.99939903824451903</v>
      </c>
      <c r="H350">
        <f t="shared" si="122"/>
        <v>24.503269016558306</v>
      </c>
      <c r="I350">
        <f>SQRT(I351*I349)</f>
        <v>43033.250632505093</v>
      </c>
      <c r="J350">
        <f t="shared" si="116"/>
        <v>146.25063250509265</v>
      </c>
      <c r="K350">
        <f t="shared" si="97"/>
        <v>2791.1191156588538</v>
      </c>
      <c r="L350">
        <f t="shared" ref="L350:L355" si="128">GEOMEAN(K347:K353)</f>
        <v>2813.5792643597165</v>
      </c>
      <c r="M350">
        <f t="shared" ref="M350:M353" si="129">K350/K349</f>
        <v>0.98695866890341366</v>
      </c>
      <c r="N350">
        <f t="shared" ref="N350:N353" si="130">L350/L349</f>
        <v>1.0003041055356914</v>
      </c>
      <c r="O350">
        <f t="shared" ref="O350:O353" si="131">L350/L343</f>
        <v>1.0300692273571925</v>
      </c>
      <c r="P350">
        <f t="shared" ref="P350:P353" si="132">K350/K343</f>
        <v>1.0490314818368145</v>
      </c>
      <c r="Q350" s="5">
        <f t="shared" ref="Q350:Q413" si="133">O350-1</f>
        <v>3.0069227357192529E-2</v>
      </c>
      <c r="R350" s="5">
        <f t="shared" ref="R350:R413" si="134">P350-1</f>
        <v>4.9031481836814494E-2</v>
      </c>
    </row>
    <row r="351" spans="1:18" x14ac:dyDescent="0.3">
      <c r="A351" s="1">
        <v>44256</v>
      </c>
      <c r="B351">
        <v>46767</v>
      </c>
      <c r="C351">
        <f t="shared" si="86"/>
        <v>110.6308527978108</v>
      </c>
      <c r="D351">
        <f t="shared" si="103"/>
        <v>132.14285714285714</v>
      </c>
      <c r="E351">
        <f t="shared" si="111"/>
        <v>2373</v>
      </c>
      <c r="F351">
        <v>833</v>
      </c>
      <c r="G351">
        <f t="shared" si="85"/>
        <v>1.000600961755481</v>
      </c>
      <c r="H351">
        <f t="shared" si="122"/>
        <v>23</v>
      </c>
      <c r="I351">
        <v>43180</v>
      </c>
      <c r="J351">
        <f t="shared" si="116"/>
        <v>146.74936749490735</v>
      </c>
      <c r="K351">
        <f t="shared" si="97"/>
        <v>2754</v>
      </c>
      <c r="L351">
        <f t="shared" si="128"/>
        <v>2798.9785864735222</v>
      </c>
      <c r="M351">
        <f t="shared" si="129"/>
        <v>0.98670099192449123</v>
      </c>
      <c r="N351">
        <f t="shared" si="130"/>
        <v>0.99481063921989166</v>
      </c>
      <c r="O351">
        <f t="shared" si="131"/>
        <v>1.0264772748122215</v>
      </c>
      <c r="P351">
        <f t="shared" si="132"/>
        <v>1.051948051948052</v>
      </c>
      <c r="Q351" s="5">
        <f t="shared" si="133"/>
        <v>2.6477274812221507E-2</v>
      </c>
      <c r="R351" s="5">
        <f t="shared" si="134"/>
        <v>5.1948051948051965E-2</v>
      </c>
    </row>
    <row r="352" spans="1:18" x14ac:dyDescent="0.3">
      <c r="A352" s="1">
        <v>44257</v>
      </c>
      <c r="B352">
        <v>46999</v>
      </c>
      <c r="C352">
        <f t="shared" si="86"/>
        <v>232</v>
      </c>
      <c r="D352">
        <f t="shared" si="103"/>
        <v>166</v>
      </c>
      <c r="E352">
        <f t="shared" si="111"/>
        <v>2358</v>
      </c>
      <c r="F352">
        <v>837</v>
      </c>
      <c r="G352">
        <f t="shared" si="85"/>
        <v>4</v>
      </c>
      <c r="H352">
        <f t="shared" si="122"/>
        <v>24</v>
      </c>
      <c r="I352">
        <v>43335</v>
      </c>
      <c r="J352">
        <f t="shared" si="116"/>
        <v>155</v>
      </c>
      <c r="K352">
        <f t="shared" si="97"/>
        <v>2827</v>
      </c>
      <c r="L352">
        <f t="shared" si="128"/>
        <v>2817.8150531626575</v>
      </c>
      <c r="M352">
        <f t="shared" si="129"/>
        <v>1.0265068990559187</v>
      </c>
      <c r="N352">
        <f t="shared" si="130"/>
        <v>1.0067297644862898</v>
      </c>
      <c r="O352">
        <f t="shared" si="131"/>
        <v>1.0300377489178556</v>
      </c>
      <c r="P352">
        <f t="shared" si="132"/>
        <v>1.0521027167845181</v>
      </c>
      <c r="Q352" s="5">
        <f t="shared" si="133"/>
        <v>3.00377489178556E-2</v>
      </c>
      <c r="R352" s="5">
        <f t="shared" si="134"/>
        <v>5.2102716784518055E-2</v>
      </c>
    </row>
    <row r="353" spans="1:18" x14ac:dyDescent="0.3">
      <c r="A353" s="1">
        <v>44258</v>
      </c>
      <c r="B353">
        <v>47140</v>
      </c>
      <c r="C353">
        <f t="shared" si="86"/>
        <v>141</v>
      </c>
      <c r="D353">
        <f t="shared" si="103"/>
        <v>167.28571428571428</v>
      </c>
      <c r="E353">
        <f t="shared" si="111"/>
        <v>2340</v>
      </c>
      <c r="F353">
        <v>840</v>
      </c>
      <c r="G353">
        <f t="shared" si="85"/>
        <v>3</v>
      </c>
      <c r="H353">
        <f t="shared" si="122"/>
        <v>21</v>
      </c>
      <c r="I353">
        <v>43478</v>
      </c>
      <c r="J353">
        <f t="shared" si="116"/>
        <v>143</v>
      </c>
      <c r="K353">
        <f t="shared" si="97"/>
        <v>2822</v>
      </c>
      <c r="L353">
        <f t="shared" si="128"/>
        <v>2836.6494070923336</v>
      </c>
      <c r="M353">
        <f t="shared" si="129"/>
        <v>0.99823134064379204</v>
      </c>
      <c r="N353">
        <f t="shared" si="130"/>
        <v>1.0066840277215983</v>
      </c>
      <c r="O353">
        <f t="shared" si="131"/>
        <v>1.0302474623786062</v>
      </c>
      <c r="P353">
        <f t="shared" si="132"/>
        <v>1.0021306818181819</v>
      </c>
      <c r="Q353" s="5">
        <f t="shared" si="133"/>
        <v>3.0247462378606205E-2</v>
      </c>
      <c r="R353" s="5">
        <f t="shared" si="134"/>
        <v>2.1306818181818787E-3</v>
      </c>
    </row>
    <row r="354" spans="1:18" x14ac:dyDescent="0.3">
      <c r="A354" s="1">
        <v>44259</v>
      </c>
      <c r="B354">
        <v>47166</v>
      </c>
      <c r="C354">
        <f t="shared" si="86"/>
        <v>26</v>
      </c>
      <c r="D354">
        <f t="shared" si="103"/>
        <v>170.63474690669682</v>
      </c>
      <c r="E354">
        <f t="shared" si="111"/>
        <v>2171</v>
      </c>
      <c r="F354">
        <v>845</v>
      </c>
      <c r="G354">
        <f t="shared" si="85"/>
        <v>5</v>
      </c>
      <c r="H354">
        <f t="shared" si="122"/>
        <v>21</v>
      </c>
      <c r="I354">
        <v>43598</v>
      </c>
      <c r="J354">
        <f t="shared" si="116"/>
        <v>120</v>
      </c>
      <c r="K354">
        <f t="shared" si="97"/>
        <v>2723</v>
      </c>
      <c r="L354">
        <f t="shared" si="128"/>
        <v>2859.7323446370774</v>
      </c>
      <c r="M354">
        <f t="shared" ref="M354:M355" si="135">K354/K353</f>
        <v>0.96491849751948977</v>
      </c>
      <c r="N354">
        <f t="shared" ref="N354:N355" si="136">L354/L353</f>
        <v>1.008137395297082</v>
      </c>
      <c r="O354">
        <f t="shared" ref="O354:O355" si="137">L354/L347</f>
        <v>1.0315528640246259</v>
      </c>
      <c r="P354">
        <f t="shared" ref="P354:P355" si="138">K354/K347</f>
        <v>0.96423512747875351</v>
      </c>
      <c r="Q354" s="5">
        <f t="shared" si="133"/>
        <v>3.1552864024625871E-2</v>
      </c>
      <c r="R354" s="5">
        <f t="shared" si="134"/>
        <v>-3.5764872521246494E-2</v>
      </c>
    </row>
    <row r="355" spans="1:18" x14ac:dyDescent="0.3">
      <c r="A355" s="1">
        <v>44260</v>
      </c>
      <c r="B355">
        <v>47586</v>
      </c>
      <c r="C355">
        <f t="shared" si="86"/>
        <v>420</v>
      </c>
      <c r="D355">
        <f t="shared" si="103"/>
        <v>174</v>
      </c>
      <c r="E355">
        <f t="shared" si="111"/>
        <v>2439</v>
      </c>
      <c r="F355">
        <v>846</v>
      </c>
      <c r="G355">
        <f t="shared" si="85"/>
        <v>1</v>
      </c>
      <c r="H355">
        <f t="shared" si="122"/>
        <v>17</v>
      </c>
      <c r="I355">
        <v>43753</v>
      </c>
      <c r="J355">
        <f t="shared" si="116"/>
        <v>155</v>
      </c>
      <c r="K355">
        <f t="shared" si="97"/>
        <v>2987</v>
      </c>
      <c r="L355">
        <f t="shared" si="128"/>
        <v>2887.2579256496483</v>
      </c>
      <c r="M355">
        <f t="shared" si="135"/>
        <v>1.0969518912963643</v>
      </c>
      <c r="N355">
        <f t="shared" si="136"/>
        <v>1.009625229810122</v>
      </c>
      <c r="O355">
        <f t="shared" si="137"/>
        <v>1.0339740564543154</v>
      </c>
      <c r="P355">
        <f t="shared" si="138"/>
        <v>1.0480701754385966</v>
      </c>
      <c r="Q355" s="5">
        <f t="shared" si="133"/>
        <v>3.3974056454315393E-2</v>
      </c>
      <c r="R355" s="5">
        <f t="shared" si="134"/>
        <v>4.8070175438596596E-2</v>
      </c>
    </row>
    <row r="356" spans="1:18" x14ac:dyDescent="0.3">
      <c r="A356" s="1">
        <v>44261</v>
      </c>
      <c r="B356">
        <v>47717</v>
      </c>
      <c r="C356">
        <f t="shared" si="86"/>
        <v>131</v>
      </c>
      <c r="D356">
        <f t="shared" si="103"/>
        <v>177.14285714285714</v>
      </c>
      <c r="E356">
        <f t="shared" si="111"/>
        <v>2429</v>
      </c>
      <c r="F356">
        <v>847</v>
      </c>
      <c r="G356">
        <f t="shared" si="85"/>
        <v>1</v>
      </c>
      <c r="H356">
        <f t="shared" si="122"/>
        <v>16</v>
      </c>
      <c r="I356">
        <v>43907</v>
      </c>
      <c r="J356">
        <f t="shared" si="116"/>
        <v>154</v>
      </c>
      <c r="K356">
        <f t="shared" si="97"/>
        <v>2963</v>
      </c>
      <c r="L356">
        <f t="shared" ref="L356:L420" si="139">GEOMEAN(K353:K359)</f>
        <v>2916.1405878164105</v>
      </c>
      <c r="M356">
        <f t="shared" ref="M356:M358" si="140">K356/K355</f>
        <v>0.99196518245731502</v>
      </c>
      <c r="N356">
        <f t="shared" ref="N356:N358" si="141">L356/L355</f>
        <v>1.0100034922097454</v>
      </c>
      <c r="O356">
        <f t="shared" ref="O356:O358" si="142">L356/L349</f>
        <v>1.0367674510765363</v>
      </c>
      <c r="P356">
        <f t="shared" ref="P356:P358" si="143">K356/K349</f>
        <v>1.0477369165487977</v>
      </c>
      <c r="Q356" s="5">
        <f t="shared" si="133"/>
        <v>3.6767451076536339E-2</v>
      </c>
      <c r="R356" s="5">
        <f t="shared" si="134"/>
        <v>4.7736916548797748E-2</v>
      </c>
    </row>
    <row r="357" spans="1:18" x14ac:dyDescent="0.3">
      <c r="A357" s="1">
        <v>44262</v>
      </c>
      <c r="B357">
        <f>SQRT(B358*B356)</f>
        <v>47850.812375549067</v>
      </c>
      <c r="C357">
        <f t="shared" si="86"/>
        <v>133.81237554906693</v>
      </c>
      <c r="D357">
        <f t="shared" ref="D357:D417" si="144">AVERAGE(C354:C360)</f>
        <v>184</v>
      </c>
      <c r="E357">
        <f t="shared" si="111"/>
        <v>2432.4998573587873</v>
      </c>
      <c r="F357">
        <f>SQRT(F358*F356)</f>
        <v>850.49279832341904</v>
      </c>
      <c r="G357">
        <f t="shared" si="85"/>
        <v>3.4927983234190378</v>
      </c>
      <c r="H357">
        <f t="shared" si="122"/>
        <v>18.493399285174519</v>
      </c>
      <c r="I357">
        <f>SQRT(I358*I356)</f>
        <v>44046.279093698708</v>
      </c>
      <c r="J357">
        <f t="shared" si="116"/>
        <v>139.27909369870758</v>
      </c>
      <c r="K357">
        <f t="shared" si="97"/>
        <v>2954.0404835269437</v>
      </c>
      <c r="L357">
        <f t="shared" si="139"/>
        <v>2951.8546223617323</v>
      </c>
      <c r="M357">
        <f t="shared" si="140"/>
        <v>0.99697620098783113</v>
      </c>
      <c r="N357">
        <f t="shared" si="141"/>
        <v>1.0122470208379302</v>
      </c>
      <c r="O357">
        <f t="shared" si="142"/>
        <v>1.0491457126349994</v>
      </c>
      <c r="P357">
        <f t="shared" si="143"/>
        <v>1.0583713417869061</v>
      </c>
      <c r="Q357" s="5">
        <f t="shared" si="133"/>
        <v>4.914571263499945E-2</v>
      </c>
      <c r="R357" s="5">
        <f t="shared" si="134"/>
        <v>5.8371341786906061E-2</v>
      </c>
    </row>
    <row r="358" spans="1:18" x14ac:dyDescent="0.3">
      <c r="A358" s="1">
        <v>44263</v>
      </c>
      <c r="B358">
        <v>47985</v>
      </c>
      <c r="C358">
        <f t="shared" si="86"/>
        <v>134.18762445093307</v>
      </c>
      <c r="D358">
        <f t="shared" si="144"/>
        <v>218.57142857142858</v>
      </c>
      <c r="E358">
        <f t="shared" si="111"/>
        <v>2436</v>
      </c>
      <c r="F358">
        <v>854</v>
      </c>
      <c r="G358">
        <f t="shared" si="85"/>
        <v>3.5072016765809622</v>
      </c>
      <c r="H358">
        <f t="shared" si="122"/>
        <v>21</v>
      </c>
      <c r="I358">
        <v>44186</v>
      </c>
      <c r="J358">
        <f t="shared" si="116"/>
        <v>139.72090630129242</v>
      </c>
      <c r="K358">
        <f t="shared" si="97"/>
        <v>2945</v>
      </c>
      <c r="L358">
        <f t="shared" si="139"/>
        <v>3015.5631349954861</v>
      </c>
      <c r="M358">
        <f t="shared" si="140"/>
        <v>0.99693962097765498</v>
      </c>
      <c r="N358">
        <f t="shared" si="141"/>
        <v>1.0215825373482592</v>
      </c>
      <c r="O358">
        <f t="shared" si="142"/>
        <v>1.0773798519104936</v>
      </c>
      <c r="P358">
        <f t="shared" si="143"/>
        <v>1.0693536673928832</v>
      </c>
      <c r="Q358" s="5">
        <f t="shared" si="133"/>
        <v>7.7379851910493569E-2</v>
      </c>
      <c r="R358" s="5">
        <f t="shared" si="134"/>
        <v>6.9353667392883178E-2</v>
      </c>
    </row>
    <row r="359" spans="1:18" x14ac:dyDescent="0.3">
      <c r="A359" s="1">
        <v>44264</v>
      </c>
      <c r="B359">
        <v>48239</v>
      </c>
      <c r="C359">
        <f t="shared" si="86"/>
        <v>254</v>
      </c>
      <c r="D359">
        <f t="shared" si="144"/>
        <v>203.57142857142858</v>
      </c>
      <c r="E359">
        <f t="shared" si="111"/>
        <v>2424</v>
      </c>
      <c r="F359">
        <v>858</v>
      </c>
      <c r="G359">
        <f t="shared" si="85"/>
        <v>4</v>
      </c>
      <c r="H359">
        <f t="shared" si="122"/>
        <v>21</v>
      </c>
      <c r="I359">
        <v>44350</v>
      </c>
      <c r="J359">
        <f t="shared" si="116"/>
        <v>164</v>
      </c>
      <c r="K359">
        <f t="shared" si="97"/>
        <v>3031</v>
      </c>
      <c r="L359">
        <f t="shared" si="139"/>
        <v>3059.7261932295169</v>
      </c>
      <c r="M359">
        <f t="shared" ref="M359" si="145">K359/K358</f>
        <v>1.0292020373514432</v>
      </c>
      <c r="N359">
        <f t="shared" ref="N359" si="146">L359/L358</f>
        <v>1.0146450451398348</v>
      </c>
      <c r="O359">
        <f t="shared" ref="O359" si="147">L359/L352</f>
        <v>1.0858506096045386</v>
      </c>
      <c r="P359">
        <f t="shared" ref="P359" si="148">K359/K352</f>
        <v>1.0721613017332863</v>
      </c>
      <c r="Q359" s="5">
        <f t="shared" si="133"/>
        <v>8.5850609604538608E-2</v>
      </c>
      <c r="R359" s="5">
        <f t="shared" si="134"/>
        <v>7.2161301733286276E-2</v>
      </c>
    </row>
    <row r="360" spans="1:18" x14ac:dyDescent="0.3">
      <c r="A360" s="1">
        <v>44265</v>
      </c>
      <c r="B360">
        <v>48428</v>
      </c>
      <c r="C360">
        <f t="shared" si="86"/>
        <v>189</v>
      </c>
      <c r="D360">
        <f t="shared" si="144"/>
        <v>226.28571428571428</v>
      </c>
      <c r="E360">
        <f t="shared" si="111"/>
        <v>2364</v>
      </c>
      <c r="F360">
        <v>859</v>
      </c>
      <c r="G360">
        <f t="shared" si="85"/>
        <v>1</v>
      </c>
      <c r="H360">
        <f t="shared" si="122"/>
        <v>19</v>
      </c>
      <c r="I360">
        <v>44496</v>
      </c>
      <c r="J360">
        <f t="shared" si="116"/>
        <v>146</v>
      </c>
      <c r="K360">
        <f t="shared" si="97"/>
        <v>3073</v>
      </c>
      <c r="L360">
        <f t="shared" si="139"/>
        <v>3125.2833946911164</v>
      </c>
      <c r="M360">
        <f t="shared" ref="M360:M425" si="149">K360/K359</f>
        <v>1.0138568129330254</v>
      </c>
      <c r="N360">
        <f t="shared" ref="N360:N425" si="150">L360/L359</f>
        <v>1.021425839216157</v>
      </c>
      <c r="O360">
        <f t="shared" ref="O360:O425" si="151">L360/L353</f>
        <v>1.1017517310659279</v>
      </c>
      <c r="P360">
        <f t="shared" ref="P360:P425" si="152">K360/K353</f>
        <v>1.0889440113394755</v>
      </c>
      <c r="Q360" s="5">
        <f t="shared" si="133"/>
        <v>0.10175173106592794</v>
      </c>
      <c r="R360" s="5">
        <f t="shared" si="134"/>
        <v>8.8944011339475493E-2</v>
      </c>
    </row>
    <row r="361" spans="1:18" x14ac:dyDescent="0.3">
      <c r="A361" s="1">
        <v>44266</v>
      </c>
      <c r="B361">
        <v>48696</v>
      </c>
      <c r="C361">
        <f t="shared" si="86"/>
        <v>268</v>
      </c>
      <c r="D361">
        <f t="shared" si="144"/>
        <v>237.74614539334911</v>
      </c>
      <c r="E361">
        <f t="shared" si="111"/>
        <v>2455</v>
      </c>
      <c r="F361">
        <v>864</v>
      </c>
      <c r="G361">
        <f t="shared" si="85"/>
        <v>5</v>
      </c>
      <c r="H361">
        <f t="shared" si="122"/>
        <v>19</v>
      </c>
      <c r="I361">
        <v>44670</v>
      </c>
      <c r="J361">
        <f t="shared" si="116"/>
        <v>174</v>
      </c>
      <c r="K361">
        <f t="shared" si="97"/>
        <v>3162</v>
      </c>
      <c r="L361">
        <f t="shared" si="139"/>
        <v>3201.7010814409882</v>
      </c>
      <c r="M361">
        <f t="shared" si="149"/>
        <v>1.0289619264562317</v>
      </c>
      <c r="N361">
        <f t="shared" si="150"/>
        <v>1.0244514423490945</v>
      </c>
      <c r="O361">
        <f t="shared" si="151"/>
        <v>1.1195806794454777</v>
      </c>
      <c r="P361">
        <f t="shared" si="152"/>
        <v>1.1612192434814543</v>
      </c>
      <c r="Q361" s="5">
        <f t="shared" si="133"/>
        <v>0.11958067944547768</v>
      </c>
      <c r="R361" s="5">
        <f t="shared" si="134"/>
        <v>0.16121924348145433</v>
      </c>
    </row>
    <row r="362" spans="1:18" x14ac:dyDescent="0.3">
      <c r="A362" s="1">
        <v>44267</v>
      </c>
      <c r="B362">
        <v>49011</v>
      </c>
      <c r="C362">
        <f t="shared" si="86"/>
        <v>315</v>
      </c>
      <c r="D362">
        <f t="shared" si="144"/>
        <v>249.28571428571428</v>
      </c>
      <c r="E362">
        <f t="shared" si="111"/>
        <v>2587</v>
      </c>
      <c r="F362">
        <v>868</v>
      </c>
      <c r="G362">
        <f t="shared" si="85"/>
        <v>4</v>
      </c>
      <c r="H362">
        <f t="shared" si="122"/>
        <v>22</v>
      </c>
      <c r="I362">
        <v>44836</v>
      </c>
      <c r="J362">
        <f t="shared" si="116"/>
        <v>166</v>
      </c>
      <c r="K362">
        <f t="shared" si="97"/>
        <v>3307</v>
      </c>
      <c r="L362">
        <f t="shared" si="139"/>
        <v>3289.6308685679073</v>
      </c>
      <c r="M362">
        <f t="shared" si="149"/>
        <v>1.0458570524984188</v>
      </c>
      <c r="N362">
        <f t="shared" si="150"/>
        <v>1.0274634592331602</v>
      </c>
      <c r="O362">
        <f t="shared" si="151"/>
        <v>1.1393616203608561</v>
      </c>
      <c r="P362">
        <f t="shared" si="152"/>
        <v>1.107130900569133</v>
      </c>
      <c r="Q362" s="5">
        <f t="shared" si="133"/>
        <v>0.13936162036085609</v>
      </c>
      <c r="R362" s="5">
        <f t="shared" si="134"/>
        <v>0.10713090056913299</v>
      </c>
    </row>
    <row r="363" spans="1:18" x14ac:dyDescent="0.3">
      <c r="A363" s="1">
        <v>44268</v>
      </c>
      <c r="B363">
        <v>49301</v>
      </c>
      <c r="C363">
        <f t="shared" si="86"/>
        <v>290</v>
      </c>
      <c r="D363">
        <f t="shared" si="144"/>
        <v>255.14285714285714</v>
      </c>
      <c r="E363">
        <f t="shared" si="111"/>
        <v>2755</v>
      </c>
      <c r="F363">
        <v>872</v>
      </c>
      <c r="G363">
        <f t="shared" si="85"/>
        <v>4</v>
      </c>
      <c r="H363">
        <f t="shared" si="122"/>
        <v>25</v>
      </c>
      <c r="I363">
        <v>44992</v>
      </c>
      <c r="J363">
        <f t="shared" si="116"/>
        <v>156</v>
      </c>
      <c r="K363">
        <f t="shared" si="97"/>
        <v>3437</v>
      </c>
      <c r="L363">
        <f t="shared" si="139"/>
        <v>3382.2167575571107</v>
      </c>
      <c r="M363">
        <f t="shared" si="149"/>
        <v>1.039310553371636</v>
      </c>
      <c r="N363">
        <f t="shared" si="150"/>
        <v>1.0281447653819924</v>
      </c>
      <c r="O363">
        <f t="shared" si="151"/>
        <v>1.1598263717764359</v>
      </c>
      <c r="P363">
        <f t="shared" si="152"/>
        <v>1.1599730003374957</v>
      </c>
      <c r="Q363" s="5">
        <f t="shared" si="133"/>
        <v>0.15982637177643588</v>
      </c>
      <c r="R363" s="5">
        <f t="shared" si="134"/>
        <v>0.15997300033749573</v>
      </c>
    </row>
    <row r="364" spans="1:18" x14ac:dyDescent="0.3">
      <c r="A364" s="1">
        <v>44269</v>
      </c>
      <c r="B364">
        <f>SQRT(B365*B363)</f>
        <v>49515.035393302511</v>
      </c>
      <c r="C364">
        <f t="shared" si="86"/>
        <v>214.03539330251078</v>
      </c>
      <c r="D364">
        <f t="shared" si="144"/>
        <v>241.14285714285714</v>
      </c>
      <c r="E364">
        <f t="shared" si="111"/>
        <v>2858.6662461003216</v>
      </c>
      <c r="F364">
        <f>SQRT(F365*F363)</f>
        <v>876.98574674848624</v>
      </c>
      <c r="G364">
        <f t="shared" si="85"/>
        <v>4.9857467484862354</v>
      </c>
      <c r="H364">
        <f t="shared" si="122"/>
        <v>26.492948425067198</v>
      </c>
      <c r="I364">
        <f>SQRT(I365*I363)</f>
        <v>45139.757376397138</v>
      </c>
      <c r="J364">
        <f t="shared" si="116"/>
        <v>147.7573763971377</v>
      </c>
      <c r="K364">
        <f t="shared" si="97"/>
        <v>3498.2922701568896</v>
      </c>
      <c r="L364">
        <f t="shared" si="139"/>
        <v>3463.8046626579644</v>
      </c>
      <c r="M364">
        <f t="shared" si="149"/>
        <v>1.0178330724925486</v>
      </c>
      <c r="N364">
        <f t="shared" si="150"/>
        <v>1.0241226127564287</v>
      </c>
      <c r="O364">
        <f t="shared" si="151"/>
        <v>1.1734333514997528</v>
      </c>
      <c r="P364">
        <f t="shared" si="152"/>
        <v>1.1842397860371034</v>
      </c>
      <c r="Q364" s="5">
        <f t="shared" si="133"/>
        <v>0.17343335149975281</v>
      </c>
      <c r="R364" s="5">
        <f t="shared" si="134"/>
        <v>0.18423978603710345</v>
      </c>
    </row>
    <row r="365" spans="1:18" x14ac:dyDescent="0.3">
      <c r="A365" s="1">
        <v>44270</v>
      </c>
      <c r="B365">
        <v>49730</v>
      </c>
      <c r="C365">
        <f t="shared" si="86"/>
        <v>214.96460669748922</v>
      </c>
      <c r="D365">
        <f t="shared" si="144"/>
        <v>247.36167517580907</v>
      </c>
      <c r="E365">
        <f t="shared" si="111"/>
        <v>2963</v>
      </c>
      <c r="F365">
        <v>882</v>
      </c>
      <c r="G365">
        <f t="shared" si="85"/>
        <v>5.0142532515137646</v>
      </c>
      <c r="H365">
        <f t="shared" si="122"/>
        <v>28</v>
      </c>
      <c r="I365">
        <v>45288</v>
      </c>
      <c r="J365">
        <f t="shared" si="116"/>
        <v>148.2426236028623</v>
      </c>
      <c r="K365">
        <f t="shared" si="97"/>
        <v>3560</v>
      </c>
      <c r="L365">
        <f t="shared" si="139"/>
        <v>3554.5228054167774</v>
      </c>
      <c r="M365">
        <f t="shared" si="149"/>
        <v>1.0176393866142988</v>
      </c>
      <c r="N365">
        <f t="shared" si="150"/>
        <v>1.0261903171783364</v>
      </c>
      <c r="O365">
        <f t="shared" si="151"/>
        <v>1.1787260442889378</v>
      </c>
      <c r="P365">
        <f t="shared" si="152"/>
        <v>1.2088285229202038</v>
      </c>
      <c r="Q365" s="5">
        <f t="shared" si="133"/>
        <v>0.17872604428893779</v>
      </c>
      <c r="R365" s="5">
        <f t="shared" si="134"/>
        <v>0.20882852292020382</v>
      </c>
    </row>
    <row r="366" spans="1:18" x14ac:dyDescent="0.3">
      <c r="A366" s="1">
        <v>44271</v>
      </c>
      <c r="B366">
        <v>50025</v>
      </c>
      <c r="C366">
        <f t="shared" si="86"/>
        <v>295</v>
      </c>
      <c r="D366">
        <f t="shared" si="144"/>
        <v>247.14285714285714</v>
      </c>
      <c r="E366">
        <f t="shared" si="111"/>
        <v>3026</v>
      </c>
      <c r="F366">
        <v>884</v>
      </c>
      <c r="G366">
        <f t="shared" si="85"/>
        <v>2</v>
      </c>
      <c r="H366">
        <f t="shared" si="122"/>
        <v>26</v>
      </c>
      <c r="I366">
        <v>45460</v>
      </c>
      <c r="J366">
        <f t="shared" si="116"/>
        <v>172</v>
      </c>
      <c r="K366">
        <f t="shared" si="97"/>
        <v>3681</v>
      </c>
      <c r="L366">
        <f t="shared" si="139"/>
        <v>3645.7666481414362</v>
      </c>
      <c r="M366">
        <f t="shared" si="149"/>
        <v>1.0339887640449439</v>
      </c>
      <c r="N366">
        <f t="shared" si="150"/>
        <v>1.0256697868376625</v>
      </c>
      <c r="O366">
        <f t="shared" si="151"/>
        <v>1.1915336268352033</v>
      </c>
      <c r="P366">
        <f t="shared" si="152"/>
        <v>1.2144506763444407</v>
      </c>
      <c r="Q366" s="5">
        <f t="shared" si="133"/>
        <v>0.19153362683520325</v>
      </c>
      <c r="R366" s="5">
        <f t="shared" si="134"/>
        <v>0.2144506763444407</v>
      </c>
    </row>
    <row r="367" spans="1:18" x14ac:dyDescent="0.3">
      <c r="A367" s="1">
        <v>44272</v>
      </c>
      <c r="B367">
        <v>50116</v>
      </c>
      <c r="C367">
        <f t="shared" si="86"/>
        <v>91</v>
      </c>
      <c r="D367">
        <f t="shared" si="144"/>
        <v>243.71428571428572</v>
      </c>
      <c r="E367">
        <f t="shared" si="111"/>
        <v>2976</v>
      </c>
      <c r="F367">
        <v>894</v>
      </c>
      <c r="G367">
        <f t="shared" si="85"/>
        <v>10</v>
      </c>
      <c r="H367">
        <f t="shared" si="122"/>
        <v>35</v>
      </c>
      <c r="I367">
        <v>45591</v>
      </c>
      <c r="J367">
        <f t="shared" si="116"/>
        <v>131</v>
      </c>
      <c r="K367">
        <f t="shared" si="97"/>
        <v>3631</v>
      </c>
      <c r="L367">
        <f t="shared" si="139"/>
        <v>3733.9621308554674</v>
      </c>
      <c r="M367">
        <f t="shared" si="149"/>
        <v>0.98641673458299373</v>
      </c>
      <c r="N367">
        <f t="shared" si="150"/>
        <v>1.0241912034493463</v>
      </c>
      <c r="O367">
        <f t="shared" si="151"/>
        <v>1.1947595335508794</v>
      </c>
      <c r="P367">
        <f t="shared" si="152"/>
        <v>1.1815815164334527</v>
      </c>
      <c r="Q367" s="5">
        <f t="shared" si="133"/>
        <v>0.19475953355087938</v>
      </c>
      <c r="R367" s="5">
        <f t="shared" si="134"/>
        <v>0.18158151643345266</v>
      </c>
    </row>
    <row r="368" spans="1:18" x14ac:dyDescent="0.3">
      <c r="A368" s="1">
        <v>44273</v>
      </c>
      <c r="B368">
        <f>SQRT(B369*B367)</f>
        <v>50427.531726230663</v>
      </c>
      <c r="C368">
        <f t="shared" si="86"/>
        <v>311.53172623066348</v>
      </c>
      <c r="D368">
        <f t="shared" si="144"/>
        <v>245.28119069085992</v>
      </c>
      <c r="E368">
        <f t="shared" si="111"/>
        <v>3261.5317262306635</v>
      </c>
      <c r="F368">
        <f>SQRT(F369*F367)</f>
        <v>895.99776785436245</v>
      </c>
      <c r="G368">
        <f t="shared" si="85"/>
        <v>1.9977678543624506</v>
      </c>
      <c r="H368">
        <f t="shared" si="122"/>
        <v>31.997767854362451</v>
      </c>
      <c r="I368">
        <f>SQRT(I369*I367)</f>
        <v>45742.249113920931</v>
      </c>
      <c r="J368">
        <f t="shared" si="116"/>
        <v>151.24911392093054</v>
      </c>
      <c r="K368">
        <f t="shared" si="97"/>
        <v>3789.2848444553674</v>
      </c>
      <c r="L368">
        <f t="shared" si="139"/>
        <v>3819.9720432497525</v>
      </c>
      <c r="M368">
        <f t="shared" si="149"/>
        <v>1.043592631356477</v>
      </c>
      <c r="N368">
        <f t="shared" si="150"/>
        <v>1.023034489740414</v>
      </c>
      <c r="O368">
        <f t="shared" si="151"/>
        <v>1.1931070221991178</v>
      </c>
      <c r="P368">
        <f t="shared" si="152"/>
        <v>1.1983823037493255</v>
      </c>
      <c r="Q368" s="5">
        <f t="shared" si="133"/>
        <v>0.19310702219911779</v>
      </c>
      <c r="R368" s="5">
        <f t="shared" si="134"/>
        <v>0.19838230374932553</v>
      </c>
    </row>
    <row r="369" spans="1:18" x14ac:dyDescent="0.3">
      <c r="A369" s="1">
        <v>44274</v>
      </c>
      <c r="B369">
        <v>50741</v>
      </c>
      <c r="C369">
        <f t="shared" si="86"/>
        <v>313.46827376933652</v>
      </c>
      <c r="D369">
        <f t="shared" si="144"/>
        <v>246.85714285714286</v>
      </c>
      <c r="E369">
        <f t="shared" si="111"/>
        <v>3155</v>
      </c>
      <c r="F369">
        <v>898</v>
      </c>
      <c r="G369">
        <f t="shared" si="85"/>
        <v>2.0022321456375494</v>
      </c>
      <c r="H369">
        <f t="shared" si="122"/>
        <v>30</v>
      </c>
      <c r="I369">
        <v>45894</v>
      </c>
      <c r="J369">
        <f t="shared" si="116"/>
        <v>151.75088607906946</v>
      </c>
      <c r="K369">
        <f t="shared" si="97"/>
        <v>3949</v>
      </c>
      <c r="L369">
        <f t="shared" si="139"/>
        <v>3903.6373167708352</v>
      </c>
      <c r="M369">
        <f t="shared" si="149"/>
        <v>1.0421491553421576</v>
      </c>
      <c r="N369">
        <f t="shared" si="150"/>
        <v>1.0219020643538288</v>
      </c>
      <c r="O369">
        <f t="shared" si="151"/>
        <v>1.1866490414075628</v>
      </c>
      <c r="P369">
        <f t="shared" si="152"/>
        <v>1.1941336558814635</v>
      </c>
      <c r="Q369" s="5">
        <f t="shared" si="133"/>
        <v>0.18664904140756278</v>
      </c>
      <c r="R369" s="5">
        <f t="shared" si="134"/>
        <v>0.19413365588146347</v>
      </c>
    </row>
    <row r="370" spans="1:18" x14ac:dyDescent="0.3">
      <c r="A370" s="1">
        <v>44275</v>
      </c>
      <c r="B370">
        <v>51007</v>
      </c>
      <c r="C370">
        <f t="shared" si="86"/>
        <v>266</v>
      </c>
      <c r="D370">
        <f t="shared" si="144"/>
        <v>258.42857142857144</v>
      </c>
      <c r="E370">
        <f t="shared" si="111"/>
        <v>3290</v>
      </c>
      <c r="F370">
        <v>902</v>
      </c>
      <c r="G370">
        <f t="shared" si="85"/>
        <v>4</v>
      </c>
      <c r="H370">
        <f t="shared" si="122"/>
        <v>30</v>
      </c>
      <c r="I370">
        <v>46042</v>
      </c>
      <c r="J370">
        <f t="shared" si="116"/>
        <v>148</v>
      </c>
      <c r="K370">
        <f t="shared" si="97"/>
        <v>4063</v>
      </c>
      <c r="L370">
        <f t="shared" si="139"/>
        <v>3983.548906073328</v>
      </c>
      <c r="M370">
        <f t="shared" si="149"/>
        <v>1.0288680678652824</v>
      </c>
      <c r="N370">
        <f t="shared" si="150"/>
        <v>1.0204710588658368</v>
      </c>
      <c r="O370">
        <f t="shared" si="151"/>
        <v>1.1777923154016139</v>
      </c>
      <c r="P370">
        <f t="shared" si="152"/>
        <v>1.1821355833575793</v>
      </c>
      <c r="Q370" s="5">
        <f t="shared" si="133"/>
        <v>0.17779231540161389</v>
      </c>
      <c r="R370" s="5">
        <f t="shared" si="134"/>
        <v>0.18213558335757929</v>
      </c>
    </row>
    <row r="371" spans="1:18" x14ac:dyDescent="0.3">
      <c r="A371" s="1">
        <v>44276</v>
      </c>
      <c r="B371">
        <f>SQRT(B372*B370)</f>
        <v>51232.00372813853</v>
      </c>
      <c r="C371">
        <f t="shared" si="86"/>
        <v>225.00372813853028</v>
      </c>
      <c r="D371">
        <f t="shared" si="144"/>
        <v>289.71428571428572</v>
      </c>
      <c r="E371">
        <f t="shared" si="111"/>
        <v>3381.1913525894633</v>
      </c>
      <c r="F371">
        <f>SQRT(F372*F370)</f>
        <v>902.99944628997423</v>
      </c>
      <c r="G371">
        <f t="shared" si="85"/>
        <v>0.99944628997423024</v>
      </c>
      <c r="H371">
        <f t="shared" si="122"/>
        <v>26.013699541487995</v>
      </c>
      <c r="I371">
        <f>SQRT(I372*I370)</f>
        <v>46226.131808750775</v>
      </c>
      <c r="J371">
        <f t="shared" si="116"/>
        <v>184.13180875077524</v>
      </c>
      <c r="K371">
        <f t="shared" si="97"/>
        <v>4102.8724730977774</v>
      </c>
      <c r="L371">
        <f t="shared" si="139"/>
        <v>4090.3808988475075</v>
      </c>
      <c r="M371">
        <f t="shared" si="149"/>
        <v>1.0098135547865561</v>
      </c>
      <c r="N371">
        <f t="shared" si="150"/>
        <v>1.026818295769208</v>
      </c>
      <c r="O371">
        <f t="shared" si="151"/>
        <v>1.1808924859257905</v>
      </c>
      <c r="P371">
        <f t="shared" si="152"/>
        <v>1.17282152440447</v>
      </c>
      <c r="Q371" s="5">
        <f t="shared" si="133"/>
        <v>0.18089248592579055</v>
      </c>
      <c r="R371" s="5">
        <f t="shared" si="134"/>
        <v>0.17282152440446996</v>
      </c>
    </row>
    <row r="372" spans="1:18" x14ac:dyDescent="0.3">
      <c r="A372" s="1">
        <v>44277</v>
      </c>
      <c r="B372">
        <v>51458</v>
      </c>
      <c r="C372">
        <f t="shared" si="86"/>
        <v>225.99627186146972</v>
      </c>
      <c r="D372">
        <f t="shared" si="144"/>
        <v>297.7811819670481</v>
      </c>
      <c r="E372">
        <f t="shared" si="111"/>
        <v>3473</v>
      </c>
      <c r="F372">
        <v>904</v>
      </c>
      <c r="G372">
        <f t="shared" ref="G372:G388" si="153">F372-F371</f>
        <v>1.0005537100257698</v>
      </c>
      <c r="H372">
        <f t="shared" si="122"/>
        <v>22</v>
      </c>
      <c r="I372">
        <v>46411</v>
      </c>
      <c r="J372">
        <f t="shared" si="116"/>
        <v>184.86819124922476</v>
      </c>
      <c r="K372">
        <f t="shared" si="97"/>
        <v>4143</v>
      </c>
      <c r="L372">
        <f t="shared" si="139"/>
        <v>4201.0640275060223</v>
      </c>
      <c r="M372">
        <f t="shared" si="149"/>
        <v>1.0097803495393376</v>
      </c>
      <c r="N372">
        <f t="shared" si="150"/>
        <v>1.0270593696273373</v>
      </c>
      <c r="O372">
        <f t="shared" si="151"/>
        <v>1.1818925514007037</v>
      </c>
      <c r="P372">
        <f t="shared" si="152"/>
        <v>1.1637640449438202</v>
      </c>
      <c r="Q372" s="5">
        <f t="shared" si="133"/>
        <v>0.18189255140070371</v>
      </c>
      <c r="R372" s="5">
        <f t="shared" si="134"/>
        <v>0.16376404494382024</v>
      </c>
    </row>
    <row r="373" spans="1:18" x14ac:dyDescent="0.3">
      <c r="A373" s="1">
        <v>44278</v>
      </c>
      <c r="B373">
        <v>51834</v>
      </c>
      <c r="C373">
        <f t="shared" si="86"/>
        <v>376</v>
      </c>
      <c r="D373">
        <f t="shared" si="144"/>
        <v>297.14285714285717</v>
      </c>
      <c r="E373">
        <f t="shared" si="111"/>
        <v>3595</v>
      </c>
      <c r="F373">
        <v>919</v>
      </c>
      <c r="G373">
        <f t="shared" si="153"/>
        <v>15</v>
      </c>
      <c r="H373">
        <f t="shared" si="122"/>
        <v>35</v>
      </c>
      <c r="I373">
        <v>46673</v>
      </c>
      <c r="J373">
        <f t="shared" si="116"/>
        <v>262</v>
      </c>
      <c r="K373">
        <f t="shared" si="97"/>
        <v>4242</v>
      </c>
      <c r="L373">
        <f t="shared" si="139"/>
        <v>4302.7911179606308</v>
      </c>
      <c r="M373">
        <f t="shared" si="149"/>
        <v>1.0238957277335263</v>
      </c>
      <c r="N373">
        <f t="shared" si="150"/>
        <v>1.0242146012982809</v>
      </c>
      <c r="O373">
        <f t="shared" si="151"/>
        <v>1.1802157222964715</v>
      </c>
      <c r="P373">
        <f t="shared" si="152"/>
        <v>1.1524042379788102</v>
      </c>
      <c r="Q373" s="5">
        <f t="shared" si="133"/>
        <v>0.18021572229647154</v>
      </c>
      <c r="R373" s="5">
        <f t="shared" si="134"/>
        <v>0.1524042379788102</v>
      </c>
    </row>
    <row r="374" spans="1:18" x14ac:dyDescent="0.3">
      <c r="A374" s="1">
        <v>44279</v>
      </c>
      <c r="B374">
        <v>52144</v>
      </c>
      <c r="C374">
        <f t="shared" si="86"/>
        <v>310</v>
      </c>
      <c r="D374">
        <f t="shared" si="144"/>
        <v>274.85714285714283</v>
      </c>
      <c r="E374">
        <f t="shared" si="111"/>
        <v>3716</v>
      </c>
      <c r="F374">
        <v>938</v>
      </c>
      <c r="G374">
        <f t="shared" si="153"/>
        <v>19</v>
      </c>
      <c r="H374">
        <f t="shared" si="122"/>
        <v>44</v>
      </c>
      <c r="I374">
        <v>46836</v>
      </c>
      <c r="J374">
        <f t="shared" si="116"/>
        <v>163</v>
      </c>
      <c r="K374">
        <f t="shared" si="97"/>
        <v>4370</v>
      </c>
      <c r="L374">
        <f t="shared" si="139"/>
        <v>4372.6679252133945</v>
      </c>
      <c r="M374">
        <f t="shared" si="149"/>
        <v>1.0301744460160303</v>
      </c>
      <c r="N374">
        <f t="shared" si="150"/>
        <v>1.0162398790313305</v>
      </c>
      <c r="O374">
        <f t="shared" si="151"/>
        <v>1.1710530990874288</v>
      </c>
      <c r="P374">
        <f t="shared" si="152"/>
        <v>1.2035251996695124</v>
      </c>
      <c r="Q374" s="5">
        <f t="shared" si="133"/>
        <v>0.17105309908742883</v>
      </c>
      <c r="R374" s="5">
        <f t="shared" si="134"/>
        <v>0.20352519966951244</v>
      </c>
    </row>
    <row r="375" spans="1:18" x14ac:dyDescent="0.3">
      <c r="A375" s="1">
        <v>44280</v>
      </c>
      <c r="B375">
        <v>52512</v>
      </c>
      <c r="C375">
        <f t="shared" si="86"/>
        <v>368</v>
      </c>
      <c r="D375">
        <f>AVERAGE(C372:C379)</f>
        <v>213.74953398268372</v>
      </c>
      <c r="E375">
        <f t="shared" si="111"/>
        <v>3816</v>
      </c>
      <c r="F375">
        <v>947</v>
      </c>
      <c r="G375">
        <f t="shared" si="153"/>
        <v>9</v>
      </c>
      <c r="H375">
        <f t="shared" si="122"/>
        <v>51.002232145637549</v>
      </c>
      <c r="I375">
        <v>46997</v>
      </c>
      <c r="J375">
        <f t="shared" si="116"/>
        <v>161</v>
      </c>
      <c r="K375">
        <f t="shared" si="97"/>
        <v>4568</v>
      </c>
      <c r="L375">
        <f t="shared" si="139"/>
        <v>4401.3773135863412</v>
      </c>
      <c r="M375">
        <f t="shared" si="149"/>
        <v>1.0453089244851259</v>
      </c>
      <c r="N375">
        <f t="shared" si="150"/>
        <v>1.0065656457027996</v>
      </c>
      <c r="O375">
        <f t="shared" si="151"/>
        <v>1.1522014464383283</v>
      </c>
      <c r="P375">
        <f t="shared" si="152"/>
        <v>1.2055045180053117</v>
      </c>
      <c r="Q375" s="5">
        <f t="shared" si="133"/>
        <v>0.15220144643832834</v>
      </c>
      <c r="R375" s="5">
        <f t="shared" si="134"/>
        <v>0.20550451800531166</v>
      </c>
    </row>
    <row r="376" spans="1:18" x14ac:dyDescent="0.3">
      <c r="A376" s="1">
        <v>44281</v>
      </c>
      <c r="B376">
        <v>52821</v>
      </c>
      <c r="C376">
        <f t="shared" si="86"/>
        <v>309</v>
      </c>
      <c r="D376">
        <f>AVERAGE(C373:C379)</f>
        <v>212</v>
      </c>
      <c r="E376">
        <f t="shared" si="111"/>
        <v>3810</v>
      </c>
      <c r="F376">
        <v>953</v>
      </c>
      <c r="G376">
        <f t="shared" si="153"/>
        <v>6</v>
      </c>
      <c r="H376">
        <f t="shared" si="122"/>
        <v>55</v>
      </c>
      <c r="I376">
        <v>47199</v>
      </c>
      <c r="J376">
        <f t="shared" si="116"/>
        <v>202</v>
      </c>
      <c r="K376">
        <f t="shared" ref="K376:K439" si="154">B376-F376-I376</f>
        <v>4669</v>
      </c>
      <c r="L376">
        <f t="shared" si="139"/>
        <v>4385.7312700740422</v>
      </c>
      <c r="M376">
        <f t="shared" si="149"/>
        <v>1.0221103327495622</v>
      </c>
      <c r="N376">
        <f t="shared" si="150"/>
        <v>0.9964451937660509</v>
      </c>
      <c r="O376">
        <f t="shared" si="151"/>
        <v>1.1234986537381513</v>
      </c>
      <c r="P376">
        <f t="shared" si="152"/>
        <v>1.1823246391491518</v>
      </c>
      <c r="Q376" s="5">
        <f t="shared" si="133"/>
        <v>0.12349865373815128</v>
      </c>
      <c r="R376" s="5">
        <f t="shared" si="134"/>
        <v>0.18232463914915176</v>
      </c>
    </row>
    <row r="377" spans="1:18" x14ac:dyDescent="0.3">
      <c r="A377" s="1">
        <v>44282</v>
      </c>
      <c r="B377">
        <v>52931</v>
      </c>
      <c r="C377">
        <f t="shared" si="86"/>
        <v>110</v>
      </c>
      <c r="D377">
        <f t="shared" si="144"/>
        <v>292.85714285714283</v>
      </c>
      <c r="E377">
        <f t="shared" si="111"/>
        <v>3630</v>
      </c>
      <c r="F377">
        <v>956</v>
      </c>
      <c r="G377">
        <f t="shared" si="153"/>
        <v>3</v>
      </c>
      <c r="H377">
        <f t="shared" si="122"/>
        <v>54</v>
      </c>
      <c r="I377">
        <v>47427</v>
      </c>
      <c r="J377">
        <f t="shared" si="116"/>
        <v>228</v>
      </c>
      <c r="K377">
        <f t="shared" si="154"/>
        <v>4548</v>
      </c>
      <c r="L377">
        <f t="shared" si="139"/>
        <v>4430.5621605615061</v>
      </c>
      <c r="M377">
        <f t="shared" si="149"/>
        <v>0.97408438637823946</v>
      </c>
      <c r="N377">
        <f t="shared" si="150"/>
        <v>1.0102219875607443</v>
      </c>
      <c r="O377">
        <f t="shared" si="151"/>
        <v>1.1122148277900292</v>
      </c>
      <c r="P377">
        <f t="shared" si="152"/>
        <v>1.1193699237016983</v>
      </c>
      <c r="Q377" s="5">
        <f t="shared" si="133"/>
        <v>0.11221482779002923</v>
      </c>
      <c r="R377" s="5">
        <f t="shared" si="134"/>
        <v>0.1193699237016983</v>
      </c>
    </row>
    <row r="378" spans="1:18" x14ac:dyDescent="0.3">
      <c r="A378" s="1">
        <v>44283</v>
      </c>
      <c r="B378">
        <f>SQRT(B379*B377)</f>
        <v>52936.499714280319</v>
      </c>
      <c r="C378">
        <f t="shared" si="86"/>
        <v>5.4997142803185852</v>
      </c>
      <c r="D378">
        <f t="shared" si="144"/>
        <v>302.85714285714283</v>
      </c>
      <c r="E378">
        <f t="shared" si="111"/>
        <v>3421.4643209778078</v>
      </c>
      <c r="F378">
        <f>SQRT(F379*F377)</f>
        <v>963.96680440770365</v>
      </c>
      <c r="G378">
        <f t="shared" si="153"/>
        <v>7.9668044077036484</v>
      </c>
      <c r="H378">
        <f t="shared" si="122"/>
        <v>60.967358117729418</v>
      </c>
      <c r="I378">
        <f>SQRT(I379*I377)</f>
        <v>47677.339302859589</v>
      </c>
      <c r="J378">
        <f t="shared" si="116"/>
        <v>250.33930285958922</v>
      </c>
      <c r="K378">
        <f t="shared" si="154"/>
        <v>4295.193607013025</v>
      </c>
      <c r="L378">
        <f t="shared" si="139"/>
        <v>4455.4841027384973</v>
      </c>
      <c r="M378">
        <f t="shared" si="149"/>
        <v>0.94441372185862471</v>
      </c>
      <c r="N378">
        <f t="shared" si="150"/>
        <v>1.0056250067765289</v>
      </c>
      <c r="O378">
        <f t="shared" si="151"/>
        <v>1.089258974388879</v>
      </c>
      <c r="P378">
        <f t="shared" si="152"/>
        <v>1.0468747530361431</v>
      </c>
      <c r="Q378" s="5">
        <f t="shared" si="133"/>
        <v>8.9258974388878976E-2</v>
      </c>
      <c r="R378" s="5">
        <f t="shared" si="134"/>
        <v>4.687475303614308E-2</v>
      </c>
    </row>
    <row r="379" spans="1:18" x14ac:dyDescent="0.3">
      <c r="A379" s="1">
        <v>44284</v>
      </c>
      <c r="B379">
        <v>52942</v>
      </c>
      <c r="C379">
        <f t="shared" ref="C379:C445" si="155">B379-B378</f>
        <v>5.5002857196814148</v>
      </c>
      <c r="D379">
        <f t="shared" si="144"/>
        <v>285.42857142857144</v>
      </c>
      <c r="E379">
        <f t="shared" si="111"/>
        <v>3212</v>
      </c>
      <c r="F379">
        <v>972</v>
      </c>
      <c r="G379">
        <f t="shared" si="153"/>
        <v>8.0331955922963516</v>
      </c>
      <c r="H379">
        <f t="shared" si="122"/>
        <v>68</v>
      </c>
      <c r="I379">
        <v>47929</v>
      </c>
      <c r="J379">
        <f t="shared" si="116"/>
        <v>251.66069714041078</v>
      </c>
      <c r="K379">
        <f t="shared" si="154"/>
        <v>4041</v>
      </c>
      <c r="L379">
        <f t="shared" si="139"/>
        <v>4447.9214285497692</v>
      </c>
      <c r="M379">
        <f t="shared" si="149"/>
        <v>0.94081905723691073</v>
      </c>
      <c r="N379">
        <f t="shared" si="150"/>
        <v>0.99830261448265978</v>
      </c>
      <c r="O379">
        <f t="shared" si="151"/>
        <v>1.058760685251992</v>
      </c>
      <c r="P379">
        <f t="shared" si="152"/>
        <v>0.97538015930485156</v>
      </c>
      <c r="Q379" s="5">
        <f t="shared" si="133"/>
        <v>5.8760685251991962E-2</v>
      </c>
      <c r="R379" s="5">
        <f t="shared" si="134"/>
        <v>-2.4619840695148443E-2</v>
      </c>
    </row>
    <row r="380" spans="1:18" x14ac:dyDescent="0.3">
      <c r="A380" s="1">
        <v>44285</v>
      </c>
      <c r="B380">
        <v>53884</v>
      </c>
      <c r="C380">
        <f t="shared" si="155"/>
        <v>942</v>
      </c>
      <c r="D380">
        <f t="shared" si="144"/>
        <v>266.88648926240108</v>
      </c>
      <c r="E380">
        <f t="shared" si="111"/>
        <v>3859</v>
      </c>
      <c r="F380">
        <v>981</v>
      </c>
      <c r="G380">
        <f t="shared" si="153"/>
        <v>9</v>
      </c>
      <c r="H380">
        <f t="shared" si="122"/>
        <v>62</v>
      </c>
      <c r="I380">
        <v>48348</v>
      </c>
      <c r="J380">
        <f t="shared" si="116"/>
        <v>419</v>
      </c>
      <c r="K380">
        <f t="shared" si="154"/>
        <v>4555</v>
      </c>
      <c r="L380">
        <f t="shared" si="139"/>
        <v>4411.6645162427822</v>
      </c>
      <c r="M380">
        <f t="shared" si="149"/>
        <v>1.1271962385548131</v>
      </c>
      <c r="N380">
        <f t="shared" si="150"/>
        <v>0.99184857176786767</v>
      </c>
      <c r="O380">
        <f t="shared" si="151"/>
        <v>1.0253029708617958</v>
      </c>
      <c r="P380">
        <f t="shared" si="152"/>
        <v>1.0737859500235738</v>
      </c>
      <c r="Q380" s="5">
        <f t="shared" si="133"/>
        <v>2.5302970861795782E-2</v>
      </c>
      <c r="R380" s="5">
        <f t="shared" si="134"/>
        <v>7.3785950023573799E-2</v>
      </c>
    </row>
    <row r="381" spans="1:18" x14ac:dyDescent="0.3">
      <c r="A381" s="1">
        <v>44286</v>
      </c>
      <c r="B381">
        <v>54264</v>
      </c>
      <c r="C381">
        <f t="shared" si="155"/>
        <v>380</v>
      </c>
      <c r="D381">
        <f t="shared" si="144"/>
        <v>276.85714285714283</v>
      </c>
      <c r="E381">
        <f t="shared" si="111"/>
        <v>4148</v>
      </c>
      <c r="F381">
        <v>993</v>
      </c>
      <c r="G381">
        <f t="shared" si="153"/>
        <v>12</v>
      </c>
      <c r="H381">
        <f t="shared" si="122"/>
        <v>55</v>
      </c>
      <c r="I381">
        <v>48726</v>
      </c>
      <c r="J381">
        <f t="shared" si="116"/>
        <v>378</v>
      </c>
      <c r="K381">
        <f t="shared" si="154"/>
        <v>4545</v>
      </c>
      <c r="L381">
        <f t="shared" si="139"/>
        <v>4376.9026988089336</v>
      </c>
      <c r="M381">
        <f t="shared" si="149"/>
        <v>0.99780461031833145</v>
      </c>
      <c r="N381">
        <f t="shared" si="150"/>
        <v>0.99212047577374407</v>
      </c>
      <c r="O381">
        <f t="shared" si="151"/>
        <v>1.0009684644862056</v>
      </c>
      <c r="P381">
        <f t="shared" si="152"/>
        <v>1.0400457665903891</v>
      </c>
      <c r="Q381" s="5">
        <f t="shared" si="133"/>
        <v>9.6846448620557801E-4</v>
      </c>
      <c r="R381" s="5">
        <f t="shared" si="134"/>
        <v>4.0045766590389054E-2</v>
      </c>
    </row>
    <row r="382" spans="1:18" x14ac:dyDescent="0.3">
      <c r="A382" s="1">
        <v>44287</v>
      </c>
      <c r="B382">
        <v>54510</v>
      </c>
      <c r="C382">
        <f t="shared" si="155"/>
        <v>246</v>
      </c>
      <c r="D382">
        <f t="shared" si="144"/>
        <v>277.35707824557386</v>
      </c>
      <c r="E382">
        <f t="shared" si="111"/>
        <v>4082.4682737693365</v>
      </c>
      <c r="F382">
        <v>996</v>
      </c>
      <c r="G382">
        <f t="shared" si="153"/>
        <v>3</v>
      </c>
      <c r="H382">
        <f t="shared" si="122"/>
        <v>49</v>
      </c>
      <c r="I382">
        <v>49000</v>
      </c>
      <c r="J382">
        <f t="shared" si="116"/>
        <v>274</v>
      </c>
      <c r="K382">
        <f t="shared" si="154"/>
        <v>4514</v>
      </c>
      <c r="L382">
        <f t="shared" si="139"/>
        <v>4342.8394796654156</v>
      </c>
      <c r="M382">
        <f t="shared" si="149"/>
        <v>0.99317931793179315</v>
      </c>
      <c r="N382">
        <f t="shared" si="150"/>
        <v>0.99221750596539704</v>
      </c>
      <c r="O382">
        <f t="shared" si="151"/>
        <v>0.98670011004504687</v>
      </c>
      <c r="P382">
        <f t="shared" si="152"/>
        <v>0.98817863397548156</v>
      </c>
      <c r="Q382" s="5">
        <f t="shared" si="133"/>
        <v>-1.3299889954953126E-2</v>
      </c>
      <c r="R382" s="5">
        <f t="shared" si="134"/>
        <v>-1.1821366024518443E-2</v>
      </c>
    </row>
    <row r="383" spans="1:18" x14ac:dyDescent="0.3">
      <c r="A383" s="1">
        <v>44288</v>
      </c>
      <c r="B383">
        <f>SQRT(B384*B382)</f>
        <v>54689.205424836808</v>
      </c>
      <c r="C383">
        <f t="shared" si="155"/>
        <v>179.20542483680765</v>
      </c>
      <c r="D383">
        <f t="shared" si="144"/>
        <v>277.85714285714283</v>
      </c>
      <c r="E383">
        <f t="shared" si="111"/>
        <v>3948.2054248368077</v>
      </c>
      <c r="F383">
        <f>SQRT(F384*F382)</f>
        <v>1002.9755729827123</v>
      </c>
      <c r="G383">
        <f t="shared" si="153"/>
        <v>6.975572982712265</v>
      </c>
      <c r="H383">
        <f t="shared" si="122"/>
        <v>49.975572982712265</v>
      </c>
      <c r="I383">
        <f>SQRT(I384*I382)</f>
        <v>49277.215830442372</v>
      </c>
      <c r="J383">
        <f t="shared" si="116"/>
        <v>277.21583044237195</v>
      </c>
      <c r="K383">
        <f t="shared" si="154"/>
        <v>4409.01402141172</v>
      </c>
      <c r="L383">
        <f t="shared" si="139"/>
        <v>4309.5351009130827</v>
      </c>
      <c r="M383">
        <f t="shared" si="149"/>
        <v>0.97674214032160389</v>
      </c>
      <c r="N383">
        <f t="shared" si="150"/>
        <v>0.99233119738634712</v>
      </c>
      <c r="O383">
        <f t="shared" si="151"/>
        <v>0.98262634792950432</v>
      </c>
      <c r="P383">
        <f t="shared" si="152"/>
        <v>0.94431656059364322</v>
      </c>
      <c r="Q383" s="5">
        <f t="shared" si="133"/>
        <v>-1.7373652070495682E-2</v>
      </c>
      <c r="R383" s="5">
        <f t="shared" si="134"/>
        <v>-5.5683439406356783E-2</v>
      </c>
    </row>
    <row r="384" spans="1:18" x14ac:dyDescent="0.3">
      <c r="A384" s="1">
        <v>44289</v>
      </c>
      <c r="B384">
        <v>54869</v>
      </c>
      <c r="C384">
        <f t="shared" si="155"/>
        <v>179.79457516319235</v>
      </c>
      <c r="D384">
        <f t="shared" si="144"/>
        <v>243.85714285714286</v>
      </c>
      <c r="E384">
        <f t="shared" si="111"/>
        <v>3862</v>
      </c>
      <c r="F384">
        <v>1010</v>
      </c>
      <c r="G384">
        <f t="shared" si="153"/>
        <v>7.024427017287735</v>
      </c>
      <c r="H384">
        <f t="shared" si="122"/>
        <v>54</v>
      </c>
      <c r="I384">
        <v>49556</v>
      </c>
      <c r="J384">
        <f t="shared" si="116"/>
        <v>278.78416955762805</v>
      </c>
      <c r="K384">
        <f t="shared" si="154"/>
        <v>4303</v>
      </c>
      <c r="L384">
        <f t="shared" si="139"/>
        <v>4263.9146969834537</v>
      </c>
      <c r="M384">
        <f t="shared" si="149"/>
        <v>0.97595516346809541</v>
      </c>
      <c r="N384">
        <f t="shared" si="150"/>
        <v>0.98941407765307143</v>
      </c>
      <c r="O384">
        <f t="shared" si="151"/>
        <v>0.96238683545364534</v>
      </c>
      <c r="P384">
        <f t="shared" si="152"/>
        <v>0.94613016710642039</v>
      </c>
      <c r="Q384" s="5">
        <f t="shared" si="133"/>
        <v>-3.761316454635466E-2</v>
      </c>
      <c r="R384" s="5">
        <f t="shared" si="134"/>
        <v>-5.3869832893579606E-2</v>
      </c>
    </row>
    <row r="385" spans="1:18" x14ac:dyDescent="0.3">
      <c r="A385" s="1">
        <v>44290</v>
      </c>
      <c r="B385">
        <f>SQRT(B386*B384)</f>
        <v>54877.999261999335</v>
      </c>
      <c r="C385">
        <f t="shared" si="155"/>
        <v>8.999261999335431</v>
      </c>
      <c r="D385">
        <f t="shared" si="144"/>
        <v>233.85714285714286</v>
      </c>
      <c r="E385">
        <f t="shared" si="111"/>
        <v>3645.9955338608052</v>
      </c>
      <c r="F385">
        <f>SQRT(F386*F384)</f>
        <v>1013.9921104229559</v>
      </c>
      <c r="G385">
        <f t="shared" si="153"/>
        <v>3.992110422955875</v>
      </c>
      <c r="H385">
        <f t="shared" si="122"/>
        <v>50.025306015252227</v>
      </c>
      <c r="I385">
        <f>SQRT(I386*I384)</f>
        <v>49797.411980945355</v>
      </c>
      <c r="J385">
        <f t="shared" si="116"/>
        <v>241.41198094535503</v>
      </c>
      <c r="K385">
        <f t="shared" si="154"/>
        <v>4066.5951706310225</v>
      </c>
      <c r="L385">
        <f t="shared" si="139"/>
        <v>4219.9594077009369</v>
      </c>
      <c r="M385">
        <f t="shared" si="149"/>
        <v>0.94506046261469268</v>
      </c>
      <c r="N385">
        <f t="shared" si="150"/>
        <v>0.98969133005554422</v>
      </c>
      <c r="O385">
        <f t="shared" si="151"/>
        <v>0.94713824814394498</v>
      </c>
      <c r="P385">
        <f t="shared" si="152"/>
        <v>0.94677808329553392</v>
      </c>
      <c r="Q385" s="5">
        <f t="shared" si="133"/>
        <v>-5.2861751856055017E-2</v>
      </c>
      <c r="R385" s="5">
        <f t="shared" si="134"/>
        <v>-5.3221916704466077E-2</v>
      </c>
    </row>
    <row r="386" spans="1:18" x14ac:dyDescent="0.3">
      <c r="A386" s="1">
        <v>44291</v>
      </c>
      <c r="B386">
        <v>54887</v>
      </c>
      <c r="C386">
        <f t="shared" si="155"/>
        <v>9.000738000664569</v>
      </c>
      <c r="D386">
        <f t="shared" si="144"/>
        <v>242.28571428571428</v>
      </c>
      <c r="E386">
        <f t="shared" si="111"/>
        <v>3429</v>
      </c>
      <c r="F386">
        <v>1018</v>
      </c>
      <c r="G386">
        <f t="shared" si="153"/>
        <v>4.007889577044125</v>
      </c>
      <c r="H386">
        <f t="shared" si="122"/>
        <v>46</v>
      </c>
      <c r="I386">
        <v>50040</v>
      </c>
      <c r="J386">
        <f t="shared" si="116"/>
        <v>242.58801905464497</v>
      </c>
      <c r="K386">
        <f t="shared" si="154"/>
        <v>3829</v>
      </c>
      <c r="L386">
        <f t="shared" si="139"/>
        <v>4195.2222414791877</v>
      </c>
      <c r="M386">
        <f t="shared" si="149"/>
        <v>0.9415739308532759</v>
      </c>
      <c r="N386">
        <f t="shared" si="150"/>
        <v>0.99413805588352178</v>
      </c>
      <c r="O386">
        <f t="shared" si="151"/>
        <v>0.94318712883537303</v>
      </c>
      <c r="P386">
        <f t="shared" si="152"/>
        <v>0.94753773818361786</v>
      </c>
      <c r="Q386" s="5">
        <f t="shared" si="133"/>
        <v>-5.6812871164626966E-2</v>
      </c>
      <c r="R386" s="5">
        <f t="shared" si="134"/>
        <v>-5.2462261816382139E-2</v>
      </c>
    </row>
    <row r="387" spans="1:18" x14ac:dyDescent="0.3">
      <c r="A387" s="1">
        <v>44292</v>
      </c>
      <c r="B387">
        <v>55591</v>
      </c>
      <c r="C387">
        <f t="shared" si="155"/>
        <v>704</v>
      </c>
      <c r="D387">
        <f t="shared" si="144"/>
        <v>252.39922502331319</v>
      </c>
      <c r="E387">
        <f t="shared" si="111"/>
        <v>3757</v>
      </c>
      <c r="F387">
        <v>1029</v>
      </c>
      <c r="G387">
        <f t="shared" si="153"/>
        <v>11</v>
      </c>
      <c r="H387">
        <f t="shared" si="122"/>
        <v>48</v>
      </c>
      <c r="I387">
        <v>50334</v>
      </c>
      <c r="J387">
        <f t="shared" si="116"/>
        <v>294</v>
      </c>
      <c r="K387">
        <f t="shared" si="154"/>
        <v>4228</v>
      </c>
      <c r="L387">
        <f t="shared" si="139"/>
        <v>4180.6610028792602</v>
      </c>
      <c r="M387">
        <f t="shared" si="149"/>
        <v>1.1042047531992687</v>
      </c>
      <c r="N387">
        <f t="shared" si="150"/>
        <v>0.99652909005488266</v>
      </c>
      <c r="O387">
        <f t="shared" si="151"/>
        <v>0.94763801451515239</v>
      </c>
      <c r="P387">
        <f t="shared" si="152"/>
        <v>0.92821075740944015</v>
      </c>
      <c r="Q387" s="5">
        <f t="shared" si="133"/>
        <v>-5.2361985484847606E-2</v>
      </c>
      <c r="R387" s="5">
        <f t="shared" si="134"/>
        <v>-7.1789242590559854E-2</v>
      </c>
    </row>
    <row r="388" spans="1:18" x14ac:dyDescent="0.3">
      <c r="A388" s="1">
        <v>44293</v>
      </c>
      <c r="B388">
        <v>55901</v>
      </c>
      <c r="C388">
        <f t="shared" si="155"/>
        <v>310</v>
      </c>
      <c r="D388">
        <f t="shared" si="144"/>
        <v>261.14285714285717</v>
      </c>
      <c r="E388">
        <f t="shared" si="111"/>
        <v>3757</v>
      </c>
      <c r="F388">
        <v>1042</v>
      </c>
      <c r="G388">
        <f t="shared" si="153"/>
        <v>13</v>
      </c>
      <c r="H388">
        <f t="shared" si="122"/>
        <v>49</v>
      </c>
      <c r="I388">
        <v>50632</v>
      </c>
      <c r="J388">
        <f t="shared" si="116"/>
        <v>298</v>
      </c>
      <c r="K388">
        <f t="shared" si="154"/>
        <v>4227</v>
      </c>
      <c r="L388">
        <f t="shared" si="139"/>
        <v>4173.2657085419996</v>
      </c>
      <c r="M388">
        <f t="shared" si="149"/>
        <v>0.99976348155156103</v>
      </c>
      <c r="N388">
        <f t="shared" si="150"/>
        <v>0.99823107055746274</v>
      </c>
      <c r="O388">
        <f t="shared" si="151"/>
        <v>0.95347463622566964</v>
      </c>
      <c r="P388">
        <f t="shared" si="152"/>
        <v>0.93003300330033001</v>
      </c>
      <c r="Q388" s="5">
        <f t="shared" si="133"/>
        <v>-4.6525363774330364E-2</v>
      </c>
      <c r="R388" s="5">
        <f t="shared" si="134"/>
        <v>-6.9966996699669992E-2</v>
      </c>
    </row>
    <row r="389" spans="1:18" x14ac:dyDescent="0.3">
      <c r="A389" s="1">
        <v>44294</v>
      </c>
      <c r="B389">
        <v>56206</v>
      </c>
      <c r="C389">
        <f t="shared" si="155"/>
        <v>305</v>
      </c>
      <c r="D389">
        <f t="shared" si="144"/>
        <v>283.25203299144988</v>
      </c>
      <c r="E389">
        <f t="shared" si="111"/>
        <v>3694</v>
      </c>
      <c r="F389">
        <v>1046</v>
      </c>
      <c r="G389">
        <f>F389-F388</f>
        <v>4</v>
      </c>
      <c r="H389">
        <f t="shared" si="122"/>
        <v>50</v>
      </c>
      <c r="I389">
        <v>50828</v>
      </c>
      <c r="J389">
        <f t="shared" si="116"/>
        <v>196</v>
      </c>
      <c r="K389">
        <f t="shared" si="154"/>
        <v>4332</v>
      </c>
      <c r="L389">
        <f t="shared" si="139"/>
        <v>4187.0234765453024</v>
      </c>
      <c r="M389">
        <f t="shared" si="149"/>
        <v>1.0248403122782115</v>
      </c>
      <c r="N389">
        <f t="shared" si="150"/>
        <v>1.0032966431960331</v>
      </c>
      <c r="O389">
        <f t="shared" si="151"/>
        <v>0.96412116914528057</v>
      </c>
      <c r="P389">
        <f t="shared" si="152"/>
        <v>0.95968099246787775</v>
      </c>
      <c r="Q389" s="5">
        <f t="shared" si="133"/>
        <v>-3.5878830854719435E-2</v>
      </c>
      <c r="R389" s="5">
        <f t="shared" si="134"/>
        <v>-4.0319007532122253E-2</v>
      </c>
    </row>
    <row r="390" spans="1:18" x14ac:dyDescent="0.3">
      <c r="A390" s="1">
        <v>44295</v>
      </c>
      <c r="B390">
        <v>56456</v>
      </c>
      <c r="C390">
        <f t="shared" si="155"/>
        <v>250</v>
      </c>
      <c r="D390">
        <f t="shared" si="144"/>
        <v>305.42857142857144</v>
      </c>
      <c r="E390">
        <f t="shared" si="111"/>
        <v>3635</v>
      </c>
      <c r="F390">
        <v>1053</v>
      </c>
      <c r="G390">
        <f t="shared" ref="G390:G439" si="156">F390-F389</f>
        <v>7</v>
      </c>
      <c r="H390">
        <f t="shared" si="122"/>
        <v>50.024427017287735</v>
      </c>
      <c r="I390">
        <v>51100</v>
      </c>
      <c r="J390">
        <f t="shared" si="116"/>
        <v>272</v>
      </c>
      <c r="K390">
        <f t="shared" si="154"/>
        <v>4303</v>
      </c>
      <c r="L390">
        <f t="shared" si="139"/>
        <v>4223.9900073161652</v>
      </c>
      <c r="M390">
        <f t="shared" si="149"/>
        <v>0.99330563250230841</v>
      </c>
      <c r="N390">
        <f t="shared" si="150"/>
        <v>1.0088288329353634</v>
      </c>
      <c r="O390">
        <f t="shared" si="151"/>
        <v>0.98014980929641515</v>
      </c>
      <c r="P390">
        <f t="shared" si="152"/>
        <v>0.97595516346809541</v>
      </c>
      <c r="Q390" s="5">
        <f t="shared" si="133"/>
        <v>-1.9850190703584847E-2</v>
      </c>
      <c r="R390" s="5">
        <f t="shared" si="134"/>
        <v>-2.404483653190459E-2</v>
      </c>
    </row>
    <row r="391" spans="1:18" x14ac:dyDescent="0.3">
      <c r="A391" s="1">
        <v>44296</v>
      </c>
      <c r="B391">
        <v>56697</v>
      </c>
      <c r="C391">
        <f t="shared" si="155"/>
        <v>241</v>
      </c>
      <c r="D391">
        <f t="shared" si="144"/>
        <v>248.14285714285714</v>
      </c>
      <c r="E391">
        <f t="shared" si="111"/>
        <v>3766</v>
      </c>
      <c r="F391">
        <v>1057</v>
      </c>
      <c r="G391">
        <f t="shared" si="156"/>
        <v>4</v>
      </c>
      <c r="H391">
        <f t="shared" si="122"/>
        <v>47</v>
      </c>
      <c r="I391">
        <v>51390</v>
      </c>
      <c r="J391">
        <f t="shared" si="116"/>
        <v>290</v>
      </c>
      <c r="K391">
        <f t="shared" si="154"/>
        <v>4250</v>
      </c>
      <c r="L391">
        <f t="shared" si="139"/>
        <v>4204.4535900417304</v>
      </c>
      <c r="M391">
        <f t="shared" si="149"/>
        <v>0.98768301185219609</v>
      </c>
      <c r="N391">
        <f t="shared" si="150"/>
        <v>0.99537489027185277</v>
      </c>
      <c r="O391">
        <f t="shared" si="151"/>
        <v>0.98605480851111083</v>
      </c>
      <c r="P391">
        <f t="shared" si="152"/>
        <v>0.98768301185219609</v>
      </c>
      <c r="Q391" s="5">
        <f t="shared" si="133"/>
        <v>-1.3945191488889175E-2</v>
      </c>
      <c r="R391" s="5">
        <f t="shared" si="134"/>
        <v>-1.2316988147803909E-2</v>
      </c>
    </row>
    <row r="392" spans="1:18" x14ac:dyDescent="0.3">
      <c r="A392" s="1">
        <v>44297</v>
      </c>
      <c r="B392">
        <f>SQRT(B393*B391)</f>
        <v>56860.763492939484</v>
      </c>
      <c r="C392">
        <f t="shared" si="155"/>
        <v>163.76349293948442</v>
      </c>
      <c r="D392">
        <f t="shared" si="144"/>
        <v>256.57142857142856</v>
      </c>
      <c r="E392">
        <f t="shared" si="111"/>
        <v>3924.2637786591658</v>
      </c>
      <c r="F392">
        <f>SQRT(F393*F391)</f>
        <v>1062.9830666572257</v>
      </c>
      <c r="G392">
        <f t="shared" si="156"/>
        <v>5.9830666572256632</v>
      </c>
      <c r="H392">
        <f t="shared" si="122"/>
        <v>48.990956234269788</v>
      </c>
      <c r="I392">
        <f>SQRT(I393*I391)</f>
        <v>51636.409247739139</v>
      </c>
      <c r="J392">
        <f t="shared" si="116"/>
        <v>246.40924773913866</v>
      </c>
      <c r="K392">
        <f t="shared" si="154"/>
        <v>4161.3711785431224</v>
      </c>
      <c r="L392">
        <f t="shared" si="139"/>
        <v>4189.081831410741</v>
      </c>
      <c r="M392">
        <f t="shared" si="149"/>
        <v>0.97914615965720531</v>
      </c>
      <c r="N392">
        <f t="shared" si="150"/>
        <v>0.99634393428259083</v>
      </c>
      <c r="O392">
        <f t="shared" si="151"/>
        <v>0.99268296841105907</v>
      </c>
      <c r="P392">
        <f t="shared" si="152"/>
        <v>1.0233059854584428</v>
      </c>
      <c r="Q392" s="5">
        <f t="shared" si="133"/>
        <v>-7.3170315889409254E-3</v>
      </c>
      <c r="R392" s="5">
        <f t="shared" si="134"/>
        <v>2.3305985458442757E-2</v>
      </c>
    </row>
    <row r="393" spans="1:18" x14ac:dyDescent="0.3">
      <c r="A393" s="1">
        <v>44298</v>
      </c>
      <c r="B393">
        <v>57025</v>
      </c>
      <c r="C393">
        <f t="shared" si="155"/>
        <v>164.23650706051558</v>
      </c>
      <c r="D393">
        <f t="shared" si="144"/>
        <v>255.28571428571428</v>
      </c>
      <c r="E393">
        <f t="shared" si="111"/>
        <v>4083</v>
      </c>
      <c r="F393">
        <v>1069</v>
      </c>
      <c r="G393">
        <f t="shared" si="156"/>
        <v>6.0169333427743368</v>
      </c>
      <c r="H393">
        <f t="shared" si="122"/>
        <v>51</v>
      </c>
      <c r="I393">
        <v>51884</v>
      </c>
      <c r="J393">
        <f t="shared" si="116"/>
        <v>247.59075226086134</v>
      </c>
      <c r="K393">
        <f t="shared" si="154"/>
        <v>4072</v>
      </c>
      <c r="L393">
        <f t="shared" si="139"/>
        <v>4162.183676600871</v>
      </c>
      <c r="M393">
        <f t="shared" si="149"/>
        <v>0.97852362245311397</v>
      </c>
      <c r="N393">
        <f t="shared" si="150"/>
        <v>0.99357898558863633</v>
      </c>
      <c r="O393">
        <f t="shared" si="151"/>
        <v>0.99212471640914368</v>
      </c>
      <c r="P393">
        <f t="shared" si="152"/>
        <v>1.0634630451815095</v>
      </c>
      <c r="Q393" s="5">
        <f t="shared" si="133"/>
        <v>-7.875283590856319E-3</v>
      </c>
      <c r="R393" s="5">
        <f t="shared" si="134"/>
        <v>6.346304518150947E-2</v>
      </c>
    </row>
    <row r="394" spans="1:18" x14ac:dyDescent="0.3">
      <c r="A394" s="1">
        <v>44299</v>
      </c>
      <c r="B394">
        <v>57328</v>
      </c>
      <c r="C394">
        <f t="shared" si="155"/>
        <v>303</v>
      </c>
      <c r="D394">
        <f t="shared" si="144"/>
        <v>261.14285714285717</v>
      </c>
      <c r="E394">
        <f t="shared" si="111"/>
        <v>3444</v>
      </c>
      <c r="F394">
        <v>1086</v>
      </c>
      <c r="G394">
        <f t="shared" si="156"/>
        <v>17</v>
      </c>
      <c r="H394">
        <f t="shared" si="122"/>
        <v>57</v>
      </c>
      <c r="I394">
        <v>52149</v>
      </c>
      <c r="J394">
        <f t="shared" si="116"/>
        <v>265</v>
      </c>
      <c r="K394">
        <f t="shared" si="154"/>
        <v>4093</v>
      </c>
      <c r="L394">
        <f t="shared" si="139"/>
        <v>4147.802708348021</v>
      </c>
      <c r="M394">
        <f t="shared" si="149"/>
        <v>1.0051571709233791</v>
      </c>
      <c r="N394">
        <f t="shared" si="150"/>
        <v>0.99654485016274086</v>
      </c>
      <c r="O394">
        <f t="shared" si="151"/>
        <v>0.99214040686183136</v>
      </c>
      <c r="P394">
        <f t="shared" si="152"/>
        <v>0.96807000946073796</v>
      </c>
      <c r="Q394" s="5">
        <f t="shared" si="133"/>
        <v>-7.8595931381686412E-3</v>
      </c>
      <c r="R394" s="5">
        <f t="shared" si="134"/>
        <v>-3.1929990539262043E-2</v>
      </c>
    </row>
    <row r="395" spans="1:18" x14ac:dyDescent="0.3">
      <c r="A395" s="1">
        <v>44300</v>
      </c>
      <c r="B395">
        <v>57697</v>
      </c>
      <c r="C395">
        <f t="shared" si="155"/>
        <v>369</v>
      </c>
      <c r="D395">
        <f t="shared" si="144"/>
        <v>262.57142857142856</v>
      </c>
      <c r="E395">
        <f t="shared" si="111"/>
        <v>3433</v>
      </c>
      <c r="F395">
        <v>1096</v>
      </c>
      <c r="G395">
        <f t="shared" si="156"/>
        <v>10</v>
      </c>
      <c r="H395">
        <f t="shared" si="122"/>
        <v>54</v>
      </c>
      <c r="I395">
        <v>52481</v>
      </c>
      <c r="J395">
        <f t="shared" si="116"/>
        <v>332</v>
      </c>
      <c r="K395">
        <f t="shared" si="154"/>
        <v>4120</v>
      </c>
      <c r="L395">
        <f t="shared" si="139"/>
        <v>4148.917185114592</v>
      </c>
      <c r="M395">
        <f t="shared" si="149"/>
        <v>1.0065966283899341</v>
      </c>
      <c r="N395">
        <f t="shared" si="150"/>
        <v>1.0002686908816392</v>
      </c>
      <c r="O395">
        <f t="shared" si="151"/>
        <v>0.99416559473374289</v>
      </c>
      <c r="P395">
        <f t="shared" si="152"/>
        <v>0.97468653891648926</v>
      </c>
      <c r="Q395" s="5">
        <f t="shared" si="133"/>
        <v>-5.8344052662571144E-3</v>
      </c>
      <c r="R395" s="5">
        <f t="shared" si="134"/>
        <v>-2.5313461083510735E-2</v>
      </c>
    </row>
    <row r="396" spans="1:18" x14ac:dyDescent="0.3">
      <c r="A396" s="1">
        <v>44301</v>
      </c>
      <c r="B396">
        <v>57993</v>
      </c>
      <c r="C396">
        <f t="shared" si="155"/>
        <v>296</v>
      </c>
      <c r="D396">
        <f t="shared" si="144"/>
        <v>269.90589613207914</v>
      </c>
      <c r="E396">
        <f t="shared" si="111"/>
        <v>3483</v>
      </c>
      <c r="F396">
        <v>1102</v>
      </c>
      <c r="G396">
        <f t="shared" si="156"/>
        <v>6</v>
      </c>
      <c r="H396">
        <f t="shared" si="122"/>
        <v>56</v>
      </c>
      <c r="I396">
        <v>52750</v>
      </c>
      <c r="J396">
        <f t="shared" si="116"/>
        <v>269</v>
      </c>
      <c r="K396">
        <f t="shared" si="154"/>
        <v>4141</v>
      </c>
      <c r="L396">
        <f t="shared" si="139"/>
        <v>4161.4371476429669</v>
      </c>
      <c r="M396">
        <f t="shared" si="149"/>
        <v>1.0050970873786407</v>
      </c>
      <c r="N396">
        <f t="shared" si="150"/>
        <v>1.0030176458024502</v>
      </c>
      <c r="O396">
        <f t="shared" si="151"/>
        <v>0.99388913650815103</v>
      </c>
      <c r="P396">
        <f t="shared" si="152"/>
        <v>0.95590951061865193</v>
      </c>
      <c r="Q396" s="5">
        <f t="shared" si="133"/>
        <v>-6.1108634918489724E-3</v>
      </c>
      <c r="R396" s="5">
        <f t="shared" si="134"/>
        <v>-4.4090489381348075E-2</v>
      </c>
    </row>
    <row r="397" spans="1:18" x14ac:dyDescent="0.3">
      <c r="A397" s="1">
        <v>44302</v>
      </c>
      <c r="B397">
        <v>58284</v>
      </c>
      <c r="C397">
        <f t="shared" si="155"/>
        <v>291</v>
      </c>
      <c r="D397">
        <f t="shared" si="144"/>
        <v>277.28571428571428</v>
      </c>
      <c r="E397">
        <f t="shared" si="111"/>
        <v>3594.7945751631923</v>
      </c>
      <c r="F397">
        <v>1109</v>
      </c>
      <c r="G397">
        <f t="shared" si="156"/>
        <v>7</v>
      </c>
      <c r="H397">
        <f t="shared" si="122"/>
        <v>56</v>
      </c>
      <c r="I397">
        <v>52975</v>
      </c>
      <c r="J397">
        <f t="shared" si="116"/>
        <v>225</v>
      </c>
      <c r="K397">
        <f t="shared" si="154"/>
        <v>4200</v>
      </c>
      <c r="L397">
        <f t="shared" si="139"/>
        <v>4185.8233475314828</v>
      </c>
      <c r="M397">
        <f t="shared" si="149"/>
        <v>1.0142477662400387</v>
      </c>
      <c r="N397">
        <f t="shared" si="150"/>
        <v>1.0058600428225446</v>
      </c>
      <c r="O397">
        <f t="shared" si="151"/>
        <v>0.99096431106167959</v>
      </c>
      <c r="P397">
        <f t="shared" si="152"/>
        <v>0.97606321171275856</v>
      </c>
      <c r="Q397" s="5">
        <f t="shared" si="133"/>
        <v>-9.0356889383204075E-3</v>
      </c>
      <c r="R397" s="5">
        <f t="shared" si="134"/>
        <v>-2.3936788287241439E-2</v>
      </c>
    </row>
    <row r="398" spans="1:18" x14ac:dyDescent="0.3">
      <c r="A398" s="1">
        <v>44303</v>
      </c>
      <c r="B398">
        <v>58535</v>
      </c>
      <c r="C398">
        <f t="shared" si="155"/>
        <v>251</v>
      </c>
      <c r="D398">
        <f t="shared" si="144"/>
        <v>275.28571428571428</v>
      </c>
      <c r="E398">
        <f t="shared" si="111"/>
        <v>3666</v>
      </c>
      <c r="F398">
        <v>1119</v>
      </c>
      <c r="G398">
        <f t="shared" si="156"/>
        <v>10</v>
      </c>
      <c r="H398">
        <f t="shared" si="122"/>
        <v>62</v>
      </c>
      <c r="I398">
        <v>53158</v>
      </c>
      <c r="J398">
        <f t="shared" si="116"/>
        <v>183</v>
      </c>
      <c r="K398">
        <f t="shared" si="154"/>
        <v>4258</v>
      </c>
      <c r="L398">
        <f t="shared" si="139"/>
        <v>4212.6231866157041</v>
      </c>
      <c r="M398">
        <f t="shared" si="149"/>
        <v>1.0138095238095237</v>
      </c>
      <c r="N398">
        <f t="shared" si="150"/>
        <v>1.0064025251089552</v>
      </c>
      <c r="O398">
        <f t="shared" si="151"/>
        <v>1.0019430816392703</v>
      </c>
      <c r="P398">
        <f t="shared" si="152"/>
        <v>1.0018823529411764</v>
      </c>
      <c r="Q398" s="5">
        <f t="shared" si="133"/>
        <v>1.943081639270261E-3</v>
      </c>
      <c r="R398" s="5">
        <f t="shared" si="134"/>
        <v>1.8823529411764461E-3</v>
      </c>
    </row>
    <row r="399" spans="1:18" x14ac:dyDescent="0.3">
      <c r="A399" s="1">
        <v>44304</v>
      </c>
      <c r="B399">
        <f>SQRT(B400*B398)</f>
        <v>58750.104765864038</v>
      </c>
      <c r="C399">
        <f t="shared" si="155"/>
        <v>215.1047658640382</v>
      </c>
      <c r="D399">
        <f t="shared" si="144"/>
        <v>263.75695105194507</v>
      </c>
      <c r="E399">
        <f t="shared" si="111"/>
        <v>3872.1055038647028</v>
      </c>
      <c r="F399">
        <f>SQRT(F400*F398)</f>
        <v>1128.4600125835209</v>
      </c>
      <c r="G399">
        <f t="shared" si="156"/>
        <v>9.4600125835208928</v>
      </c>
      <c r="H399">
        <f t="shared" si="122"/>
        <v>65.47694592629523</v>
      </c>
      <c r="I399">
        <f>SQRT(I400*I398)</f>
        <v>53371.57097181982</v>
      </c>
      <c r="J399">
        <f t="shared" si="116"/>
        <v>213.57097181981953</v>
      </c>
      <c r="K399">
        <f t="shared" si="154"/>
        <v>4250.0737814606982</v>
      </c>
      <c r="L399">
        <f t="shared" si="139"/>
        <v>4238.7099047777274</v>
      </c>
      <c r="M399">
        <f t="shared" si="149"/>
        <v>0.998138511381094</v>
      </c>
      <c r="N399">
        <f t="shared" si="150"/>
        <v>1.006192511650438</v>
      </c>
      <c r="O399">
        <f t="shared" si="151"/>
        <v>1.0118470049916102</v>
      </c>
      <c r="P399">
        <f t="shared" si="152"/>
        <v>1.0213157152082335</v>
      </c>
      <c r="Q399" s="5">
        <f t="shared" si="133"/>
        <v>1.1847004991610177E-2</v>
      </c>
      <c r="R399" s="5">
        <f t="shared" si="134"/>
        <v>2.1315715208233499E-2</v>
      </c>
    </row>
    <row r="400" spans="1:18" x14ac:dyDescent="0.3">
      <c r="A400" s="1">
        <v>44305</v>
      </c>
      <c r="B400">
        <v>58966</v>
      </c>
      <c r="C400">
        <f t="shared" si="155"/>
        <v>215.8952341359618</v>
      </c>
      <c r="D400">
        <f t="shared" si="144"/>
        <v>262.85714285714283</v>
      </c>
      <c r="E400">
        <f t="shared" ref="E400:E452" si="157">SUM(C387:C400)</f>
        <v>4079</v>
      </c>
      <c r="F400">
        <v>1138</v>
      </c>
      <c r="G400">
        <f t="shared" si="156"/>
        <v>9.5399874164791072</v>
      </c>
      <c r="H400">
        <f t="shared" si="122"/>
        <v>69</v>
      </c>
      <c r="I400">
        <v>53586</v>
      </c>
      <c r="J400">
        <f t="shared" si="116"/>
        <v>214.42902818018047</v>
      </c>
      <c r="K400">
        <f t="shared" si="154"/>
        <v>4242</v>
      </c>
      <c r="L400">
        <f t="shared" si="139"/>
        <v>4264.9762470842861</v>
      </c>
      <c r="M400">
        <f t="shared" si="149"/>
        <v>0.99810031969423285</v>
      </c>
      <c r="N400">
        <f t="shared" si="150"/>
        <v>1.0061967775329357</v>
      </c>
      <c r="O400">
        <f t="shared" si="151"/>
        <v>1.0246967886259557</v>
      </c>
      <c r="P400">
        <f t="shared" si="152"/>
        <v>1.0417485265225934</v>
      </c>
      <c r="Q400" s="5">
        <f t="shared" si="133"/>
        <v>2.4696788625955701E-2</v>
      </c>
      <c r="R400" s="5">
        <f t="shared" si="134"/>
        <v>4.1748526522593421E-2</v>
      </c>
    </row>
    <row r="401" spans="1:18" x14ac:dyDescent="0.3">
      <c r="A401" s="1">
        <v>44306</v>
      </c>
      <c r="B401">
        <v>59255</v>
      </c>
      <c r="C401">
        <f t="shared" si="155"/>
        <v>289</v>
      </c>
      <c r="D401">
        <f t="shared" si="144"/>
        <v>267.57142857142856</v>
      </c>
      <c r="E401">
        <f t="shared" si="157"/>
        <v>3664</v>
      </c>
      <c r="F401">
        <v>1145</v>
      </c>
      <c r="G401">
        <f t="shared" si="156"/>
        <v>7</v>
      </c>
      <c r="H401">
        <f t="shared" si="122"/>
        <v>59</v>
      </c>
      <c r="I401">
        <v>53830</v>
      </c>
      <c r="J401">
        <f t="shared" si="116"/>
        <v>244</v>
      </c>
      <c r="K401">
        <f t="shared" si="154"/>
        <v>4280</v>
      </c>
      <c r="L401">
        <f t="shared" si="139"/>
        <v>4293.9718308488582</v>
      </c>
      <c r="M401">
        <f t="shared" si="149"/>
        <v>1.0089580386610089</v>
      </c>
      <c r="N401">
        <f t="shared" si="150"/>
        <v>1.0067985334700034</v>
      </c>
      <c r="O401">
        <f t="shared" si="151"/>
        <v>1.0352401338199264</v>
      </c>
      <c r="P401">
        <f t="shared" si="152"/>
        <v>1.0456877595895431</v>
      </c>
      <c r="Q401" s="5">
        <f t="shared" si="133"/>
        <v>3.5240133819926411E-2</v>
      </c>
      <c r="R401" s="5">
        <f t="shared" si="134"/>
        <v>4.5687759589543075E-2</v>
      </c>
    </row>
    <row r="402" spans="1:18" x14ac:dyDescent="0.3">
      <c r="A402" s="1">
        <v>44307</v>
      </c>
      <c r="B402">
        <f>SQRT(B403*B401)</f>
        <v>59543.298657363615</v>
      </c>
      <c r="C402">
        <f t="shared" si="155"/>
        <v>288.29865736361535</v>
      </c>
      <c r="D402">
        <f t="shared" si="144"/>
        <v>236.28571428571428</v>
      </c>
      <c r="E402">
        <f t="shared" si="157"/>
        <v>3642.2986573636153</v>
      </c>
      <c r="F402">
        <f>SQRT(F403*F401)</f>
        <v>1151.48165421773</v>
      </c>
      <c r="G402">
        <f t="shared" si="156"/>
        <v>6.4816542177300107</v>
      </c>
      <c r="H402">
        <f t="shared" si="122"/>
        <v>55.481654217730011</v>
      </c>
      <c r="I402">
        <f>SQRT(I403*I401)</f>
        <v>54089.87271199665</v>
      </c>
      <c r="J402">
        <f t="shared" si="116"/>
        <v>259.87271199664974</v>
      </c>
      <c r="K402">
        <f t="shared" si="154"/>
        <v>4301.944291149237</v>
      </c>
      <c r="L402">
        <f t="shared" si="139"/>
        <v>4294.1158803590788</v>
      </c>
      <c r="M402">
        <f t="shared" si="149"/>
        <v>1.0051271708292611</v>
      </c>
      <c r="N402">
        <f t="shared" si="150"/>
        <v>1.0000335469155122</v>
      </c>
      <c r="O402">
        <f t="shared" si="151"/>
        <v>1.0349967687389443</v>
      </c>
      <c r="P402">
        <f t="shared" si="152"/>
        <v>1.0441612357158343</v>
      </c>
      <c r="Q402" s="5">
        <f t="shared" si="133"/>
        <v>3.4996768738944306E-2</v>
      </c>
      <c r="R402" s="5">
        <f t="shared" si="134"/>
        <v>4.4161235715834302E-2</v>
      </c>
    </row>
    <row r="403" spans="1:18" x14ac:dyDescent="0.3">
      <c r="A403" s="1">
        <v>44308</v>
      </c>
      <c r="B403">
        <v>59833</v>
      </c>
      <c r="C403">
        <f t="shared" si="155"/>
        <v>289.70134263638465</v>
      </c>
      <c r="D403">
        <f t="shared" si="144"/>
        <v>261.16237498845294</v>
      </c>
      <c r="E403">
        <f t="shared" si="157"/>
        <v>3627</v>
      </c>
      <c r="F403">
        <v>1158</v>
      </c>
      <c r="G403">
        <f t="shared" si="156"/>
        <v>6.5183457822699893</v>
      </c>
      <c r="H403">
        <f t="shared" si="122"/>
        <v>56</v>
      </c>
      <c r="I403">
        <v>54351</v>
      </c>
      <c r="J403">
        <f t="shared" si="116"/>
        <v>261.12728800335026</v>
      </c>
      <c r="K403">
        <f t="shared" si="154"/>
        <v>4324</v>
      </c>
      <c r="L403">
        <f t="shared" si="139"/>
        <v>4311.7016611438357</v>
      </c>
      <c r="M403">
        <f t="shared" si="149"/>
        <v>1.0051269164261705</v>
      </c>
      <c r="N403">
        <f t="shared" si="150"/>
        <v>1.0040953204977985</v>
      </c>
      <c r="O403">
        <f t="shared" si="151"/>
        <v>1.0361088028413401</v>
      </c>
      <c r="P403">
        <f t="shared" si="152"/>
        <v>1.0441922241004589</v>
      </c>
      <c r="Q403" s="5">
        <f t="shared" si="133"/>
        <v>3.6108802841340104E-2</v>
      </c>
      <c r="R403" s="5">
        <f t="shared" si="134"/>
        <v>4.4192224100458866E-2</v>
      </c>
    </row>
    <row r="404" spans="1:18" x14ac:dyDescent="0.3">
      <c r="A404" s="1">
        <v>44309</v>
      </c>
      <c r="B404">
        <v>60157</v>
      </c>
      <c r="C404">
        <f t="shared" si="155"/>
        <v>324</v>
      </c>
      <c r="D404">
        <f t="shared" si="144"/>
        <v>286.28571428571428</v>
      </c>
      <c r="E404">
        <f t="shared" si="157"/>
        <v>3701</v>
      </c>
      <c r="F404">
        <v>1167</v>
      </c>
      <c r="G404">
        <f t="shared" si="156"/>
        <v>9</v>
      </c>
      <c r="H404">
        <f t="shared" si="122"/>
        <v>58</v>
      </c>
      <c r="I404">
        <v>54586</v>
      </c>
      <c r="J404">
        <f t="shared" si="116"/>
        <v>235</v>
      </c>
      <c r="K404">
        <f t="shared" si="154"/>
        <v>4404</v>
      </c>
      <c r="L404">
        <f t="shared" si="139"/>
        <v>4346.703135980918</v>
      </c>
      <c r="M404">
        <f t="shared" si="149"/>
        <v>1.0185013876040703</v>
      </c>
      <c r="N404">
        <f t="shared" si="150"/>
        <v>1.0081177868015565</v>
      </c>
      <c r="O404">
        <f t="shared" si="151"/>
        <v>1.0384344429022097</v>
      </c>
      <c r="P404">
        <f t="shared" si="152"/>
        <v>1.0485714285714285</v>
      </c>
      <c r="Q404" s="5">
        <f t="shared" si="133"/>
        <v>3.8434442902209653E-2</v>
      </c>
      <c r="R404" s="5">
        <f t="shared" si="134"/>
        <v>4.8571428571428488E-2</v>
      </c>
    </row>
    <row r="405" spans="1:18" x14ac:dyDescent="0.3">
      <c r="A405" s="1">
        <v>44310</v>
      </c>
      <c r="B405">
        <v>60189</v>
      </c>
      <c r="C405">
        <f t="shared" si="155"/>
        <v>32</v>
      </c>
      <c r="D405">
        <f t="shared" si="144"/>
        <v>295</v>
      </c>
      <c r="E405">
        <f t="shared" si="157"/>
        <v>3492</v>
      </c>
      <c r="F405">
        <v>1174</v>
      </c>
      <c r="G405">
        <f t="shared" si="156"/>
        <v>7</v>
      </c>
      <c r="H405">
        <f t="shared" si="122"/>
        <v>55</v>
      </c>
      <c r="I405">
        <v>54756</v>
      </c>
      <c r="J405">
        <f t="shared" si="116"/>
        <v>170</v>
      </c>
      <c r="K405">
        <f t="shared" si="154"/>
        <v>4259</v>
      </c>
      <c r="L405">
        <f t="shared" si="139"/>
        <v>4392.9340772621908</v>
      </c>
      <c r="M405">
        <f t="shared" si="149"/>
        <v>0.9670753860127157</v>
      </c>
      <c r="N405">
        <f t="shared" si="150"/>
        <v>1.0106358635119534</v>
      </c>
      <c r="O405">
        <f t="shared" si="151"/>
        <v>1.0428025205813254</v>
      </c>
      <c r="P405">
        <f t="shared" si="152"/>
        <v>1.0002348520432127</v>
      </c>
      <c r="Q405" s="5">
        <f t="shared" si="133"/>
        <v>4.2802520581325387E-2</v>
      </c>
      <c r="R405" s="5">
        <f t="shared" si="134"/>
        <v>2.348520432127188E-4</v>
      </c>
    </row>
    <row r="406" spans="1:18" x14ac:dyDescent="0.3">
      <c r="A406" s="1">
        <v>44311</v>
      </c>
      <c r="B406">
        <f>SQRT(B407*B405)</f>
        <v>60578.241390783209</v>
      </c>
      <c r="C406">
        <f t="shared" si="155"/>
        <v>389.24139078320877</v>
      </c>
      <c r="D406">
        <f t="shared" si="144"/>
        <v>300.67162037662638</v>
      </c>
      <c r="E406">
        <f t="shared" si="157"/>
        <v>3717.4778978437243</v>
      </c>
      <c r="F406">
        <f>SQRT(F407*F405)</f>
        <v>1177.4947982899967</v>
      </c>
      <c r="G406">
        <f t="shared" si="156"/>
        <v>3.4947982899966519</v>
      </c>
      <c r="H406">
        <f t="shared" si="122"/>
        <v>49.034785706475759</v>
      </c>
      <c r="I406">
        <f>SQRT(I407*I405)</f>
        <v>55027.32775630668</v>
      </c>
      <c r="J406">
        <f t="shared" si="116"/>
        <v>271.32775630668039</v>
      </c>
      <c r="K406">
        <f t="shared" si="154"/>
        <v>4373.4188361865308</v>
      </c>
      <c r="L406">
        <f t="shared" si="139"/>
        <v>4447.1985314112289</v>
      </c>
      <c r="M406">
        <f t="shared" si="149"/>
        <v>1.0268651881161144</v>
      </c>
      <c r="N406">
        <f t="shared" si="150"/>
        <v>1.0123526675325976</v>
      </c>
      <c r="O406">
        <f t="shared" si="151"/>
        <v>1.0491868118642658</v>
      </c>
      <c r="P406">
        <f t="shared" si="152"/>
        <v>1.0290218619883442</v>
      </c>
      <c r="Q406" s="5">
        <f t="shared" si="133"/>
        <v>4.9186811864265767E-2</v>
      </c>
      <c r="R406" s="5">
        <f t="shared" si="134"/>
        <v>2.9021861988344222E-2</v>
      </c>
    </row>
    <row r="407" spans="1:18" x14ac:dyDescent="0.3">
      <c r="A407" s="1">
        <v>44312</v>
      </c>
      <c r="B407">
        <v>60970</v>
      </c>
      <c r="C407">
        <f t="shared" si="155"/>
        <v>391.75860921679123</v>
      </c>
      <c r="D407">
        <f t="shared" si="144"/>
        <v>304.14285714285717</v>
      </c>
      <c r="E407">
        <f t="shared" si="157"/>
        <v>3945</v>
      </c>
      <c r="F407">
        <v>1181</v>
      </c>
      <c r="G407">
        <f t="shared" si="156"/>
        <v>3.5052017100033481</v>
      </c>
      <c r="H407">
        <f t="shared" si="122"/>
        <v>43</v>
      </c>
      <c r="I407">
        <v>55300</v>
      </c>
      <c r="J407">
        <f t="shared" si="116"/>
        <v>272.67224369331961</v>
      </c>
      <c r="K407">
        <f t="shared" si="154"/>
        <v>4489</v>
      </c>
      <c r="L407">
        <f t="shared" si="139"/>
        <v>4512.1617718578946</v>
      </c>
      <c r="M407">
        <f t="shared" si="149"/>
        <v>1.0264281030797069</v>
      </c>
      <c r="N407">
        <f t="shared" si="150"/>
        <v>1.0146076771675068</v>
      </c>
      <c r="O407">
        <f t="shared" si="151"/>
        <v>1.0579570695012885</v>
      </c>
      <c r="P407">
        <f t="shared" si="152"/>
        <v>1.0582272512965583</v>
      </c>
      <c r="Q407" s="5">
        <f t="shared" si="133"/>
        <v>5.7957069501288538E-2</v>
      </c>
      <c r="R407" s="5">
        <f t="shared" si="134"/>
        <v>5.8227251296558258E-2</v>
      </c>
    </row>
    <row r="408" spans="1:18" x14ac:dyDescent="0.3">
      <c r="A408" s="1">
        <v>44313</v>
      </c>
      <c r="B408">
        <v>61320</v>
      </c>
      <c r="C408">
        <f t="shared" si="155"/>
        <v>350</v>
      </c>
      <c r="D408">
        <f t="shared" si="144"/>
        <v>300.71428571428572</v>
      </c>
      <c r="E408">
        <f t="shared" si="157"/>
        <v>3992</v>
      </c>
      <c r="F408">
        <v>1193</v>
      </c>
      <c r="G408">
        <f t="shared" si="156"/>
        <v>12</v>
      </c>
      <c r="H408">
        <f t="shared" si="122"/>
        <v>48</v>
      </c>
      <c r="I408">
        <v>55518</v>
      </c>
      <c r="J408">
        <f t="shared" si="116"/>
        <v>218</v>
      </c>
      <c r="K408">
        <f t="shared" si="154"/>
        <v>4609</v>
      </c>
      <c r="L408">
        <f t="shared" si="139"/>
        <v>4572.2087596069914</v>
      </c>
      <c r="M408">
        <f t="shared" si="149"/>
        <v>1.0267320115838716</v>
      </c>
      <c r="N408">
        <f t="shared" si="150"/>
        <v>1.0133078091578203</v>
      </c>
      <c r="O408">
        <f t="shared" si="151"/>
        <v>1.0647971015457569</v>
      </c>
      <c r="P408">
        <f t="shared" si="152"/>
        <v>1.0768691588785047</v>
      </c>
      <c r="Q408" s="5">
        <f t="shared" si="133"/>
        <v>6.4797101545756908E-2</v>
      </c>
      <c r="R408" s="5">
        <f t="shared" si="134"/>
        <v>7.6869158878504651E-2</v>
      </c>
    </row>
    <row r="409" spans="1:18" x14ac:dyDescent="0.3">
      <c r="A409" s="1">
        <v>44314</v>
      </c>
      <c r="B409">
        <v>61648</v>
      </c>
      <c r="C409">
        <f t="shared" si="155"/>
        <v>328</v>
      </c>
      <c r="D409">
        <f t="shared" si="144"/>
        <v>327.27188062211957</v>
      </c>
      <c r="E409">
        <f t="shared" si="157"/>
        <v>3951</v>
      </c>
      <c r="F409">
        <v>1205</v>
      </c>
      <c r="G409">
        <f t="shared" si="156"/>
        <v>12</v>
      </c>
      <c r="H409">
        <f t="shared" si="122"/>
        <v>53.518345782269989</v>
      </c>
      <c r="I409">
        <v>55755</v>
      </c>
      <c r="J409">
        <f t="shared" ref="J409:J475" si="158">I409-I408</f>
        <v>237</v>
      </c>
      <c r="K409">
        <f t="shared" si="154"/>
        <v>4688</v>
      </c>
      <c r="L409">
        <f t="shared" si="139"/>
        <v>4650.2994275268284</v>
      </c>
      <c r="M409">
        <f t="shared" si="149"/>
        <v>1.0171403775222392</v>
      </c>
      <c r="N409">
        <f t="shared" si="150"/>
        <v>1.0170794187285861</v>
      </c>
      <c r="O409">
        <f t="shared" si="151"/>
        <v>1.0829468875763002</v>
      </c>
      <c r="P409">
        <f t="shared" si="152"/>
        <v>1.0897398205841551</v>
      </c>
      <c r="Q409" s="5">
        <f t="shared" si="133"/>
        <v>8.2946887576300199E-2</v>
      </c>
      <c r="R409" s="5">
        <f t="shared" si="134"/>
        <v>8.9739820584155083E-2</v>
      </c>
    </row>
    <row r="410" spans="1:18" x14ac:dyDescent="0.3">
      <c r="A410" s="1">
        <v>44315</v>
      </c>
      <c r="B410">
        <v>61962</v>
      </c>
      <c r="C410">
        <f t="shared" si="155"/>
        <v>314</v>
      </c>
      <c r="D410">
        <f t="shared" si="144"/>
        <v>302.90393579714663</v>
      </c>
      <c r="E410">
        <f t="shared" si="157"/>
        <v>3969</v>
      </c>
      <c r="F410">
        <v>1208</v>
      </c>
      <c r="G410">
        <f t="shared" si="156"/>
        <v>3</v>
      </c>
      <c r="H410">
        <f t="shared" si="122"/>
        <v>50</v>
      </c>
      <c r="I410">
        <v>55968</v>
      </c>
      <c r="J410">
        <f t="shared" si="158"/>
        <v>213</v>
      </c>
      <c r="K410">
        <f t="shared" si="154"/>
        <v>4786</v>
      </c>
      <c r="L410">
        <f t="shared" si="139"/>
        <v>4706.7281784609431</v>
      </c>
      <c r="M410">
        <f t="shared" si="149"/>
        <v>1.0209044368600682</v>
      </c>
      <c r="N410">
        <f t="shared" si="150"/>
        <v>1.012134433881847</v>
      </c>
      <c r="O410">
        <f t="shared" si="151"/>
        <v>1.0916173122266331</v>
      </c>
      <c r="P410">
        <f t="shared" si="152"/>
        <v>1.106845513413506</v>
      </c>
      <c r="Q410" s="5">
        <f t="shared" si="133"/>
        <v>9.1617312226633052E-2</v>
      </c>
      <c r="R410" s="5">
        <f t="shared" si="134"/>
        <v>0.10684551341350601</v>
      </c>
    </row>
    <row r="411" spans="1:18" x14ac:dyDescent="0.3">
      <c r="A411" s="1">
        <v>44316</v>
      </c>
      <c r="B411">
        <v>62262</v>
      </c>
      <c r="C411">
        <f t="shared" si="155"/>
        <v>300</v>
      </c>
      <c r="D411">
        <f t="shared" si="144"/>
        <v>278.28571428571428</v>
      </c>
      <c r="E411">
        <f t="shared" si="157"/>
        <v>3978</v>
      </c>
      <c r="F411">
        <v>1216</v>
      </c>
      <c r="G411">
        <f t="shared" si="156"/>
        <v>8</v>
      </c>
      <c r="H411">
        <f t="shared" si="122"/>
        <v>49</v>
      </c>
      <c r="I411">
        <v>56215</v>
      </c>
      <c r="J411">
        <f t="shared" si="158"/>
        <v>247</v>
      </c>
      <c r="K411">
        <f t="shared" si="154"/>
        <v>4831</v>
      </c>
      <c r="L411">
        <f t="shared" si="139"/>
        <v>4740.8760435370923</v>
      </c>
      <c r="M411">
        <f t="shared" si="149"/>
        <v>1.0094024237358963</v>
      </c>
      <c r="N411">
        <f t="shared" si="150"/>
        <v>1.0072551173089659</v>
      </c>
      <c r="O411">
        <f t="shared" si="151"/>
        <v>1.0906831902766283</v>
      </c>
      <c r="P411">
        <f t="shared" si="152"/>
        <v>1.0969573115349682</v>
      </c>
      <c r="Q411" s="5">
        <f t="shared" si="133"/>
        <v>9.06831902766283E-2</v>
      </c>
      <c r="R411" s="5">
        <f t="shared" si="134"/>
        <v>9.6957311534968227E-2</v>
      </c>
    </row>
    <row r="412" spans="1:18" x14ac:dyDescent="0.3">
      <c r="A412" s="1">
        <v>44317</v>
      </c>
      <c r="B412">
        <f>(B414/B411)^(1/3)*B411</f>
        <v>62479.903164354837</v>
      </c>
      <c r="C412">
        <f t="shared" si="155"/>
        <v>217.90316435483692</v>
      </c>
      <c r="D412">
        <f t="shared" si="144"/>
        <v>343.42857142857144</v>
      </c>
      <c r="E412">
        <f t="shared" si="157"/>
        <v>3944.9031643548369</v>
      </c>
      <c r="F412">
        <f>(F414/F411)^(1/3)*F411</f>
        <v>1224.2768678932621</v>
      </c>
      <c r="G412">
        <f t="shared" si="156"/>
        <v>8.2768678932620787</v>
      </c>
      <c r="H412">
        <f t="shared" si="122"/>
        <v>50.276867893262079</v>
      </c>
      <c r="I412">
        <f>(I414/I411)^(1/3)*I411</f>
        <v>56460.592160841574</v>
      </c>
      <c r="J412">
        <f t="shared" si="158"/>
        <v>245.59216084157379</v>
      </c>
      <c r="K412">
        <f t="shared" si="154"/>
        <v>4795.0341356200006</v>
      </c>
      <c r="L412">
        <f t="shared" si="139"/>
        <v>4835.1333065081326</v>
      </c>
      <c r="M412">
        <f t="shared" si="149"/>
        <v>0.99255519263506531</v>
      </c>
      <c r="N412">
        <f t="shared" si="150"/>
        <v>1.0198818239720768</v>
      </c>
      <c r="O412">
        <f t="shared" si="151"/>
        <v>1.1006614762408484</v>
      </c>
      <c r="P412">
        <f t="shared" si="152"/>
        <v>1.1258591537027474</v>
      </c>
      <c r="Q412" s="5">
        <f t="shared" si="133"/>
        <v>0.10066147624084842</v>
      </c>
      <c r="R412" s="5">
        <f t="shared" si="134"/>
        <v>0.12585915370274736</v>
      </c>
    </row>
    <row r="413" spans="1:18" x14ac:dyDescent="0.3">
      <c r="A413" s="1">
        <v>44318</v>
      </c>
      <c r="B413">
        <f>(B414/B411)^(1/3)*B412</f>
        <v>62698.568941363235</v>
      </c>
      <c r="C413">
        <f t="shared" si="155"/>
        <v>218.66577700839844</v>
      </c>
      <c r="D413">
        <f t="shared" si="144"/>
        <v>309.63348609406029</v>
      </c>
      <c r="E413">
        <f t="shared" si="157"/>
        <v>3948.4641754991972</v>
      </c>
      <c r="F413">
        <f>(F414/F411)^(1/3)*F412</f>
        <v>1232.6100734034014</v>
      </c>
      <c r="G413">
        <f t="shared" si="156"/>
        <v>8.3332055101393507</v>
      </c>
      <c r="H413">
        <f t="shared" ref="H413:H439" si="159">SUM(G407:G413)</f>
        <v>55.115275113404778</v>
      </c>
      <c r="I413">
        <f>(I414/I411)^(1/3)*I412</f>
        <v>56707.257265016182</v>
      </c>
      <c r="J413">
        <f t="shared" si="158"/>
        <v>246.66510417460813</v>
      </c>
      <c r="K413">
        <f t="shared" si="154"/>
        <v>4758.701602943649</v>
      </c>
      <c r="L413">
        <f t="shared" si="139"/>
        <v>4899.2577414606822</v>
      </c>
      <c r="M413">
        <f t="shared" si="149"/>
        <v>0.99242288341464457</v>
      </c>
      <c r="N413">
        <f t="shared" si="150"/>
        <v>1.0132621855257304</v>
      </c>
      <c r="O413">
        <f t="shared" si="151"/>
        <v>1.1016503326434588</v>
      </c>
      <c r="P413">
        <f t="shared" si="152"/>
        <v>1.0880964712478971</v>
      </c>
      <c r="Q413" s="5">
        <f t="shared" si="133"/>
        <v>0.1016503326434588</v>
      </c>
      <c r="R413" s="5">
        <f t="shared" si="134"/>
        <v>8.8096471247897101E-2</v>
      </c>
    </row>
    <row r="414" spans="1:18" x14ac:dyDescent="0.3">
      <c r="A414" s="1">
        <v>44319</v>
      </c>
      <c r="B414">
        <v>62918</v>
      </c>
      <c r="C414">
        <f t="shared" si="155"/>
        <v>219.43105863676465</v>
      </c>
      <c r="D414">
        <f t="shared" si="144"/>
        <v>277.85714285714283</v>
      </c>
      <c r="E414">
        <f t="shared" si="157"/>
        <v>3952</v>
      </c>
      <c r="F414">
        <v>1241</v>
      </c>
      <c r="G414">
        <f t="shared" si="156"/>
        <v>8.3899265965985705</v>
      </c>
      <c r="H414">
        <f t="shared" si="159"/>
        <v>60</v>
      </c>
      <c r="I414">
        <v>56955</v>
      </c>
      <c r="J414">
        <f t="shared" si="158"/>
        <v>247.74273498381808</v>
      </c>
      <c r="K414">
        <f t="shared" si="154"/>
        <v>4722</v>
      </c>
      <c r="L414">
        <f t="shared" si="139"/>
        <v>4928.1358313589726</v>
      </c>
      <c r="M414">
        <f t="shared" si="149"/>
        <v>0.99228747544898677</v>
      </c>
      <c r="N414">
        <f t="shared" si="150"/>
        <v>1.0058943806229881</v>
      </c>
      <c r="O414">
        <f t="shared" si="151"/>
        <v>1.0921895270013335</v>
      </c>
      <c r="P414">
        <f t="shared" si="152"/>
        <v>1.0519046558253509</v>
      </c>
      <c r="Q414" s="5">
        <f t="shared" ref="Q414:Q478" si="160">O414-1</f>
        <v>9.2189527001333538E-2</v>
      </c>
      <c r="R414" s="5">
        <f t="shared" ref="R414:R478" si="161">P414-1</f>
        <v>5.1904655825350865E-2</v>
      </c>
    </row>
    <row r="415" spans="1:18" x14ac:dyDescent="0.3">
      <c r="A415" s="1">
        <v>44320</v>
      </c>
      <c r="B415">
        <v>63724</v>
      </c>
      <c r="C415">
        <f t="shared" si="155"/>
        <v>806</v>
      </c>
      <c r="D415">
        <f t="shared" si="144"/>
        <v>277.71428571428572</v>
      </c>
      <c r="E415">
        <f t="shared" si="157"/>
        <v>4469</v>
      </c>
      <c r="F415">
        <v>1252</v>
      </c>
      <c r="G415">
        <f t="shared" si="156"/>
        <v>11</v>
      </c>
      <c r="H415">
        <f t="shared" si="159"/>
        <v>59</v>
      </c>
      <c r="I415">
        <v>57182</v>
      </c>
      <c r="J415">
        <f t="shared" si="158"/>
        <v>227</v>
      </c>
      <c r="K415">
        <f t="shared" si="154"/>
        <v>5290</v>
      </c>
      <c r="L415">
        <f t="shared" si="139"/>
        <v>4962.3883821377231</v>
      </c>
      <c r="M415">
        <f t="shared" si="149"/>
        <v>1.1202880135535791</v>
      </c>
      <c r="N415">
        <f t="shared" si="150"/>
        <v>1.0069504072028195</v>
      </c>
      <c r="O415">
        <f t="shared" si="151"/>
        <v>1.085337228251203</v>
      </c>
      <c r="P415">
        <f t="shared" si="152"/>
        <v>1.1477543935777825</v>
      </c>
      <c r="Q415" s="5">
        <f t="shared" si="160"/>
        <v>8.5337228251203046E-2</v>
      </c>
      <c r="R415" s="5">
        <f t="shared" si="161"/>
        <v>0.14775439357778253</v>
      </c>
    </row>
    <row r="416" spans="1:18" x14ac:dyDescent="0.3">
      <c r="A416" s="1">
        <v>44321</v>
      </c>
      <c r="B416">
        <f>SQRT(B417*B415)</f>
        <v>63815.434402658422</v>
      </c>
      <c r="C416">
        <f t="shared" si="155"/>
        <v>91.434402658422187</v>
      </c>
      <c r="D416">
        <f t="shared" si="144"/>
        <v>286.8709765207376</v>
      </c>
      <c r="E416">
        <f t="shared" si="157"/>
        <v>4272.1357452948068</v>
      </c>
      <c r="F416">
        <v>1258</v>
      </c>
      <c r="G416">
        <f t="shared" si="156"/>
        <v>6</v>
      </c>
      <c r="H416">
        <f t="shared" si="159"/>
        <v>53</v>
      </c>
      <c r="I416">
        <f>SQRT(I417*I415)</f>
        <v>57416.519086409273</v>
      </c>
      <c r="J416">
        <f t="shared" si="158"/>
        <v>234.51908640927286</v>
      </c>
      <c r="K416">
        <f t="shared" si="154"/>
        <v>5140.9153162491493</v>
      </c>
      <c r="L416">
        <f t="shared" si="139"/>
        <v>5005.1702004092676</v>
      </c>
      <c r="M416">
        <f t="shared" si="149"/>
        <v>0.97181764012271254</v>
      </c>
      <c r="N416">
        <f t="shared" si="150"/>
        <v>1.0086212152248177</v>
      </c>
      <c r="O416">
        <f t="shared" si="151"/>
        <v>1.076311381323497</v>
      </c>
      <c r="P416">
        <f t="shared" si="152"/>
        <v>1.0966116288927366</v>
      </c>
      <c r="Q416" s="5">
        <f t="shared" si="160"/>
        <v>7.6311381323497018E-2</v>
      </c>
      <c r="R416" s="5">
        <f t="shared" si="161"/>
        <v>9.6611628892736556E-2</v>
      </c>
    </row>
    <row r="417" spans="1:18" x14ac:dyDescent="0.3">
      <c r="A417" s="1">
        <v>44322</v>
      </c>
      <c r="B417">
        <v>63907</v>
      </c>
      <c r="C417">
        <f t="shared" si="155"/>
        <v>91.565597341577813</v>
      </c>
      <c r="D417">
        <f t="shared" si="144"/>
        <v>289.99748709202169</v>
      </c>
      <c r="E417">
        <f t="shared" si="157"/>
        <v>4074</v>
      </c>
      <c r="F417">
        <v>1268</v>
      </c>
      <c r="G417">
        <f t="shared" si="156"/>
        <v>10</v>
      </c>
      <c r="H417">
        <f t="shared" si="159"/>
        <v>60</v>
      </c>
      <c r="I417">
        <v>57652</v>
      </c>
      <c r="J417">
        <f t="shared" si="158"/>
        <v>235.48091359072714</v>
      </c>
      <c r="K417">
        <f t="shared" si="154"/>
        <v>4987</v>
      </c>
      <c r="L417">
        <f t="shared" si="139"/>
        <v>5052.6140556432283</v>
      </c>
      <c r="M417">
        <f t="shared" si="149"/>
        <v>0.97006071744409761</v>
      </c>
      <c r="N417">
        <f t="shared" si="150"/>
        <v>1.009478969412485</v>
      </c>
      <c r="O417">
        <f t="shared" si="151"/>
        <v>1.0734875404033608</v>
      </c>
      <c r="P417">
        <f t="shared" si="152"/>
        <v>1.0419974926870037</v>
      </c>
      <c r="Q417" s="5">
        <f t="shared" si="160"/>
        <v>7.3487540403360807E-2</v>
      </c>
      <c r="R417" s="5">
        <f t="shared" si="161"/>
        <v>4.1997492687003701E-2</v>
      </c>
    </row>
    <row r="418" spans="1:18" x14ac:dyDescent="0.3">
      <c r="A418" s="1">
        <v>44323</v>
      </c>
      <c r="B418">
        <v>64206</v>
      </c>
      <c r="C418">
        <f t="shared" si="155"/>
        <v>299</v>
      </c>
      <c r="D418">
        <f>AVERAGE(C415:C421)</f>
        <v>293.14285714285717</v>
      </c>
      <c r="E418">
        <f t="shared" si="157"/>
        <v>4049</v>
      </c>
      <c r="F418">
        <v>1278</v>
      </c>
      <c r="G418">
        <f t="shared" si="156"/>
        <v>10</v>
      </c>
      <c r="H418">
        <f t="shared" si="159"/>
        <v>62</v>
      </c>
      <c r="I418">
        <v>57857</v>
      </c>
      <c r="J418">
        <f t="shared" si="158"/>
        <v>205</v>
      </c>
      <c r="K418">
        <f t="shared" si="154"/>
        <v>5071</v>
      </c>
      <c r="L418">
        <f t="shared" si="139"/>
        <v>5104.9206061537307</v>
      </c>
      <c r="M418">
        <f t="shared" si="149"/>
        <v>1.0168437938640464</v>
      </c>
      <c r="N418">
        <f t="shared" si="150"/>
        <v>1.0103523740254972</v>
      </c>
      <c r="O418">
        <f t="shared" si="151"/>
        <v>1.0767884583510499</v>
      </c>
      <c r="P418">
        <f t="shared" si="152"/>
        <v>1.0496791554543572</v>
      </c>
      <c r="Q418" s="5">
        <f t="shared" si="160"/>
        <v>7.678845835104986E-2</v>
      </c>
      <c r="R418" s="5">
        <f t="shared" si="161"/>
        <v>4.9679155454357193E-2</v>
      </c>
    </row>
    <row r="419" spans="1:18" x14ac:dyDescent="0.3">
      <c r="A419" s="1">
        <v>44324</v>
      </c>
      <c r="B419">
        <v>64488</v>
      </c>
      <c r="C419">
        <f t="shared" si="155"/>
        <v>282</v>
      </c>
      <c r="D419">
        <f>AVERAGE(C416:C422)</f>
        <v>226.14285714285714</v>
      </c>
      <c r="E419">
        <f t="shared" si="157"/>
        <v>4299</v>
      </c>
      <c r="F419">
        <v>1285</v>
      </c>
      <c r="G419">
        <f t="shared" si="156"/>
        <v>7</v>
      </c>
      <c r="H419">
        <f t="shared" si="159"/>
        <v>60.723132106737921</v>
      </c>
      <c r="I419">
        <v>58111</v>
      </c>
      <c r="J419">
        <f t="shared" si="158"/>
        <v>254</v>
      </c>
      <c r="K419">
        <f t="shared" si="154"/>
        <v>5092</v>
      </c>
      <c r="L419">
        <f t="shared" si="139"/>
        <v>5088.9170901704538</v>
      </c>
      <c r="M419">
        <f t="shared" si="149"/>
        <v>1.0041411950305659</v>
      </c>
      <c r="N419">
        <f t="shared" si="150"/>
        <v>0.99686508033758925</v>
      </c>
      <c r="O419">
        <f t="shared" si="151"/>
        <v>1.0524874429668207</v>
      </c>
      <c r="P419">
        <f t="shared" si="152"/>
        <v>1.0619319604367325</v>
      </c>
      <c r="Q419" s="5">
        <f t="shared" si="160"/>
        <v>5.248744296682073E-2</v>
      </c>
      <c r="R419" s="5">
        <f t="shared" si="161"/>
        <v>6.1931960436732547E-2</v>
      </c>
    </row>
    <row r="420" spans="1:18" x14ac:dyDescent="0.3">
      <c r="A420" s="1">
        <v>44325</v>
      </c>
      <c r="B420">
        <f>SQRT(B421*B419)</f>
        <v>64728.551351007387</v>
      </c>
      <c r="C420">
        <f t="shared" si="155"/>
        <v>240.55135100738698</v>
      </c>
      <c r="D420">
        <f t="shared" ref="D420:D422" si="162">AVERAGE(C417:C423)</f>
        <v>261.08079962022538</v>
      </c>
      <c r="E420">
        <f t="shared" si="157"/>
        <v>4150.3099602241782</v>
      </c>
      <c r="F420">
        <f>SQRT(F421*F419)</f>
        <v>1293.4720715964454</v>
      </c>
      <c r="G420">
        <f t="shared" si="156"/>
        <v>8.472071596445403</v>
      </c>
      <c r="H420">
        <f t="shared" si="159"/>
        <v>60.861998193043974</v>
      </c>
      <c r="I420">
        <f>SQRT(I421*I419)</f>
        <v>58351.502319991727</v>
      </c>
      <c r="J420">
        <f t="shared" si="158"/>
        <v>240.50231999172684</v>
      </c>
      <c r="K420">
        <f t="shared" si="154"/>
        <v>5083.576959419217</v>
      </c>
      <c r="L420">
        <f t="shared" si="139"/>
        <v>5103.0926845601043</v>
      </c>
      <c r="M420">
        <f t="shared" si="149"/>
        <v>0.998345828636924</v>
      </c>
      <c r="N420">
        <f t="shared" si="150"/>
        <v>1.0027855817138447</v>
      </c>
      <c r="O420">
        <f t="shared" si="151"/>
        <v>1.0416052704013588</v>
      </c>
      <c r="P420">
        <f t="shared" si="152"/>
        <v>1.068269747419045</v>
      </c>
      <c r="Q420" s="5">
        <f t="shared" si="160"/>
        <v>4.1605270401358752E-2</v>
      </c>
      <c r="R420" s="5">
        <f t="shared" si="161"/>
        <v>6.8269747419045013E-2</v>
      </c>
    </row>
    <row r="421" spans="1:18" x14ac:dyDescent="0.3">
      <c r="A421" s="1">
        <v>44326</v>
      </c>
      <c r="B421">
        <v>64970</v>
      </c>
      <c r="C421">
        <f t="shared" si="155"/>
        <v>241.44864899261302</v>
      </c>
      <c r="D421">
        <f t="shared" si="162"/>
        <v>306</v>
      </c>
      <c r="E421">
        <f t="shared" si="157"/>
        <v>4000</v>
      </c>
      <c r="F421">
        <v>1302</v>
      </c>
      <c r="G421">
        <f t="shared" si="156"/>
        <v>8.527928403554597</v>
      </c>
      <c r="H421">
        <f t="shared" si="159"/>
        <v>61</v>
      </c>
      <c r="I421">
        <v>58593</v>
      </c>
      <c r="J421">
        <f t="shared" si="158"/>
        <v>241.49768000827316</v>
      </c>
      <c r="K421">
        <f t="shared" si="154"/>
        <v>5075</v>
      </c>
      <c r="L421">
        <f t="shared" ref="L421:L464" si="163">GEOMEAN(K418:K424)</f>
        <v>5161.153967164224</v>
      </c>
      <c r="M421">
        <f t="shared" si="149"/>
        <v>0.99831281015558837</v>
      </c>
      <c r="N421">
        <f t="shared" si="150"/>
        <v>1.0113776657006035</v>
      </c>
      <c r="O421">
        <f t="shared" si="151"/>
        <v>1.0472832210351222</v>
      </c>
      <c r="P421">
        <f t="shared" si="152"/>
        <v>1.0747564591274883</v>
      </c>
      <c r="Q421" s="5">
        <f t="shared" si="160"/>
        <v>4.7283221035122169E-2</v>
      </c>
      <c r="R421" s="5">
        <f t="shared" si="161"/>
        <v>7.4756459127488295E-2</v>
      </c>
    </row>
    <row r="422" spans="1:18" x14ac:dyDescent="0.3">
      <c r="A422" s="1">
        <v>44327</v>
      </c>
      <c r="B422">
        <v>65307</v>
      </c>
      <c r="C422">
        <f t="shared" si="155"/>
        <v>337</v>
      </c>
      <c r="D422">
        <f t="shared" si="162"/>
        <v>315.71428571428572</v>
      </c>
      <c r="E422">
        <f t="shared" si="157"/>
        <v>3987</v>
      </c>
      <c r="F422">
        <v>1316</v>
      </c>
      <c r="G422">
        <f t="shared" si="156"/>
        <v>14</v>
      </c>
      <c r="H422">
        <f t="shared" si="159"/>
        <v>64</v>
      </c>
      <c r="I422">
        <v>58816</v>
      </c>
      <c r="J422">
        <f t="shared" si="158"/>
        <v>223</v>
      </c>
      <c r="K422">
        <f t="shared" si="154"/>
        <v>5175</v>
      </c>
      <c r="L422">
        <f t="shared" si="163"/>
        <v>5215.9376478152662</v>
      </c>
      <c r="M422">
        <f t="shared" si="149"/>
        <v>1.0197044334975369</v>
      </c>
      <c r="N422">
        <f t="shared" si="150"/>
        <v>1.0106146185522815</v>
      </c>
      <c r="O422">
        <f t="shared" si="151"/>
        <v>1.051094200242408</v>
      </c>
      <c r="P422">
        <f t="shared" si="152"/>
        <v>0.97826086956521741</v>
      </c>
      <c r="Q422" s="5">
        <f t="shared" si="160"/>
        <v>5.1094200242407961E-2</v>
      </c>
      <c r="R422" s="5">
        <f t="shared" si="161"/>
        <v>-2.1739130434782594E-2</v>
      </c>
    </row>
    <row r="423" spans="1:18" x14ac:dyDescent="0.3">
      <c r="A423" s="1">
        <v>44328</v>
      </c>
      <c r="B423">
        <v>65643</v>
      </c>
      <c r="C423">
        <f t="shared" si="155"/>
        <v>336</v>
      </c>
      <c r="D423">
        <f>AVERAGE(C420:C426)</f>
        <v>316</v>
      </c>
      <c r="E423">
        <f t="shared" si="157"/>
        <v>3995</v>
      </c>
      <c r="F423">
        <v>1325</v>
      </c>
      <c r="G423">
        <f t="shared" si="156"/>
        <v>9</v>
      </c>
      <c r="H423">
        <f t="shared" si="159"/>
        <v>67</v>
      </c>
      <c r="I423">
        <v>59076</v>
      </c>
      <c r="J423">
        <f t="shared" si="158"/>
        <v>260</v>
      </c>
      <c r="K423">
        <f t="shared" si="154"/>
        <v>5242</v>
      </c>
      <c r="L423">
        <f t="shared" si="163"/>
        <v>5272.1799456037652</v>
      </c>
      <c r="M423">
        <f t="shared" si="149"/>
        <v>1.0129468599033817</v>
      </c>
      <c r="N423">
        <f t="shared" si="150"/>
        <v>1.0107827780134713</v>
      </c>
      <c r="O423">
        <f t="shared" si="151"/>
        <v>1.0533467863236028</v>
      </c>
      <c r="P423">
        <f t="shared" si="152"/>
        <v>1.0196627793948185</v>
      </c>
      <c r="Q423" s="5">
        <f t="shared" si="160"/>
        <v>5.3346786323602791E-2</v>
      </c>
      <c r="R423" s="5">
        <f t="shared" si="161"/>
        <v>1.966277939481853E-2</v>
      </c>
    </row>
    <row r="424" spans="1:18" x14ac:dyDescent="0.3">
      <c r="A424" s="1">
        <v>44329</v>
      </c>
      <c r="B424">
        <v>66049</v>
      </c>
      <c r="C424">
        <f t="shared" si="155"/>
        <v>406</v>
      </c>
      <c r="D424">
        <f>AVERAGE(C421:C427)</f>
        <v>318.42165561292808</v>
      </c>
      <c r="E424">
        <f t="shared" si="157"/>
        <v>4087</v>
      </c>
      <c r="F424">
        <v>1330</v>
      </c>
      <c r="G424">
        <f t="shared" si="156"/>
        <v>5</v>
      </c>
      <c r="H424">
        <f t="shared" si="159"/>
        <v>62</v>
      </c>
      <c r="I424">
        <v>59321</v>
      </c>
      <c r="J424">
        <f t="shared" si="158"/>
        <v>245</v>
      </c>
      <c r="K424">
        <f t="shared" si="154"/>
        <v>5398</v>
      </c>
      <c r="L424">
        <f t="shared" si="163"/>
        <v>5326.5585643006389</v>
      </c>
      <c r="M424">
        <f t="shared" si="149"/>
        <v>1.0297596337275849</v>
      </c>
      <c r="N424">
        <f t="shared" si="150"/>
        <v>1.0103142569597263</v>
      </c>
      <c r="O424">
        <f t="shared" si="151"/>
        <v>1.0542183720427734</v>
      </c>
      <c r="P424">
        <f t="shared" si="152"/>
        <v>1.0824142771205134</v>
      </c>
      <c r="Q424" s="5">
        <f t="shared" si="160"/>
        <v>5.4218372042773355E-2</v>
      </c>
      <c r="R424" s="5">
        <f t="shared" si="161"/>
        <v>8.2414277120513413E-2</v>
      </c>
    </row>
    <row r="425" spans="1:18" x14ac:dyDescent="0.3">
      <c r="A425" s="1">
        <v>44330</v>
      </c>
      <c r="B425">
        <v>66416</v>
      </c>
      <c r="C425">
        <f t="shared" si="155"/>
        <v>367</v>
      </c>
      <c r="D425">
        <f>AVERAGE(C422:C428)</f>
        <v>320.85714285714283</v>
      </c>
      <c r="E425">
        <f t="shared" si="157"/>
        <v>4154</v>
      </c>
      <c r="F425">
        <v>1342</v>
      </c>
      <c r="G425">
        <f t="shared" si="156"/>
        <v>12</v>
      </c>
      <c r="H425">
        <f t="shared" si="159"/>
        <v>64</v>
      </c>
      <c r="I425">
        <v>59614</v>
      </c>
      <c r="J425">
        <f t="shared" si="158"/>
        <v>293</v>
      </c>
      <c r="K425">
        <f t="shared" si="154"/>
        <v>5460</v>
      </c>
      <c r="L425">
        <f t="shared" si="163"/>
        <v>5378.963969214471</v>
      </c>
      <c r="M425">
        <f t="shared" si="149"/>
        <v>1.0114857354575768</v>
      </c>
      <c r="N425">
        <f t="shared" si="150"/>
        <v>1.0098385109787511</v>
      </c>
      <c r="O425">
        <f t="shared" si="151"/>
        <v>1.0536821988436793</v>
      </c>
      <c r="P425">
        <f t="shared" si="152"/>
        <v>1.0767107079471505</v>
      </c>
      <c r="Q425" s="5">
        <f t="shared" si="160"/>
        <v>5.3682198843679307E-2</v>
      </c>
      <c r="R425" s="5">
        <f t="shared" si="161"/>
        <v>7.6710707947150514E-2</v>
      </c>
    </row>
    <row r="426" spans="1:18" x14ac:dyDescent="0.3">
      <c r="A426" s="1">
        <v>44331</v>
      </c>
      <c r="B426">
        <v>66700</v>
      </c>
      <c r="C426">
        <f t="shared" si="155"/>
        <v>284</v>
      </c>
      <c r="D426">
        <f>AVERAGE(C423:C429)</f>
        <v>322.42857142857144</v>
      </c>
      <c r="E426">
        <f t="shared" si="157"/>
        <v>4220.0968356451631</v>
      </c>
      <c r="F426">
        <v>1346</v>
      </c>
      <c r="G426">
        <f t="shared" si="156"/>
        <v>4</v>
      </c>
      <c r="H426">
        <f t="shared" si="159"/>
        <v>61</v>
      </c>
      <c r="I426">
        <v>59865</v>
      </c>
      <c r="J426">
        <f t="shared" si="158"/>
        <v>251</v>
      </c>
      <c r="K426">
        <f t="shared" si="154"/>
        <v>5489</v>
      </c>
      <c r="L426">
        <f t="shared" si="163"/>
        <v>5434.8074816490971</v>
      </c>
      <c r="M426">
        <f t="shared" ref="M426:N441" si="164">K426/K425</f>
        <v>1.0053113553113553</v>
      </c>
      <c r="N426">
        <f t="shared" si="164"/>
        <v>1.0103818342629243</v>
      </c>
      <c r="O426">
        <f t="shared" ref="O426:O452" si="165">L426/L419</f>
        <v>1.0679693509149031</v>
      </c>
      <c r="P426">
        <f t="shared" ref="P426:P452" si="166">K426/K419</f>
        <v>1.0779654359780046</v>
      </c>
      <c r="Q426" s="5">
        <f t="shared" si="160"/>
        <v>6.7969350914903082E-2</v>
      </c>
      <c r="R426" s="5">
        <f t="shared" si="161"/>
        <v>7.7965435978004649E-2</v>
      </c>
    </row>
    <row r="427" spans="1:18" x14ac:dyDescent="0.3">
      <c r="A427" s="1">
        <v>44332</v>
      </c>
      <c r="B427">
        <f>SQRT(B428*B426)</f>
        <v>66957.502940297883</v>
      </c>
      <c r="C427">
        <f t="shared" si="155"/>
        <v>257.50294029788347</v>
      </c>
      <c r="D427">
        <f t="shared" ref="D427:D451" si="167">AVERAGE(C424:C430)</f>
        <v>323</v>
      </c>
      <c r="E427">
        <f t="shared" si="157"/>
        <v>4258.9339989346481</v>
      </c>
      <c r="F427">
        <f>SQRT(F428*F426)</f>
        <v>1353.9763661157458</v>
      </c>
      <c r="G427">
        <f t="shared" si="156"/>
        <v>7.9763661157458046</v>
      </c>
      <c r="H427">
        <f t="shared" si="159"/>
        <v>60.504294519300402</v>
      </c>
      <c r="I427">
        <f>SQRT(I428*I426)</f>
        <v>60141.362097977129</v>
      </c>
      <c r="J427">
        <f t="shared" si="158"/>
        <v>276.36209797712945</v>
      </c>
      <c r="K427">
        <f t="shared" si="154"/>
        <v>5462.1644762050055</v>
      </c>
      <c r="L427">
        <f t="shared" si="163"/>
        <v>5493.7298941167101</v>
      </c>
      <c r="M427">
        <f t="shared" si="164"/>
        <v>0.99511103592731021</v>
      </c>
      <c r="N427">
        <f t="shared" si="164"/>
        <v>1.0108416742757802</v>
      </c>
      <c r="O427">
        <f t="shared" si="165"/>
        <v>1.0765491112357251</v>
      </c>
      <c r="P427">
        <f t="shared" si="166"/>
        <v>1.0744726636004427</v>
      </c>
      <c r="Q427" s="5">
        <f t="shared" si="160"/>
        <v>7.6549111235725054E-2</v>
      </c>
      <c r="R427" s="5">
        <f t="shared" si="161"/>
        <v>7.447266360044269E-2</v>
      </c>
    </row>
    <row r="428" spans="1:18" x14ac:dyDescent="0.3">
      <c r="A428" s="1">
        <v>44333</v>
      </c>
      <c r="B428">
        <v>67216</v>
      </c>
      <c r="C428">
        <f t="shared" si="155"/>
        <v>258.49705970211653</v>
      </c>
      <c r="D428">
        <f t="shared" si="167"/>
        <v>337.57142857142856</v>
      </c>
      <c r="E428">
        <f t="shared" si="157"/>
        <v>4298</v>
      </c>
      <c r="F428">
        <v>1362</v>
      </c>
      <c r="G428">
        <f t="shared" si="156"/>
        <v>8.0236338842541954</v>
      </c>
      <c r="H428">
        <f t="shared" si="159"/>
        <v>60</v>
      </c>
      <c r="I428">
        <v>60419</v>
      </c>
      <c r="J428">
        <f t="shared" si="158"/>
        <v>277.63790202287055</v>
      </c>
      <c r="K428">
        <f t="shared" si="154"/>
        <v>5435</v>
      </c>
      <c r="L428">
        <f t="shared" si="163"/>
        <v>5560.3195207776271</v>
      </c>
      <c r="M428">
        <f t="shared" si="164"/>
        <v>0.99502679270766325</v>
      </c>
      <c r="N428">
        <f t="shared" si="164"/>
        <v>1.012121023047061</v>
      </c>
      <c r="O428">
        <f t="shared" si="165"/>
        <v>1.0773403692571339</v>
      </c>
      <c r="P428">
        <f t="shared" si="166"/>
        <v>1.0709359605911331</v>
      </c>
      <c r="Q428" s="5">
        <f t="shared" si="160"/>
        <v>7.7340369257133945E-2</v>
      </c>
      <c r="R428" s="5">
        <f t="shared" si="161"/>
        <v>7.0935960591133052E-2</v>
      </c>
    </row>
    <row r="429" spans="1:18" x14ac:dyDescent="0.3">
      <c r="A429" s="1">
        <v>44334</v>
      </c>
      <c r="B429">
        <v>67564</v>
      </c>
      <c r="C429">
        <f t="shared" si="155"/>
        <v>348</v>
      </c>
      <c r="D429">
        <f t="shared" si="167"/>
        <v>345.57142857142856</v>
      </c>
      <c r="E429">
        <f t="shared" si="157"/>
        <v>3840</v>
      </c>
      <c r="F429">
        <v>1373</v>
      </c>
      <c r="G429">
        <f t="shared" si="156"/>
        <v>11</v>
      </c>
      <c r="H429">
        <f t="shared" si="159"/>
        <v>57</v>
      </c>
      <c r="I429">
        <v>60628</v>
      </c>
      <c r="J429">
        <f t="shared" si="158"/>
        <v>209</v>
      </c>
      <c r="K429">
        <f t="shared" si="154"/>
        <v>5563</v>
      </c>
      <c r="L429">
        <f t="shared" si="163"/>
        <v>5631.0321470886529</v>
      </c>
      <c r="M429">
        <f t="shared" si="164"/>
        <v>1.0235510579576816</v>
      </c>
      <c r="N429">
        <f t="shared" si="164"/>
        <v>1.0127173674186869</v>
      </c>
      <c r="O429">
        <f t="shared" si="165"/>
        <v>1.0795819519520622</v>
      </c>
      <c r="P429">
        <f t="shared" si="166"/>
        <v>1.074975845410628</v>
      </c>
      <c r="Q429" s="5">
        <f t="shared" si="160"/>
        <v>7.9581951952062191E-2</v>
      </c>
      <c r="R429" s="5">
        <f t="shared" si="161"/>
        <v>7.4975845410627961E-2</v>
      </c>
    </row>
    <row r="430" spans="1:18" x14ac:dyDescent="0.3">
      <c r="A430" s="1">
        <v>44335</v>
      </c>
      <c r="B430">
        <v>67904</v>
      </c>
      <c r="C430">
        <f t="shared" si="155"/>
        <v>340</v>
      </c>
      <c r="D430">
        <f t="shared" si="167"/>
        <v>358.42857142857144</v>
      </c>
      <c r="E430">
        <f t="shared" si="157"/>
        <v>4088.5655973415778</v>
      </c>
      <c r="F430">
        <v>1379</v>
      </c>
      <c r="G430">
        <f t="shared" si="156"/>
        <v>6</v>
      </c>
      <c r="H430">
        <f t="shared" si="159"/>
        <v>54</v>
      </c>
      <c r="I430">
        <v>60872</v>
      </c>
      <c r="J430">
        <f t="shared" si="158"/>
        <v>244</v>
      </c>
      <c r="K430">
        <f t="shared" si="154"/>
        <v>5653</v>
      </c>
      <c r="L430">
        <f t="shared" si="163"/>
        <v>5715.3718038611778</v>
      </c>
      <c r="M430">
        <f t="shared" si="164"/>
        <v>1.0161783210497932</v>
      </c>
      <c r="N430">
        <f t="shared" si="164"/>
        <v>1.0149776549963634</v>
      </c>
      <c r="O430">
        <f t="shared" si="165"/>
        <v>1.0840623542500614</v>
      </c>
      <c r="P430">
        <f t="shared" si="166"/>
        <v>1.0784051888592141</v>
      </c>
      <c r="Q430" s="5">
        <f t="shared" si="160"/>
        <v>8.4062354250061366E-2</v>
      </c>
      <c r="R430" s="5">
        <f t="shared" si="161"/>
        <v>7.8405188859214103E-2</v>
      </c>
    </row>
    <row r="431" spans="1:18" x14ac:dyDescent="0.3">
      <c r="A431" s="1">
        <v>44336</v>
      </c>
      <c r="B431">
        <v>68412</v>
      </c>
      <c r="C431">
        <f t="shared" si="155"/>
        <v>508</v>
      </c>
      <c r="D431">
        <f t="shared" si="167"/>
        <v>367.39372477770667</v>
      </c>
      <c r="E431">
        <f t="shared" si="157"/>
        <v>4505</v>
      </c>
      <c r="F431">
        <v>1385</v>
      </c>
      <c r="G431">
        <f t="shared" si="156"/>
        <v>6</v>
      </c>
      <c r="H431">
        <f t="shared" si="159"/>
        <v>55</v>
      </c>
      <c r="I431">
        <v>61154</v>
      </c>
      <c r="J431">
        <f t="shared" si="158"/>
        <v>282</v>
      </c>
      <c r="K431">
        <f t="shared" si="154"/>
        <v>5873</v>
      </c>
      <c r="L431">
        <f t="shared" si="163"/>
        <v>5808.4286423205704</v>
      </c>
      <c r="M431">
        <f t="shared" si="164"/>
        <v>1.0389173889969927</v>
      </c>
      <c r="N431">
        <f t="shared" si="164"/>
        <v>1.0162818521091708</v>
      </c>
      <c r="O431">
        <f t="shared" si="165"/>
        <v>1.0904655552366389</v>
      </c>
      <c r="P431">
        <f t="shared" si="166"/>
        <v>1.0879955539088551</v>
      </c>
      <c r="Q431" s="5">
        <f t="shared" si="160"/>
        <v>9.0465555236638906E-2</v>
      </c>
      <c r="R431" s="5">
        <f t="shared" si="161"/>
        <v>8.7995553908855051E-2</v>
      </c>
    </row>
    <row r="432" spans="1:18" x14ac:dyDescent="0.3">
      <c r="A432" s="1">
        <v>44337</v>
      </c>
      <c r="B432">
        <v>68835</v>
      </c>
      <c r="C432">
        <f t="shared" si="155"/>
        <v>423</v>
      </c>
      <c r="D432">
        <f t="shared" si="167"/>
        <v>376.42857142857144</v>
      </c>
      <c r="E432">
        <f t="shared" si="157"/>
        <v>4629</v>
      </c>
      <c r="F432">
        <v>1401</v>
      </c>
      <c r="G432">
        <f t="shared" si="156"/>
        <v>16</v>
      </c>
      <c r="H432">
        <f t="shared" si="159"/>
        <v>59</v>
      </c>
      <c r="I432">
        <v>61469</v>
      </c>
      <c r="J432">
        <f t="shared" si="158"/>
        <v>315</v>
      </c>
      <c r="K432">
        <f t="shared" si="154"/>
        <v>5965</v>
      </c>
      <c r="L432">
        <f t="shared" si="163"/>
        <v>5910.6567158423341</v>
      </c>
      <c r="M432">
        <f t="shared" si="164"/>
        <v>1.0156649072024519</v>
      </c>
      <c r="N432">
        <f t="shared" si="164"/>
        <v>1.0175999534154425</v>
      </c>
      <c r="O432">
        <f t="shared" si="165"/>
        <v>1.0988466830547501</v>
      </c>
      <c r="P432">
        <f t="shared" si="166"/>
        <v>1.0924908424908424</v>
      </c>
      <c r="Q432" s="5">
        <f t="shared" si="160"/>
        <v>9.8846683054750084E-2</v>
      </c>
      <c r="R432" s="5">
        <f t="shared" si="161"/>
        <v>9.2490842490842384E-2</v>
      </c>
    </row>
    <row r="433" spans="1:18" x14ac:dyDescent="0.3">
      <c r="A433" s="1">
        <v>44338</v>
      </c>
      <c r="B433">
        <v>69209</v>
      </c>
      <c r="C433">
        <f t="shared" si="155"/>
        <v>374</v>
      </c>
      <c r="D433">
        <f t="shared" si="167"/>
        <v>390.57142857142856</v>
      </c>
      <c r="E433">
        <f t="shared" si="157"/>
        <v>4721</v>
      </c>
      <c r="F433">
        <v>1404</v>
      </c>
      <c r="G433">
        <f t="shared" si="156"/>
        <v>3</v>
      </c>
      <c r="H433">
        <f t="shared" si="159"/>
        <v>58</v>
      </c>
      <c r="I433">
        <v>61714</v>
      </c>
      <c r="J433">
        <f t="shared" si="158"/>
        <v>245</v>
      </c>
      <c r="K433">
        <f t="shared" si="154"/>
        <v>6091</v>
      </c>
      <c r="L433">
        <f t="shared" si="163"/>
        <v>6016.9196747125425</v>
      </c>
      <c r="M433">
        <f t="shared" si="164"/>
        <v>1.0211232187761945</v>
      </c>
      <c r="N433">
        <f t="shared" si="164"/>
        <v>1.0179781983591421</v>
      </c>
      <c r="O433">
        <f t="shared" si="165"/>
        <v>1.1071081533299894</v>
      </c>
      <c r="P433">
        <f t="shared" si="166"/>
        <v>1.1096738932410275</v>
      </c>
      <c r="Q433" s="5">
        <f t="shared" si="160"/>
        <v>0.10710815332998935</v>
      </c>
      <c r="R433" s="5">
        <f t="shared" si="161"/>
        <v>0.1096738932410275</v>
      </c>
    </row>
    <row r="434" spans="1:18" x14ac:dyDescent="0.3">
      <c r="A434" s="1">
        <v>44339</v>
      </c>
      <c r="B434">
        <f>SQRT(B435*B433)</f>
        <v>69529.25901374183</v>
      </c>
      <c r="C434">
        <f t="shared" si="155"/>
        <v>320.25901374183013</v>
      </c>
      <c r="D434">
        <f t="shared" si="167"/>
        <v>395.14285714285717</v>
      </c>
      <c r="E434">
        <f>SUM(C421:C434)</f>
        <v>4800.7076627344431</v>
      </c>
      <c r="F434">
        <f>SQRT(F435*F433)</f>
        <v>1411.9773369286067</v>
      </c>
      <c r="G434">
        <f t="shared" si="156"/>
        <v>7.9773369286067464</v>
      </c>
      <c r="H434">
        <f t="shared" si="159"/>
        <v>58.000970812860942</v>
      </c>
      <c r="I434">
        <f>SQRT(I435*I433)</f>
        <v>62001.331114743014</v>
      </c>
      <c r="J434">
        <f t="shared" si="158"/>
        <v>287.33111474301404</v>
      </c>
      <c r="K434">
        <f t="shared" si="154"/>
        <v>6115.9505620702039</v>
      </c>
      <c r="L434">
        <f t="shared" si="163"/>
        <v>6121.8145595390297</v>
      </c>
      <c r="M434">
        <f t="shared" si="164"/>
        <v>1.0040962997980962</v>
      </c>
      <c r="N434">
        <f t="shared" si="164"/>
        <v>1.0174333197877532</v>
      </c>
      <c r="O434">
        <f t="shared" si="165"/>
        <v>1.1143275475000949</v>
      </c>
      <c r="P434">
        <f t="shared" si="166"/>
        <v>1.1196935919292264</v>
      </c>
      <c r="Q434" s="5">
        <f t="shared" si="160"/>
        <v>0.11432754750009488</v>
      </c>
      <c r="R434" s="5">
        <f t="shared" si="161"/>
        <v>0.11969359192922635</v>
      </c>
    </row>
    <row r="435" spans="1:18" x14ac:dyDescent="0.3">
      <c r="A435" s="1">
        <v>44340</v>
      </c>
      <c r="B435">
        <v>69851</v>
      </c>
      <c r="C435">
        <f t="shared" si="155"/>
        <v>321.74098625816987</v>
      </c>
      <c r="D435">
        <f t="shared" si="167"/>
        <v>333.42857142857144</v>
      </c>
      <c r="E435">
        <f t="shared" si="157"/>
        <v>4881</v>
      </c>
      <c r="F435">
        <v>1420</v>
      </c>
      <c r="G435">
        <f t="shared" si="156"/>
        <v>8.0226630713932536</v>
      </c>
      <c r="H435">
        <f t="shared" si="159"/>
        <v>58</v>
      </c>
      <c r="I435">
        <v>62290</v>
      </c>
      <c r="J435">
        <f t="shared" si="158"/>
        <v>288.66888525698596</v>
      </c>
      <c r="K435">
        <f t="shared" si="154"/>
        <v>6141</v>
      </c>
      <c r="L435">
        <f t="shared" si="163"/>
        <v>6165.1111028477408</v>
      </c>
      <c r="M435">
        <f t="shared" si="164"/>
        <v>1.0040957554636147</v>
      </c>
      <c r="N435">
        <f t="shared" si="164"/>
        <v>1.0070725016067739</v>
      </c>
      <c r="O435">
        <f t="shared" si="165"/>
        <v>1.1087692136774061</v>
      </c>
      <c r="P435">
        <f t="shared" si="166"/>
        <v>1.1298988040478382</v>
      </c>
      <c r="Q435" s="5">
        <f t="shared" si="160"/>
        <v>0.10876921367740611</v>
      </c>
      <c r="R435" s="5">
        <f t="shared" si="161"/>
        <v>0.12989880404783816</v>
      </c>
    </row>
    <row r="436" spans="1:18" x14ac:dyDescent="0.3">
      <c r="A436" s="1">
        <v>44341</v>
      </c>
      <c r="B436">
        <v>70298</v>
      </c>
      <c r="C436">
        <f t="shared" si="155"/>
        <v>447</v>
      </c>
      <c r="D436">
        <f t="shared" si="167"/>
        <v>276</v>
      </c>
      <c r="E436">
        <f t="shared" si="157"/>
        <v>4991</v>
      </c>
      <c r="F436">
        <v>1431</v>
      </c>
      <c r="G436">
        <f t="shared" si="156"/>
        <v>11</v>
      </c>
      <c r="H436">
        <f t="shared" si="159"/>
        <v>58</v>
      </c>
      <c r="I436">
        <v>62565</v>
      </c>
      <c r="J436">
        <f t="shared" si="158"/>
        <v>275</v>
      </c>
      <c r="K436">
        <f t="shared" si="154"/>
        <v>6302</v>
      </c>
      <c r="L436">
        <f t="shared" si="163"/>
        <v>6152.4835547388475</v>
      </c>
      <c r="M436">
        <f t="shared" si="164"/>
        <v>1.0262172284644195</v>
      </c>
      <c r="N436">
        <f t="shared" si="164"/>
        <v>0.99795177282319203</v>
      </c>
      <c r="O436">
        <f t="shared" si="165"/>
        <v>1.0926031665295668</v>
      </c>
      <c r="P436">
        <f t="shared" si="166"/>
        <v>1.1328419917310804</v>
      </c>
      <c r="Q436" s="5">
        <f t="shared" si="160"/>
        <v>9.2603166529566794E-2</v>
      </c>
      <c r="R436" s="5">
        <f t="shared" si="161"/>
        <v>0.13284199173108036</v>
      </c>
    </row>
    <row r="437" spans="1:18" x14ac:dyDescent="0.3">
      <c r="A437" s="1">
        <v>44342</v>
      </c>
      <c r="B437">
        <v>70670</v>
      </c>
      <c r="C437">
        <f t="shared" si="155"/>
        <v>372</v>
      </c>
      <c r="D437">
        <f t="shared" si="167"/>
        <v>372.85714285714283</v>
      </c>
      <c r="E437">
        <f t="shared" si="157"/>
        <v>5027</v>
      </c>
      <c r="F437">
        <v>1444</v>
      </c>
      <c r="G437">
        <f t="shared" si="156"/>
        <v>13</v>
      </c>
      <c r="H437">
        <f t="shared" si="159"/>
        <v>65</v>
      </c>
      <c r="I437">
        <v>62846</v>
      </c>
      <c r="J437">
        <f t="shared" si="158"/>
        <v>281</v>
      </c>
      <c r="K437">
        <f t="shared" si="154"/>
        <v>6380</v>
      </c>
      <c r="L437">
        <f t="shared" si="163"/>
        <v>6208.6418183520764</v>
      </c>
      <c r="M437">
        <f t="shared" si="164"/>
        <v>1.0123770231672484</v>
      </c>
      <c r="N437">
        <f t="shared" si="164"/>
        <v>1.0091277389225972</v>
      </c>
      <c r="O437">
        <f t="shared" si="165"/>
        <v>1.0863058487564459</v>
      </c>
      <c r="P437">
        <f t="shared" si="166"/>
        <v>1.1286042809127896</v>
      </c>
      <c r="Q437" s="5">
        <f t="shared" si="160"/>
        <v>8.6305848756445869E-2</v>
      </c>
      <c r="R437" s="5">
        <f t="shared" si="161"/>
        <v>0.12860428091278964</v>
      </c>
    </row>
    <row r="438" spans="1:18" x14ac:dyDescent="0.3">
      <c r="A438" s="1">
        <v>44343</v>
      </c>
      <c r="B438">
        <v>70746</v>
      </c>
      <c r="C438">
        <f t="shared" si="155"/>
        <v>76</v>
      </c>
      <c r="D438">
        <f t="shared" si="167"/>
        <v>381.0355463202265</v>
      </c>
      <c r="E438">
        <f t="shared" si="157"/>
        <v>4697</v>
      </c>
      <c r="F438">
        <v>1453</v>
      </c>
      <c r="G438">
        <f t="shared" si="156"/>
        <v>9</v>
      </c>
      <c r="H438">
        <f t="shared" si="159"/>
        <v>68</v>
      </c>
      <c r="I438">
        <v>63123</v>
      </c>
      <c r="J438">
        <f t="shared" si="158"/>
        <v>277</v>
      </c>
      <c r="K438">
        <f t="shared" si="154"/>
        <v>6170</v>
      </c>
      <c r="L438">
        <f t="shared" si="163"/>
        <v>6265.2266328272881</v>
      </c>
      <c r="M438">
        <f t="shared" si="164"/>
        <v>0.9670846394984326</v>
      </c>
      <c r="N438">
        <f t="shared" si="164"/>
        <v>1.0091138796746097</v>
      </c>
      <c r="O438">
        <f t="shared" si="165"/>
        <v>1.0786439876662097</v>
      </c>
      <c r="P438">
        <f t="shared" si="166"/>
        <v>1.0505704069470458</v>
      </c>
      <c r="Q438" s="5">
        <f t="shared" si="160"/>
        <v>7.8643987666209725E-2</v>
      </c>
      <c r="R438" s="5">
        <f t="shared" si="161"/>
        <v>5.0570406947045843E-2</v>
      </c>
    </row>
    <row r="439" spans="1:18" x14ac:dyDescent="0.3">
      <c r="A439" s="1">
        <v>44344</v>
      </c>
      <c r="B439">
        <v>70767</v>
      </c>
      <c r="C439">
        <f t="shared" si="155"/>
        <v>21</v>
      </c>
      <c r="D439">
        <f t="shared" si="167"/>
        <v>389.28571428571428</v>
      </c>
      <c r="E439">
        <f t="shared" si="157"/>
        <v>4351</v>
      </c>
      <c r="F439">
        <v>1462</v>
      </c>
      <c r="G439">
        <f t="shared" si="156"/>
        <v>9</v>
      </c>
      <c r="H439">
        <f t="shared" si="159"/>
        <v>61</v>
      </c>
      <c r="I439">
        <v>63425</v>
      </c>
      <c r="J439">
        <f t="shared" si="158"/>
        <v>302</v>
      </c>
      <c r="K439">
        <f t="shared" si="154"/>
        <v>5880</v>
      </c>
      <c r="L439">
        <f t="shared" si="163"/>
        <v>6322.2368255430038</v>
      </c>
      <c r="M439">
        <f t="shared" si="164"/>
        <v>0.95299837925445707</v>
      </c>
      <c r="N439">
        <f t="shared" si="164"/>
        <v>1.0090994621674187</v>
      </c>
      <c r="O439">
        <f t="shared" si="165"/>
        <v>1.0696335668754897</v>
      </c>
      <c r="P439">
        <f t="shared" si="166"/>
        <v>0.98575020955574177</v>
      </c>
      <c r="Q439" s="5">
        <f t="shared" si="160"/>
        <v>6.9633566875489716E-2</v>
      </c>
      <c r="R439" s="5">
        <f t="shared" si="161"/>
        <v>-1.4249790444258226E-2</v>
      </c>
    </row>
    <row r="440" spans="1:18" x14ac:dyDescent="0.3">
      <c r="A440" s="1">
        <v>44345</v>
      </c>
      <c r="B440">
        <v>71819</v>
      </c>
      <c r="C440">
        <f t="shared" si="155"/>
        <v>1052</v>
      </c>
      <c r="D440">
        <f t="shared" si="167"/>
        <v>394.14285714285717</v>
      </c>
      <c r="E440">
        <f t="shared" si="157"/>
        <v>5119</v>
      </c>
      <c r="F440">
        <v>1470</v>
      </c>
      <c r="G440">
        <f>F440-F439</f>
        <v>8</v>
      </c>
      <c r="H440">
        <f>SUM(G434:G440)</f>
        <v>66</v>
      </c>
      <c r="I440">
        <v>63858</v>
      </c>
      <c r="J440">
        <f t="shared" si="158"/>
        <v>433</v>
      </c>
      <c r="K440">
        <f t="shared" ref="K440:K503" si="168">B440-F440-I440</f>
        <v>6491</v>
      </c>
      <c r="L440">
        <f t="shared" si="163"/>
        <v>6361.3453512979122</v>
      </c>
      <c r="M440">
        <f t="shared" si="164"/>
        <v>1.1039115646258504</v>
      </c>
      <c r="N440">
        <f t="shared" si="164"/>
        <v>1.0061858685199678</v>
      </c>
      <c r="O440">
        <f t="shared" si="165"/>
        <v>1.057242857675647</v>
      </c>
      <c r="P440">
        <f t="shared" si="166"/>
        <v>1.065670661631916</v>
      </c>
      <c r="Q440" s="5">
        <f t="shared" si="160"/>
        <v>5.7242857675646963E-2</v>
      </c>
      <c r="R440" s="5">
        <f t="shared" si="161"/>
        <v>6.5670661631916039E-2</v>
      </c>
    </row>
    <row r="441" spans="1:18" x14ac:dyDescent="0.3">
      <c r="A441" s="1">
        <v>44346</v>
      </c>
      <c r="B441">
        <f>SQRT(B442*B440)</f>
        <v>72196.507837983416</v>
      </c>
      <c r="C441">
        <f t="shared" si="155"/>
        <v>377.50783798341581</v>
      </c>
      <c r="D441">
        <f t="shared" si="167"/>
        <v>386</v>
      </c>
      <c r="E441">
        <f t="shared" si="157"/>
        <v>5239.0048976855323</v>
      </c>
      <c r="F441">
        <f>SQRT(F442*F440)</f>
        <v>1482.9430198089203</v>
      </c>
      <c r="G441">
        <f t="shared" ref="G441:G452" si="169">F441-F440</f>
        <v>12.943019808920326</v>
      </c>
      <c r="H441">
        <f t="shared" ref="H441:H449" si="170">SUM(G435:G441)</f>
        <v>70.96568288031358</v>
      </c>
      <c r="I441">
        <f>SQRT(I442*I440)</f>
        <v>64196.602293267824</v>
      </c>
      <c r="J441">
        <f t="shared" si="158"/>
        <v>338.60229326782428</v>
      </c>
      <c r="K441">
        <f t="shared" si="168"/>
        <v>6516.9625249066667</v>
      </c>
      <c r="L441">
        <f t="shared" si="163"/>
        <v>6388.9027478299295</v>
      </c>
      <c r="M441">
        <f t="shared" si="164"/>
        <v>1.0039997727479073</v>
      </c>
      <c r="N441">
        <f t="shared" si="164"/>
        <v>1.0043320076194879</v>
      </c>
      <c r="O441">
        <f t="shared" si="165"/>
        <v>1.0436289250014479</v>
      </c>
      <c r="P441">
        <f t="shared" si="166"/>
        <v>1.06556821523762</v>
      </c>
      <c r="Q441" s="5">
        <f t="shared" si="160"/>
        <v>4.3628925001447882E-2</v>
      </c>
      <c r="R441" s="5">
        <f t="shared" si="161"/>
        <v>6.556821523762002E-2</v>
      </c>
    </row>
    <row r="442" spans="1:18" x14ac:dyDescent="0.3">
      <c r="A442" s="1">
        <v>44347</v>
      </c>
      <c r="B442">
        <v>72576</v>
      </c>
      <c r="C442">
        <f t="shared" si="155"/>
        <v>379.49216201658419</v>
      </c>
      <c r="D442">
        <f t="shared" si="167"/>
        <v>437.17359404936724</v>
      </c>
      <c r="E442">
        <f t="shared" si="157"/>
        <v>5360</v>
      </c>
      <c r="F442">
        <v>1496</v>
      </c>
      <c r="G442">
        <f t="shared" si="169"/>
        <v>13.056980191079674</v>
      </c>
      <c r="H442">
        <f t="shared" si="170"/>
        <v>76</v>
      </c>
      <c r="I442">
        <v>64537</v>
      </c>
      <c r="J442">
        <f t="shared" si="158"/>
        <v>340.39770673217572</v>
      </c>
      <c r="K442">
        <f t="shared" si="168"/>
        <v>6543</v>
      </c>
      <c r="L442">
        <f t="shared" si="163"/>
        <v>6456.8454055179182</v>
      </c>
      <c r="M442">
        <f t="shared" ref="M442:N457" si="171">K442/K441</f>
        <v>1.0039953390853211</v>
      </c>
      <c r="N442">
        <f t="shared" si="171"/>
        <v>1.0106344798738822</v>
      </c>
      <c r="O442">
        <f t="shared" si="165"/>
        <v>1.0473202019888046</v>
      </c>
      <c r="P442">
        <f t="shared" si="166"/>
        <v>1.0654616511968735</v>
      </c>
      <c r="Q442" s="5">
        <f t="shared" si="160"/>
        <v>4.73202019888046E-2</v>
      </c>
      <c r="R442" s="5">
        <f t="shared" si="161"/>
        <v>6.5461651196873527E-2</v>
      </c>
    </row>
    <row r="443" spans="1:18" x14ac:dyDescent="0.3">
      <c r="A443" s="1">
        <v>44348</v>
      </c>
      <c r="B443">
        <v>73057</v>
      </c>
      <c r="C443">
        <f t="shared" si="155"/>
        <v>481</v>
      </c>
      <c r="D443">
        <f t="shared" si="167"/>
        <v>496.57142857142856</v>
      </c>
      <c r="E443">
        <f t="shared" si="157"/>
        <v>5493</v>
      </c>
      <c r="F443">
        <v>1512</v>
      </c>
      <c r="G443">
        <f t="shared" si="169"/>
        <v>16</v>
      </c>
      <c r="H443">
        <f t="shared" si="170"/>
        <v>81</v>
      </c>
      <c r="I443">
        <v>64965</v>
      </c>
      <c r="J443">
        <f t="shared" si="158"/>
        <v>428</v>
      </c>
      <c r="K443">
        <f t="shared" si="168"/>
        <v>6580</v>
      </c>
      <c r="L443">
        <f t="shared" si="163"/>
        <v>6580.2181438871439</v>
      </c>
      <c r="M443">
        <f t="shared" si="171"/>
        <v>1.0056548983646645</v>
      </c>
      <c r="N443">
        <f t="shared" si="171"/>
        <v>1.0191072777216863</v>
      </c>
      <c r="O443">
        <f t="shared" si="165"/>
        <v>1.0695222645201288</v>
      </c>
      <c r="P443">
        <f t="shared" si="166"/>
        <v>1.0441129800063471</v>
      </c>
      <c r="Q443" s="5">
        <f t="shared" si="160"/>
        <v>6.9522264520128774E-2</v>
      </c>
      <c r="R443" s="5">
        <f t="shared" si="161"/>
        <v>4.4112980006347113E-2</v>
      </c>
    </row>
    <row r="444" spans="1:18" x14ac:dyDescent="0.3">
      <c r="A444" s="1">
        <v>44349</v>
      </c>
      <c r="B444">
        <v>73372</v>
      </c>
      <c r="C444">
        <f t="shared" si="155"/>
        <v>315</v>
      </c>
      <c r="D444">
        <f t="shared" si="167"/>
        <v>375.85714285714283</v>
      </c>
      <c r="E444">
        <f t="shared" si="157"/>
        <v>5468</v>
      </c>
      <c r="F444">
        <v>1525</v>
      </c>
      <c r="G444">
        <f t="shared" si="169"/>
        <v>13</v>
      </c>
      <c r="H444">
        <f t="shared" si="170"/>
        <v>81</v>
      </c>
      <c r="I444">
        <v>65271</v>
      </c>
      <c r="J444">
        <f t="shared" si="158"/>
        <v>306</v>
      </c>
      <c r="K444">
        <f t="shared" si="168"/>
        <v>6576</v>
      </c>
      <c r="L444">
        <f t="shared" si="163"/>
        <v>6593.6044945623307</v>
      </c>
      <c r="M444">
        <f t="shared" si="171"/>
        <v>0.99939209726443767</v>
      </c>
      <c r="N444">
        <f t="shared" si="171"/>
        <v>1.002034332355322</v>
      </c>
      <c r="O444">
        <f t="shared" si="165"/>
        <v>1.0620043300085933</v>
      </c>
      <c r="P444">
        <f t="shared" si="166"/>
        <v>1.0307210031347962</v>
      </c>
      <c r="Q444" s="5">
        <f t="shared" si="160"/>
        <v>6.2004330008593289E-2</v>
      </c>
      <c r="R444" s="5">
        <f t="shared" si="161"/>
        <v>3.0721003134796199E-2</v>
      </c>
    </row>
    <row r="445" spans="1:18" x14ac:dyDescent="0.3">
      <c r="A445" s="1">
        <v>44350</v>
      </c>
      <c r="B445">
        <f>SQRT(B446*B444)</f>
        <v>73806.215158345571</v>
      </c>
      <c r="C445">
        <f t="shared" si="155"/>
        <v>434.21515834557067</v>
      </c>
      <c r="D445">
        <f t="shared" si="167"/>
        <v>378.42027478691932</v>
      </c>
      <c r="E445">
        <f t="shared" si="157"/>
        <v>5394.2151583455707</v>
      </c>
      <c r="F445">
        <f>SQRT(F446*F444)</f>
        <v>1531.486206271542</v>
      </c>
      <c r="G445">
        <f t="shared" si="169"/>
        <v>6.4862062715419597</v>
      </c>
      <c r="H445">
        <f t="shared" si="170"/>
        <v>78.48620627154196</v>
      </c>
      <c r="I445">
        <f>SQRT(I446*I444)</f>
        <v>65630.509917263335</v>
      </c>
      <c r="J445">
        <f t="shared" si="158"/>
        <v>359.5099172633345</v>
      </c>
      <c r="K445">
        <f t="shared" si="168"/>
        <v>6644.219034810696</v>
      </c>
      <c r="L445">
        <f t="shared" si="163"/>
        <v>6603.2671583457695</v>
      </c>
      <c r="M445">
        <f t="shared" si="171"/>
        <v>1.0103739408167116</v>
      </c>
      <c r="N445">
        <f t="shared" si="171"/>
        <v>1.0014654600213597</v>
      </c>
      <c r="O445">
        <f t="shared" si="165"/>
        <v>1.0539550355205483</v>
      </c>
      <c r="P445">
        <f t="shared" si="166"/>
        <v>1.0768588387051372</v>
      </c>
      <c r="Q445" s="5">
        <f t="shared" si="160"/>
        <v>5.3955035520548256E-2</v>
      </c>
      <c r="R445" s="5">
        <f t="shared" si="161"/>
        <v>7.6858838705137211E-2</v>
      </c>
    </row>
    <row r="446" spans="1:18" x14ac:dyDescent="0.3">
      <c r="A446" s="1">
        <v>44351</v>
      </c>
      <c r="B446">
        <v>74243</v>
      </c>
      <c r="C446">
        <f t="shared" ref="C446:C452" si="172">B446-B445</f>
        <v>436.78484165442933</v>
      </c>
      <c r="D446">
        <f t="shared" si="167"/>
        <v>381</v>
      </c>
      <c r="E446">
        <f t="shared" si="157"/>
        <v>5408</v>
      </c>
      <c r="F446">
        <v>1538</v>
      </c>
      <c r="G446">
        <f t="shared" si="169"/>
        <v>6.5137937284580403</v>
      </c>
      <c r="H446">
        <f t="shared" si="170"/>
        <v>76</v>
      </c>
      <c r="I446">
        <v>65992</v>
      </c>
      <c r="J446">
        <f t="shared" si="158"/>
        <v>361.4900827366655</v>
      </c>
      <c r="K446">
        <f t="shared" si="168"/>
        <v>6713</v>
      </c>
      <c r="L446">
        <f t="shared" si="163"/>
        <v>6609.1624378569504</v>
      </c>
      <c r="M446">
        <f t="shared" si="171"/>
        <v>1.0103520014660781</v>
      </c>
      <c r="N446">
        <f t="shared" si="171"/>
        <v>1.0008927822197424</v>
      </c>
      <c r="O446">
        <f t="shared" si="165"/>
        <v>1.0453835596848751</v>
      </c>
      <c r="P446">
        <f t="shared" si="166"/>
        <v>1.1416666666666666</v>
      </c>
      <c r="Q446" s="5">
        <f t="shared" si="160"/>
        <v>4.5383559684875063E-2</v>
      </c>
      <c r="R446" s="5">
        <f t="shared" si="161"/>
        <v>0.14166666666666661</v>
      </c>
    </row>
    <row r="447" spans="1:18" x14ac:dyDescent="0.3">
      <c r="A447" s="1">
        <v>44352</v>
      </c>
      <c r="B447">
        <v>74450</v>
      </c>
      <c r="C447">
        <f t="shared" si="172"/>
        <v>207</v>
      </c>
      <c r="D447">
        <f t="shared" si="167"/>
        <v>357.71428571428572</v>
      </c>
      <c r="E447">
        <f t="shared" si="157"/>
        <v>5241</v>
      </c>
      <c r="F447">
        <v>1548</v>
      </c>
      <c r="G447">
        <f t="shared" si="169"/>
        <v>10</v>
      </c>
      <c r="H447">
        <f t="shared" si="170"/>
        <v>78</v>
      </c>
      <c r="I447">
        <v>66318</v>
      </c>
      <c r="J447">
        <f t="shared" si="158"/>
        <v>326</v>
      </c>
      <c r="K447">
        <f t="shared" si="168"/>
        <v>6584</v>
      </c>
      <c r="L447">
        <f t="shared" si="163"/>
        <v>6601.8200075240456</v>
      </c>
      <c r="M447">
        <f t="shared" si="171"/>
        <v>0.98078355429763142</v>
      </c>
      <c r="N447">
        <f t="shared" si="171"/>
        <v>0.99888905282599083</v>
      </c>
      <c r="O447">
        <f t="shared" si="165"/>
        <v>1.0378024840574123</v>
      </c>
      <c r="P447">
        <f t="shared" si="166"/>
        <v>1.0143275304267447</v>
      </c>
      <c r="Q447" s="5">
        <f t="shared" si="160"/>
        <v>3.7802484057412267E-2</v>
      </c>
      <c r="R447" s="5">
        <f t="shared" si="161"/>
        <v>1.4327530426744728E-2</v>
      </c>
    </row>
    <row r="448" spans="1:18" x14ac:dyDescent="0.3">
      <c r="A448" s="1">
        <v>44353</v>
      </c>
      <c r="B448">
        <f>SQRT(B449*B447)</f>
        <v>74845.449761491851</v>
      </c>
      <c r="C448">
        <f t="shared" si="172"/>
        <v>395.44976149185095</v>
      </c>
      <c r="D448">
        <f t="shared" si="167"/>
        <v>402.42857142857144</v>
      </c>
      <c r="E448">
        <f t="shared" si="157"/>
        <v>5316.1907477500208</v>
      </c>
      <c r="F448">
        <f>SQRT(F449*F447)</f>
        <v>1551.9948453522647</v>
      </c>
      <c r="G448">
        <f t="shared" si="169"/>
        <v>3.9948453522647469</v>
      </c>
      <c r="H448">
        <f t="shared" si="170"/>
        <v>69.051825543344421</v>
      </c>
      <c r="I448">
        <f>SQRT(I449*I447)</f>
        <v>66709.345327322764</v>
      </c>
      <c r="J448">
        <f t="shared" si="158"/>
        <v>391.34532732276421</v>
      </c>
      <c r="K448">
        <f t="shared" si="168"/>
        <v>6584.1095888168202</v>
      </c>
      <c r="L448">
        <f t="shared" si="163"/>
        <v>6616.6353686548537</v>
      </c>
      <c r="M448">
        <f t="shared" si="171"/>
        <v>1.000016644717014</v>
      </c>
      <c r="N448">
        <f t="shared" si="171"/>
        <v>1.0022441328472942</v>
      </c>
      <c r="O448">
        <f t="shared" si="165"/>
        <v>1.0356450285461423</v>
      </c>
      <c r="P448">
        <f t="shared" si="166"/>
        <v>1.0103034294970286</v>
      </c>
      <c r="Q448" s="5">
        <f t="shared" si="160"/>
        <v>3.5645028546142266E-2</v>
      </c>
      <c r="R448" s="5">
        <f t="shared" si="161"/>
        <v>1.030342949702856E-2</v>
      </c>
    </row>
    <row r="449" spans="1:18" x14ac:dyDescent="0.3">
      <c r="A449" s="1">
        <v>44354</v>
      </c>
      <c r="B449">
        <v>75243</v>
      </c>
      <c r="C449">
        <f t="shared" si="172"/>
        <v>397.55023850814905</v>
      </c>
      <c r="D449">
        <f t="shared" si="167"/>
        <v>399.54069166491848</v>
      </c>
      <c r="E449">
        <f t="shared" si="157"/>
        <v>5392</v>
      </c>
      <c r="F449">
        <v>1556</v>
      </c>
      <c r="G449">
        <f t="shared" si="169"/>
        <v>4.0051546477352531</v>
      </c>
      <c r="H449">
        <f t="shared" si="170"/>
        <v>60</v>
      </c>
      <c r="I449">
        <v>67103</v>
      </c>
      <c r="J449">
        <f t="shared" si="158"/>
        <v>393.65467267723579</v>
      </c>
      <c r="K449">
        <f t="shared" si="168"/>
        <v>6584</v>
      </c>
      <c r="L449">
        <f t="shared" si="163"/>
        <v>6618.452143529038</v>
      </c>
      <c r="M449">
        <f t="shared" si="171"/>
        <v>0.99998335556002804</v>
      </c>
      <c r="N449">
        <f t="shared" si="171"/>
        <v>1.0002745768465331</v>
      </c>
      <c r="O449">
        <f t="shared" si="165"/>
        <v>1.0250287451319515</v>
      </c>
      <c r="P449">
        <f t="shared" si="166"/>
        <v>1.006266238728412</v>
      </c>
      <c r="Q449" s="5">
        <f t="shared" si="160"/>
        <v>2.5028745131951524E-2</v>
      </c>
      <c r="R449" s="5">
        <f t="shared" si="161"/>
        <v>6.2662387284120324E-3</v>
      </c>
    </row>
    <row r="450" spans="1:18" x14ac:dyDescent="0.3">
      <c r="A450" s="1">
        <v>44355</v>
      </c>
      <c r="B450">
        <v>75561</v>
      </c>
      <c r="C450">
        <f t="shared" si="172"/>
        <v>318</v>
      </c>
      <c r="D450">
        <f t="shared" si="167"/>
        <v>387</v>
      </c>
      <c r="E450">
        <f t="shared" si="157"/>
        <v>5263</v>
      </c>
      <c r="F450">
        <v>1570</v>
      </c>
      <c r="G450">
        <f t="shared" si="169"/>
        <v>14</v>
      </c>
      <c r="H450">
        <f>SUM(G444:G450)</f>
        <v>58</v>
      </c>
      <c r="I450">
        <v>67462</v>
      </c>
      <c r="J450">
        <f t="shared" si="158"/>
        <v>359</v>
      </c>
      <c r="K450">
        <f t="shared" si="168"/>
        <v>6529</v>
      </c>
      <c r="L450">
        <f t="shared" si="163"/>
        <v>6609.8269443067229</v>
      </c>
      <c r="M450">
        <f t="shared" si="171"/>
        <v>0.99164641555285538</v>
      </c>
      <c r="N450">
        <f t="shared" si="171"/>
        <v>0.99869679510627751</v>
      </c>
      <c r="O450">
        <f t="shared" si="165"/>
        <v>1.0044996685173857</v>
      </c>
      <c r="P450">
        <f t="shared" si="166"/>
        <v>0.99224924012158056</v>
      </c>
      <c r="Q450" s="5">
        <f t="shared" si="160"/>
        <v>4.4996685173857021E-3</v>
      </c>
      <c r="R450" s="5">
        <f t="shared" si="161"/>
        <v>-7.7507598784194442E-3</v>
      </c>
    </row>
    <row r="451" spans="1:18" x14ac:dyDescent="0.3">
      <c r="A451" s="1">
        <v>44356</v>
      </c>
      <c r="B451">
        <v>76189</v>
      </c>
      <c r="C451">
        <f t="shared" si="172"/>
        <v>628</v>
      </c>
      <c r="D451">
        <f t="shared" si="167"/>
        <v>402.28571428571428</v>
      </c>
      <c r="E451">
        <f t="shared" si="157"/>
        <v>5519</v>
      </c>
      <c r="F451">
        <v>1579</v>
      </c>
      <c r="G451">
        <f t="shared" si="169"/>
        <v>9</v>
      </c>
      <c r="H451">
        <f>SUM(G445:G451)</f>
        <v>54</v>
      </c>
      <c r="I451">
        <v>67930</v>
      </c>
      <c r="J451">
        <f t="shared" si="158"/>
        <v>468</v>
      </c>
      <c r="K451">
        <f t="shared" si="168"/>
        <v>6680</v>
      </c>
      <c r="L451">
        <f t="shared" si="163"/>
        <v>6612.5485132110352</v>
      </c>
      <c r="M451">
        <f t="shared" si="171"/>
        <v>1.0231275846224537</v>
      </c>
      <c r="N451">
        <f t="shared" si="171"/>
        <v>1.0004117458637334</v>
      </c>
      <c r="O451">
        <f t="shared" si="165"/>
        <v>1.0028730899259013</v>
      </c>
      <c r="P451">
        <f t="shared" si="166"/>
        <v>1.0158150851581509</v>
      </c>
      <c r="Q451" s="5">
        <f t="shared" si="160"/>
        <v>2.8730899259012954E-3</v>
      </c>
      <c r="R451" s="5">
        <f t="shared" si="161"/>
        <v>1.5815085158150888E-2</v>
      </c>
    </row>
    <row r="452" spans="1:18" x14ac:dyDescent="0.3">
      <c r="A452" s="1">
        <v>44357</v>
      </c>
      <c r="B452">
        <v>76603</v>
      </c>
      <c r="C452">
        <f t="shared" si="172"/>
        <v>414</v>
      </c>
      <c r="D452">
        <f>AVERAGE(C449:C456)</f>
        <v>360.81877981351863</v>
      </c>
      <c r="E452">
        <f t="shared" si="157"/>
        <v>5857</v>
      </c>
      <c r="F452">
        <v>1588</v>
      </c>
      <c r="G452">
        <f t="shared" si="169"/>
        <v>9</v>
      </c>
      <c r="H452">
        <f>SUM(G446:G452)</f>
        <v>56.51379372845804</v>
      </c>
      <c r="I452">
        <v>68358</v>
      </c>
      <c r="J452">
        <f t="shared" si="158"/>
        <v>428</v>
      </c>
      <c r="K452">
        <f t="shared" si="168"/>
        <v>6657</v>
      </c>
      <c r="L452">
        <f t="shared" si="163"/>
        <v>6595.7054166704493</v>
      </c>
      <c r="M452">
        <f t="shared" si="171"/>
        <v>0.9965568862275449</v>
      </c>
      <c r="N452">
        <f t="shared" si="171"/>
        <v>0.9974528585299699</v>
      </c>
      <c r="O452">
        <f t="shared" si="165"/>
        <v>0.99885484844184091</v>
      </c>
      <c r="P452">
        <f t="shared" si="166"/>
        <v>1.0019236218918042</v>
      </c>
      <c r="Q452" s="5">
        <f t="shared" si="160"/>
        <v>-1.1451515581590854E-3</v>
      </c>
      <c r="R452" s="5">
        <f t="shared" si="161"/>
        <v>1.9236218918041725E-3</v>
      </c>
    </row>
    <row r="453" spans="1:18" x14ac:dyDescent="0.3">
      <c r="A453" s="1">
        <v>44358</v>
      </c>
      <c r="B453" s="4">
        <v>76952</v>
      </c>
      <c r="C453">
        <f t="shared" ref="C453:C518" si="173">B453-B452</f>
        <v>349</v>
      </c>
      <c r="D453">
        <f t="shared" ref="D453:D495" si="174">AVERAGE(C450:C457)</f>
        <v>375.5</v>
      </c>
      <c r="E453">
        <f t="shared" ref="E453:E495" si="175">SUM(C440:C453)</f>
        <v>6185</v>
      </c>
      <c r="F453" s="4">
        <v>1598</v>
      </c>
      <c r="G453">
        <f t="shared" ref="G453:G486" si="176">F453-F452</f>
        <v>10</v>
      </c>
      <c r="H453">
        <f t="shared" ref="H453:H486" si="177">SUM(G447:G453)</f>
        <v>60</v>
      </c>
      <c r="I453" s="4">
        <v>68702</v>
      </c>
      <c r="J453">
        <f t="shared" si="158"/>
        <v>344</v>
      </c>
      <c r="K453">
        <f t="shared" si="168"/>
        <v>6652</v>
      </c>
      <c r="L453">
        <f t="shared" si="163"/>
        <v>6558.8874406278783</v>
      </c>
      <c r="M453">
        <f t="shared" si="171"/>
        <v>0.99924891092083523</v>
      </c>
      <c r="N453">
        <f t="shared" ref="N453:N464" si="178">L453/L452</f>
        <v>0.99441788653120944</v>
      </c>
      <c r="O453">
        <f t="shared" ref="O453:O464" si="179">L453/L446</f>
        <v>0.99239313639182181</v>
      </c>
      <c r="P453">
        <f t="shared" ref="P453:P464" si="180">K453/K446</f>
        <v>0.9909131535826009</v>
      </c>
      <c r="Q453" s="5">
        <f t="shared" si="160"/>
        <v>-7.6068636081781937E-3</v>
      </c>
      <c r="R453" s="5">
        <f t="shared" si="161"/>
        <v>-9.086846417399097E-3</v>
      </c>
    </row>
    <row r="454" spans="1:18" x14ac:dyDescent="0.3">
      <c r="A454" s="1">
        <v>44359</v>
      </c>
      <c r="B454" s="4">
        <v>77266</v>
      </c>
      <c r="C454">
        <f t="shared" si="173"/>
        <v>314</v>
      </c>
      <c r="D454">
        <f t="shared" si="174"/>
        <v>383.125</v>
      </c>
      <c r="E454">
        <f t="shared" si="175"/>
        <v>5447</v>
      </c>
      <c r="F454" s="4">
        <v>1604</v>
      </c>
      <c r="G454">
        <f t="shared" si="176"/>
        <v>6</v>
      </c>
      <c r="H454">
        <f t="shared" si="177"/>
        <v>56</v>
      </c>
      <c r="I454" s="4">
        <v>69059</v>
      </c>
      <c r="J454">
        <f t="shared" si="158"/>
        <v>357</v>
      </c>
      <c r="K454">
        <f t="shared" si="168"/>
        <v>6603</v>
      </c>
      <c r="L454">
        <f t="shared" si="163"/>
        <v>6521.812811033431</v>
      </c>
      <c r="M454">
        <f t="shared" si="171"/>
        <v>0.9926337943475646</v>
      </c>
      <c r="N454">
        <f t="shared" si="178"/>
        <v>0.99434742097191742</v>
      </c>
      <c r="O454">
        <f t="shared" si="179"/>
        <v>0.98788103941043059</v>
      </c>
      <c r="P454">
        <f t="shared" si="180"/>
        <v>1.0028857837181044</v>
      </c>
      <c r="Q454" s="5">
        <f t="shared" si="160"/>
        <v>-1.2118960589569405E-2</v>
      </c>
      <c r="R454" s="5">
        <f t="shared" si="161"/>
        <v>2.8857837181044399E-3</v>
      </c>
    </row>
    <row r="455" spans="1:18" x14ac:dyDescent="0.3">
      <c r="A455" s="1">
        <v>44360</v>
      </c>
      <c r="B455">
        <f>SQRT(B456*B454)</f>
        <v>77498.649743076166</v>
      </c>
      <c r="C455">
        <f t="shared" si="173"/>
        <v>232.64974307616649</v>
      </c>
      <c r="D455">
        <f t="shared" si="174"/>
        <v>356.875</v>
      </c>
      <c r="E455">
        <f t="shared" si="175"/>
        <v>5302.1419050927507</v>
      </c>
      <c r="F455">
        <f>SQRT(F456*F454)</f>
        <v>1611.9801487611439</v>
      </c>
      <c r="G455">
        <f t="shared" si="176"/>
        <v>7.980148761143937</v>
      </c>
      <c r="H455">
        <f t="shared" si="177"/>
        <v>59.98530340887919</v>
      </c>
      <c r="I455">
        <f>SQRT(I456*I454)</f>
        <v>69419.061352052289</v>
      </c>
      <c r="J455">
        <f t="shared" si="158"/>
        <v>360.06135205228929</v>
      </c>
      <c r="K455">
        <f t="shared" si="168"/>
        <v>6467.6082422627369</v>
      </c>
      <c r="L455">
        <f t="shared" si="163"/>
        <v>6454.4895018113693</v>
      </c>
      <c r="M455">
        <f t="shared" si="171"/>
        <v>0.97949541757727354</v>
      </c>
      <c r="N455">
        <f t="shared" si="178"/>
        <v>0.98967720920965929</v>
      </c>
      <c r="O455">
        <f t="shared" si="179"/>
        <v>0.97549421151245208</v>
      </c>
      <c r="P455">
        <f t="shared" si="180"/>
        <v>0.98230567930522272</v>
      </c>
      <c r="Q455" s="5">
        <f t="shared" si="160"/>
        <v>-2.4505788487547919E-2</v>
      </c>
      <c r="R455" s="5">
        <f t="shared" si="161"/>
        <v>-1.7694320694777277E-2</v>
      </c>
    </row>
    <row r="456" spans="1:18" x14ac:dyDescent="0.3">
      <c r="A456" s="1">
        <v>44361</v>
      </c>
      <c r="B456" s="4">
        <v>77732</v>
      </c>
      <c r="C456">
        <f t="shared" si="173"/>
        <v>233.35025692383351</v>
      </c>
      <c r="D456">
        <f t="shared" si="174"/>
        <v>336.75</v>
      </c>
      <c r="E456">
        <f t="shared" si="175"/>
        <v>5156</v>
      </c>
      <c r="F456" s="4">
        <v>1620</v>
      </c>
      <c r="G456">
        <f t="shared" si="176"/>
        <v>8.019851238856063</v>
      </c>
      <c r="H456">
        <f t="shared" si="177"/>
        <v>64</v>
      </c>
      <c r="I456" s="4">
        <v>69781</v>
      </c>
      <c r="J456">
        <f t="shared" si="158"/>
        <v>361.93864794771071</v>
      </c>
      <c r="K456">
        <f t="shared" si="168"/>
        <v>6331</v>
      </c>
      <c r="L456">
        <f t="shared" si="163"/>
        <v>6378.1452305363073</v>
      </c>
      <c r="M456">
        <f t="shared" si="171"/>
        <v>0.97887808952773803</v>
      </c>
      <c r="N456">
        <f t="shared" si="178"/>
        <v>0.98817191177495334</v>
      </c>
      <c r="O456">
        <f t="shared" si="179"/>
        <v>0.96369137257754711</v>
      </c>
      <c r="P456">
        <f t="shared" si="180"/>
        <v>0.96157351154313486</v>
      </c>
      <c r="Q456" s="5">
        <f t="shared" si="160"/>
        <v>-3.6308627422452888E-2</v>
      </c>
      <c r="R456" s="5">
        <f t="shared" si="161"/>
        <v>-3.8426488456865138E-2</v>
      </c>
    </row>
    <row r="457" spans="1:18" x14ac:dyDescent="0.3">
      <c r="A457" s="1">
        <v>44362</v>
      </c>
      <c r="B457" s="4">
        <v>78247</v>
      </c>
      <c r="C457">
        <f t="shared" si="173"/>
        <v>515</v>
      </c>
      <c r="D457">
        <f t="shared" si="174"/>
        <v>328.375</v>
      </c>
      <c r="E457">
        <f t="shared" si="175"/>
        <v>5190</v>
      </c>
      <c r="F457" s="4">
        <v>1625</v>
      </c>
      <c r="G457">
        <f t="shared" si="176"/>
        <v>5</v>
      </c>
      <c r="H457">
        <f t="shared" si="177"/>
        <v>55</v>
      </c>
      <c r="I457" s="4">
        <v>70347</v>
      </c>
      <c r="J457">
        <f t="shared" si="158"/>
        <v>566</v>
      </c>
      <c r="K457">
        <f t="shared" si="168"/>
        <v>6275</v>
      </c>
      <c r="L457">
        <f t="shared" si="163"/>
        <v>6282.1435571661923</v>
      </c>
      <c r="M457">
        <f t="shared" si="171"/>
        <v>0.99115463591849629</v>
      </c>
      <c r="N457">
        <f t="shared" si="178"/>
        <v>0.98494834001105946</v>
      </c>
      <c r="O457">
        <f t="shared" si="179"/>
        <v>0.95042481597452777</v>
      </c>
      <c r="P457">
        <f t="shared" si="180"/>
        <v>0.96109664573441567</v>
      </c>
      <c r="Q457" s="5">
        <f t="shared" si="160"/>
        <v>-4.957518402547223E-2</v>
      </c>
      <c r="R457" s="5">
        <f t="shared" si="161"/>
        <v>-3.8903354265584333E-2</v>
      </c>
    </row>
    <row r="458" spans="1:18" x14ac:dyDescent="0.3">
      <c r="A458" s="1">
        <v>44363</v>
      </c>
      <c r="B458" s="4">
        <v>78626</v>
      </c>
      <c r="C458">
        <f t="shared" si="173"/>
        <v>379</v>
      </c>
      <c r="D458">
        <f t="shared" si="174"/>
        <v>324.68643470572169</v>
      </c>
      <c r="E458">
        <f t="shared" si="175"/>
        <v>5254</v>
      </c>
      <c r="F458" s="4">
        <v>1628</v>
      </c>
      <c r="G458">
        <f t="shared" si="176"/>
        <v>3</v>
      </c>
      <c r="H458">
        <f t="shared" si="177"/>
        <v>49</v>
      </c>
      <c r="I458" s="4">
        <v>70786</v>
      </c>
      <c r="J458">
        <f t="shared" si="158"/>
        <v>439</v>
      </c>
      <c r="K458">
        <f t="shared" si="168"/>
        <v>6212</v>
      </c>
      <c r="L458">
        <f t="shared" si="163"/>
        <v>6189.2326742456517</v>
      </c>
      <c r="M458">
        <f t="shared" ref="M458:M464" si="181">K458/K457</f>
        <v>0.98996015936254977</v>
      </c>
      <c r="N458">
        <f t="shared" si="178"/>
        <v>0.98521032159245148</v>
      </c>
      <c r="O458">
        <f t="shared" si="179"/>
        <v>0.93598295148691124</v>
      </c>
      <c r="P458">
        <f t="shared" si="180"/>
        <v>0.92994011976047908</v>
      </c>
      <c r="Q458" s="5">
        <f t="shared" si="160"/>
        <v>-6.4017048513088759E-2</v>
      </c>
      <c r="R458" s="5">
        <f t="shared" si="161"/>
        <v>-7.0059880239520922E-2</v>
      </c>
    </row>
    <row r="459" spans="1:18" x14ac:dyDescent="0.3">
      <c r="A459" s="1">
        <v>44364</v>
      </c>
      <c r="B459" s="4">
        <v>79044</v>
      </c>
      <c r="C459">
        <f t="shared" si="173"/>
        <v>418</v>
      </c>
      <c r="D459">
        <f t="shared" si="174"/>
        <v>331.29378211547919</v>
      </c>
      <c r="E459">
        <f t="shared" si="175"/>
        <v>5237.7848416544293</v>
      </c>
      <c r="F459" s="4">
        <v>1633</v>
      </c>
      <c r="G459">
        <f t="shared" si="176"/>
        <v>5</v>
      </c>
      <c r="H459">
        <f t="shared" si="177"/>
        <v>45</v>
      </c>
      <c r="I459" s="4">
        <v>71286</v>
      </c>
      <c r="J459">
        <f t="shared" si="158"/>
        <v>500</v>
      </c>
      <c r="K459">
        <f t="shared" si="168"/>
        <v>6125</v>
      </c>
      <c r="L459">
        <f t="shared" si="163"/>
        <v>6105.4143862742794</v>
      </c>
      <c r="M459">
        <f t="shared" si="181"/>
        <v>0.98599484867997422</v>
      </c>
      <c r="N459">
        <f t="shared" si="178"/>
        <v>0.98645740233354728</v>
      </c>
      <c r="O459">
        <f t="shared" si="179"/>
        <v>0.92566511094370985</v>
      </c>
      <c r="P459">
        <f t="shared" si="180"/>
        <v>0.92008412197686651</v>
      </c>
      <c r="Q459" s="5">
        <f t="shared" si="160"/>
        <v>-7.4334889056290154E-2</v>
      </c>
      <c r="R459" s="5">
        <f t="shared" si="161"/>
        <v>-7.9915878023133491E-2</v>
      </c>
    </row>
    <row r="460" spans="1:18" x14ac:dyDescent="0.3">
      <c r="A460" s="1">
        <v>44365</v>
      </c>
      <c r="B460" s="4">
        <v>79297</v>
      </c>
      <c r="C460">
        <f t="shared" si="173"/>
        <v>253</v>
      </c>
      <c r="D460">
        <f t="shared" si="174"/>
        <v>339.25</v>
      </c>
      <c r="E460">
        <f t="shared" si="175"/>
        <v>5054</v>
      </c>
      <c r="F460" s="4">
        <v>1643</v>
      </c>
      <c r="G460">
        <f t="shared" si="176"/>
        <v>10</v>
      </c>
      <c r="H460">
        <f t="shared" si="177"/>
        <v>45</v>
      </c>
      <c r="I460" s="4">
        <v>71672</v>
      </c>
      <c r="J460">
        <f t="shared" si="158"/>
        <v>386</v>
      </c>
      <c r="K460">
        <f t="shared" si="168"/>
        <v>5982</v>
      </c>
      <c r="L460">
        <f t="shared" si="163"/>
        <v>6030.6727041591421</v>
      </c>
      <c r="M460">
        <f t="shared" si="181"/>
        <v>0.9766530612244898</v>
      </c>
      <c r="N460">
        <f t="shared" si="178"/>
        <v>0.98775813116253575</v>
      </c>
      <c r="O460">
        <f t="shared" si="179"/>
        <v>0.91946580250839449</v>
      </c>
      <c r="P460">
        <f t="shared" si="180"/>
        <v>0.8992784125075165</v>
      </c>
      <c r="Q460" s="5">
        <f t="shared" si="160"/>
        <v>-8.0534197491605508E-2</v>
      </c>
      <c r="R460" s="5">
        <f t="shared" si="161"/>
        <v>-0.1007215874924835</v>
      </c>
    </row>
    <row r="461" spans="1:18" x14ac:dyDescent="0.3">
      <c r="A461" s="1">
        <v>44366</v>
      </c>
      <c r="B461" s="4">
        <v>79579</v>
      </c>
      <c r="C461">
        <f t="shared" si="173"/>
        <v>282</v>
      </c>
      <c r="D461">
        <f t="shared" si="174"/>
        <v>308.25</v>
      </c>
      <c r="E461">
        <f t="shared" si="175"/>
        <v>5129</v>
      </c>
      <c r="F461" s="4">
        <v>1650</v>
      </c>
      <c r="G461">
        <f t="shared" si="176"/>
        <v>7</v>
      </c>
      <c r="H461">
        <f t="shared" si="177"/>
        <v>46</v>
      </c>
      <c r="I461" s="4">
        <v>71980</v>
      </c>
      <c r="J461">
        <f t="shared" si="158"/>
        <v>308</v>
      </c>
      <c r="K461">
        <f t="shared" si="168"/>
        <v>5949</v>
      </c>
      <c r="L461">
        <f t="shared" si="163"/>
        <v>5943.8072875780026</v>
      </c>
      <c r="M461">
        <f t="shared" si="181"/>
        <v>0.99448345035105312</v>
      </c>
      <c r="N461">
        <f t="shared" si="178"/>
        <v>0.98559606517507881</v>
      </c>
      <c r="O461">
        <f t="shared" si="179"/>
        <v>0.91137348767852189</v>
      </c>
      <c r="P461">
        <f t="shared" si="180"/>
        <v>0.9009541117673785</v>
      </c>
      <c r="Q461" s="5">
        <f t="shared" si="160"/>
        <v>-8.8626512321478113E-2</v>
      </c>
      <c r="R461" s="5">
        <f t="shared" si="161"/>
        <v>-9.9045888232621504E-2</v>
      </c>
    </row>
    <row r="462" spans="1:18" x14ac:dyDescent="0.3">
      <c r="A462" s="1">
        <v>44367</v>
      </c>
      <c r="B462">
        <f>SQRT(B463*B461)</f>
        <v>79863.491477645774</v>
      </c>
      <c r="C462">
        <f t="shared" si="173"/>
        <v>284.49147764577356</v>
      </c>
      <c r="D462">
        <f t="shared" si="174"/>
        <v>294.875</v>
      </c>
      <c r="E462">
        <f t="shared" si="175"/>
        <v>5018.0417161539226</v>
      </c>
      <c r="F462">
        <f>SQRT(F463*F461)</f>
        <v>1658.4782181264848</v>
      </c>
      <c r="G462">
        <f t="shared" si="176"/>
        <v>8.4782181264847623</v>
      </c>
      <c r="H462">
        <f t="shared" si="177"/>
        <v>46.498069365340825</v>
      </c>
      <c r="I462">
        <f>SQRT(I463*I461)</f>
        <v>72326.167602051195</v>
      </c>
      <c r="J462">
        <f t="shared" si="158"/>
        <v>346.16760205119499</v>
      </c>
      <c r="K462">
        <f t="shared" si="168"/>
        <v>5878.8456574680895</v>
      </c>
      <c r="L462">
        <f t="shared" si="163"/>
        <v>5850.244786549838</v>
      </c>
      <c r="M462">
        <f t="shared" si="181"/>
        <v>0.98820737224207256</v>
      </c>
      <c r="N462">
        <f t="shared" si="178"/>
        <v>0.98425882662385411</v>
      </c>
      <c r="O462">
        <f t="shared" si="179"/>
        <v>0.90638381004540203</v>
      </c>
      <c r="P462">
        <f t="shared" si="180"/>
        <v>0.9089674942048338</v>
      </c>
      <c r="Q462" s="5">
        <f t="shared" si="160"/>
        <v>-9.3616189954597973E-2</v>
      </c>
      <c r="R462" s="5">
        <f t="shared" si="161"/>
        <v>-9.1032505795166196E-2</v>
      </c>
    </row>
    <row r="463" spans="1:18" x14ac:dyDescent="0.3">
      <c r="A463" s="1">
        <v>44368</v>
      </c>
      <c r="B463" s="4">
        <v>80149</v>
      </c>
      <c r="C463">
        <f t="shared" si="173"/>
        <v>285.50852235422644</v>
      </c>
      <c r="D463">
        <f t="shared" si="174"/>
        <v>278.125</v>
      </c>
      <c r="E463">
        <f t="shared" si="175"/>
        <v>4906</v>
      </c>
      <c r="F463" s="4">
        <v>1667</v>
      </c>
      <c r="G463">
        <f t="shared" si="176"/>
        <v>8.5217818735152377</v>
      </c>
      <c r="H463">
        <f t="shared" si="177"/>
        <v>47</v>
      </c>
      <c r="I463" s="4">
        <v>72674</v>
      </c>
      <c r="J463">
        <f t="shared" si="158"/>
        <v>347.83239794880501</v>
      </c>
      <c r="K463">
        <f t="shared" si="168"/>
        <v>5808</v>
      </c>
      <c r="L463">
        <f t="shared" si="163"/>
        <v>5744.2254891339526</v>
      </c>
      <c r="M463">
        <f t="shared" si="181"/>
        <v>0.9879490529951076</v>
      </c>
      <c r="N463">
        <f t="shared" si="178"/>
        <v>0.98187780147941295</v>
      </c>
      <c r="O463">
        <f t="shared" si="179"/>
        <v>0.90061064486782605</v>
      </c>
      <c r="P463">
        <f t="shared" si="180"/>
        <v>0.91739061759595641</v>
      </c>
      <c r="Q463" s="5">
        <f t="shared" si="160"/>
        <v>-9.9389355132173951E-2</v>
      </c>
      <c r="R463" s="5">
        <f t="shared" si="161"/>
        <v>-8.2609382404043585E-2</v>
      </c>
    </row>
    <row r="464" spans="1:18" x14ac:dyDescent="0.3">
      <c r="A464" s="1">
        <v>44369</v>
      </c>
      <c r="B464" s="4">
        <v>80446</v>
      </c>
      <c r="C464">
        <f t="shared" si="173"/>
        <v>297</v>
      </c>
      <c r="D464">
        <f t="shared" si="174"/>
        <v>275.625</v>
      </c>
      <c r="E464">
        <f t="shared" si="175"/>
        <v>4885</v>
      </c>
      <c r="F464" s="4">
        <v>1679</v>
      </c>
      <c r="G464">
        <f t="shared" si="176"/>
        <v>12</v>
      </c>
      <c r="H464">
        <f t="shared" si="177"/>
        <v>54</v>
      </c>
      <c r="I464" s="4">
        <v>73098</v>
      </c>
      <c r="J464">
        <f t="shared" si="158"/>
        <v>424</v>
      </c>
      <c r="K464">
        <f t="shared" si="168"/>
        <v>5669</v>
      </c>
      <c r="L464">
        <f t="shared" si="163"/>
        <v>5645.5946854388021</v>
      </c>
      <c r="M464">
        <f t="shared" si="181"/>
        <v>0.9760674931129476</v>
      </c>
      <c r="N464">
        <f t="shared" si="178"/>
        <v>0.9828295731284008</v>
      </c>
      <c r="O464">
        <f t="shared" si="179"/>
        <v>0.89867330061229445</v>
      </c>
      <c r="P464">
        <f t="shared" si="180"/>
        <v>0.90342629482071712</v>
      </c>
      <c r="Q464" s="5">
        <f t="shared" si="160"/>
        <v>-0.10132669938770555</v>
      </c>
      <c r="R464" s="5">
        <f t="shared" si="161"/>
        <v>-9.6573705179282876E-2</v>
      </c>
    </row>
    <row r="465" spans="1:18" x14ac:dyDescent="0.3">
      <c r="A465" s="1">
        <v>44370</v>
      </c>
      <c r="B465" s="4">
        <v>80713</v>
      </c>
      <c r="C465">
        <f t="shared" si="173"/>
        <v>267</v>
      </c>
      <c r="D465">
        <f t="shared" si="174"/>
        <v>262.97493278878756</v>
      </c>
      <c r="E465">
        <f t="shared" si="175"/>
        <v>4524</v>
      </c>
      <c r="F465" s="4">
        <v>1684</v>
      </c>
      <c r="G465">
        <f t="shared" si="176"/>
        <v>5</v>
      </c>
      <c r="H465">
        <f t="shared" si="177"/>
        <v>56</v>
      </c>
      <c r="I465" s="4">
        <v>73470</v>
      </c>
      <c r="J465">
        <f t="shared" si="158"/>
        <v>372</v>
      </c>
      <c r="K465">
        <f t="shared" si="168"/>
        <v>5559</v>
      </c>
      <c r="L465">
        <f t="shared" ref="L465" si="182">GEOMEAN(K462:K468)</f>
        <v>5538.2552117371151</v>
      </c>
      <c r="M465">
        <f t="shared" ref="M465" si="183">K465/K464</f>
        <v>0.98059622508378907</v>
      </c>
      <c r="N465">
        <f t="shared" ref="N465" si="184">L465/L464</f>
        <v>0.98098703862348846</v>
      </c>
      <c r="O465">
        <f t="shared" ref="O465" si="185">L465/L458</f>
        <v>0.89482097429987506</v>
      </c>
      <c r="P465">
        <f t="shared" ref="P465" si="186">K465/K458</f>
        <v>0.89488087572440433</v>
      </c>
      <c r="Q465" s="5">
        <f t="shared" si="160"/>
        <v>-0.10517902570012494</v>
      </c>
      <c r="R465" s="5">
        <f t="shared" si="161"/>
        <v>-0.10511912427559567</v>
      </c>
    </row>
    <row r="466" spans="1:18" x14ac:dyDescent="0.3">
      <c r="A466" s="1">
        <v>44371</v>
      </c>
      <c r="B466" s="4">
        <v>80985</v>
      </c>
      <c r="C466">
        <f t="shared" si="173"/>
        <v>272</v>
      </c>
      <c r="D466">
        <f t="shared" si="174"/>
        <v>250.06356529427831</v>
      </c>
      <c r="E466">
        <f t="shared" si="175"/>
        <v>4382</v>
      </c>
      <c r="F466" s="4">
        <v>1693</v>
      </c>
      <c r="G466">
        <f t="shared" si="176"/>
        <v>9</v>
      </c>
      <c r="H466">
        <f t="shared" si="177"/>
        <v>60</v>
      </c>
      <c r="I466" s="4">
        <v>73903</v>
      </c>
      <c r="J466">
        <f t="shared" si="158"/>
        <v>433</v>
      </c>
      <c r="K466">
        <f t="shared" si="168"/>
        <v>5389</v>
      </c>
      <c r="L466">
        <f t="shared" ref="L466:L486" si="187">GEOMEAN(K463:K469)</f>
        <v>5421.2231030130233</v>
      </c>
      <c r="M466">
        <f t="shared" ref="M466:M478" si="188">K466/K465</f>
        <v>0.96941896024464835</v>
      </c>
      <c r="N466">
        <f t="shared" ref="N466:N478" si="189">L466/L465</f>
        <v>0.97886841536734026</v>
      </c>
      <c r="O466">
        <f t="shared" ref="O466:O467" si="190">L466/L459</f>
        <v>0.88793696218238649</v>
      </c>
      <c r="P466">
        <f t="shared" ref="P466:P467" si="191">K466/K459</f>
        <v>0.87983673469387758</v>
      </c>
      <c r="Q466" s="5">
        <f t="shared" si="160"/>
        <v>-0.11206303781761351</v>
      </c>
      <c r="R466" s="5">
        <f t="shared" si="161"/>
        <v>-0.12016326530612242</v>
      </c>
    </row>
    <row r="467" spans="1:18" x14ac:dyDescent="0.3">
      <c r="A467" s="1">
        <v>44372</v>
      </c>
      <c r="B467" s="4">
        <v>81269</v>
      </c>
      <c r="C467">
        <f t="shared" si="173"/>
        <v>284</v>
      </c>
      <c r="D467">
        <f t="shared" si="174"/>
        <v>229.5</v>
      </c>
      <c r="E467">
        <f t="shared" si="175"/>
        <v>4317</v>
      </c>
      <c r="F467" s="4">
        <v>1700</v>
      </c>
      <c r="G467">
        <f t="shared" si="176"/>
        <v>7</v>
      </c>
      <c r="H467">
        <f t="shared" si="177"/>
        <v>57</v>
      </c>
      <c r="I467" s="4">
        <v>74270</v>
      </c>
      <c r="J467">
        <f t="shared" si="158"/>
        <v>367</v>
      </c>
      <c r="K467">
        <f t="shared" si="168"/>
        <v>5299</v>
      </c>
      <c r="L467">
        <f t="shared" si="187"/>
        <v>5294.6907456074068</v>
      </c>
      <c r="M467">
        <f t="shared" si="188"/>
        <v>0.98329931341621823</v>
      </c>
      <c r="N467">
        <f t="shared" si="189"/>
        <v>0.97665981366173771</v>
      </c>
      <c r="O467">
        <f t="shared" si="190"/>
        <v>0.87796022190954681</v>
      </c>
      <c r="P467">
        <f t="shared" si="191"/>
        <v>0.88582413908391844</v>
      </c>
      <c r="Q467" s="5">
        <f t="shared" si="160"/>
        <v>-0.12203977809045319</v>
      </c>
      <c r="R467" s="5">
        <f t="shared" si="161"/>
        <v>-0.11417586091608156</v>
      </c>
    </row>
    <row r="468" spans="1:18" x14ac:dyDescent="0.3">
      <c r="A468" s="1">
        <v>44373</v>
      </c>
      <c r="B468" s="4">
        <v>81502</v>
      </c>
      <c r="C468">
        <f t="shared" si="173"/>
        <v>233</v>
      </c>
      <c r="D468">
        <f t="shared" si="174"/>
        <v>215.25</v>
      </c>
      <c r="E468">
        <f t="shared" si="175"/>
        <v>4236</v>
      </c>
      <c r="F468" s="4">
        <v>1705</v>
      </c>
      <c r="G468">
        <f t="shared" si="176"/>
        <v>5</v>
      </c>
      <c r="H468">
        <f t="shared" si="177"/>
        <v>55</v>
      </c>
      <c r="I468" s="4">
        <v>74596</v>
      </c>
      <c r="J468">
        <f t="shared" si="158"/>
        <v>326</v>
      </c>
      <c r="K468">
        <f t="shared" si="168"/>
        <v>5201</v>
      </c>
      <c r="L468">
        <f t="shared" si="187"/>
        <v>5154.3177116546949</v>
      </c>
      <c r="M468">
        <f t="shared" si="188"/>
        <v>0.98150594451783357</v>
      </c>
      <c r="N468">
        <f t="shared" si="189"/>
        <v>0.97348796356630107</v>
      </c>
      <c r="O468">
        <f t="shared" ref="O468:O478" si="192">L468/L461</f>
        <v>0.86717443252689796</v>
      </c>
      <c r="P468">
        <f t="shared" ref="P468:P478" si="193">K468/K461</f>
        <v>0.87426458228273662</v>
      </c>
      <c r="Q468" s="5">
        <f t="shared" si="160"/>
        <v>-0.13282556747310204</v>
      </c>
      <c r="R468" s="5">
        <f t="shared" si="161"/>
        <v>-0.12573541771726338</v>
      </c>
    </row>
    <row r="469" spans="1:18" x14ac:dyDescent="0.3">
      <c r="A469" s="1">
        <v>44374</v>
      </c>
      <c r="B469">
        <f>SQRT(B470*B468)</f>
        <v>81682.7994623103</v>
      </c>
      <c r="C469">
        <f t="shared" si="173"/>
        <v>180.79946231030044</v>
      </c>
      <c r="D469">
        <f t="shared" si="174"/>
        <v>236.375</v>
      </c>
      <c r="E469">
        <f t="shared" si="175"/>
        <v>4184.149719234134</v>
      </c>
      <c r="F469">
        <f>SQRT(F470*F468)</f>
        <v>1712.4835765635828</v>
      </c>
      <c r="G469">
        <f t="shared" si="176"/>
        <v>7.4835765635828011</v>
      </c>
      <c r="H469">
        <f t="shared" si="177"/>
        <v>54.005358437098039</v>
      </c>
      <c r="I469">
        <f>SQRT(I470*I468)</f>
        <v>74907.84816025621</v>
      </c>
      <c r="J469">
        <f t="shared" si="158"/>
        <v>311.84816025620967</v>
      </c>
      <c r="K469">
        <f t="shared" si="168"/>
        <v>5062.4677254905109</v>
      </c>
      <c r="L469">
        <f t="shared" si="187"/>
        <v>5012.8495929437149</v>
      </c>
      <c r="M469">
        <f t="shared" si="188"/>
        <v>0.97336430022890041</v>
      </c>
      <c r="N469">
        <f t="shared" si="189"/>
        <v>0.97255347329655306</v>
      </c>
      <c r="O469">
        <f t="shared" si="192"/>
        <v>0.85686151192658488</v>
      </c>
      <c r="P469">
        <f t="shared" si="193"/>
        <v>0.86113295372187448</v>
      </c>
      <c r="Q469" s="5">
        <f t="shared" si="160"/>
        <v>-0.14313848807341512</v>
      </c>
      <c r="R469" s="5">
        <f t="shared" si="161"/>
        <v>-0.13886704627812552</v>
      </c>
    </row>
    <row r="470" spans="1:18" x14ac:dyDescent="0.3">
      <c r="A470" s="1">
        <v>44375</v>
      </c>
      <c r="B470" s="4">
        <v>81864</v>
      </c>
      <c r="C470">
        <f t="shared" si="173"/>
        <v>181.20053768969956</v>
      </c>
      <c r="D470">
        <f t="shared" si="174"/>
        <v>231.25</v>
      </c>
      <c r="E470">
        <f t="shared" si="175"/>
        <v>4132</v>
      </c>
      <c r="F470" s="4">
        <v>1720</v>
      </c>
      <c r="G470">
        <f t="shared" si="176"/>
        <v>7.5164234364171989</v>
      </c>
      <c r="H470">
        <f t="shared" si="177"/>
        <v>53</v>
      </c>
      <c r="I470" s="4">
        <v>75221</v>
      </c>
      <c r="J470">
        <f t="shared" si="158"/>
        <v>313.15183974379033</v>
      </c>
      <c r="K470">
        <f t="shared" si="168"/>
        <v>4923</v>
      </c>
      <c r="L470">
        <f t="shared" si="187"/>
        <v>4906.2181162688403</v>
      </c>
      <c r="M470">
        <f t="shared" si="188"/>
        <v>0.97245064402321746</v>
      </c>
      <c r="N470">
        <f t="shared" si="189"/>
        <v>0.9787283710197543</v>
      </c>
      <c r="O470">
        <f t="shared" si="192"/>
        <v>0.854113078525499</v>
      </c>
      <c r="P470">
        <f t="shared" si="193"/>
        <v>0.84762396694214881</v>
      </c>
      <c r="Q470" s="5">
        <f t="shared" si="160"/>
        <v>-0.145886921474501</v>
      </c>
      <c r="R470" s="5">
        <f t="shared" si="161"/>
        <v>-0.15237603305785119</v>
      </c>
    </row>
    <row r="471" spans="1:18" x14ac:dyDescent="0.3">
      <c r="A471" s="1">
        <v>44376</v>
      </c>
      <c r="B471" s="4">
        <v>81985</v>
      </c>
      <c r="C471">
        <f t="shared" si="173"/>
        <v>121</v>
      </c>
      <c r="D471">
        <f t="shared" si="174"/>
        <v>218.25</v>
      </c>
      <c r="E471">
        <f t="shared" si="175"/>
        <v>3738</v>
      </c>
      <c r="F471" s="4">
        <v>1727</v>
      </c>
      <c r="G471">
        <f t="shared" si="176"/>
        <v>7</v>
      </c>
      <c r="H471">
        <f t="shared" si="177"/>
        <v>48</v>
      </c>
      <c r="I471" s="4">
        <v>75561</v>
      </c>
      <c r="J471">
        <f t="shared" si="158"/>
        <v>340</v>
      </c>
      <c r="K471">
        <f t="shared" si="168"/>
        <v>4697</v>
      </c>
      <c r="L471">
        <f t="shared" si="187"/>
        <v>4801.6177291665881</v>
      </c>
      <c r="M471">
        <f t="shared" si="188"/>
        <v>0.95409303270363599</v>
      </c>
      <c r="N471">
        <f t="shared" si="189"/>
        <v>0.97868003732744757</v>
      </c>
      <c r="O471">
        <f t="shared" si="192"/>
        <v>0.85050698760769861</v>
      </c>
      <c r="P471">
        <f t="shared" si="193"/>
        <v>0.82854118892220852</v>
      </c>
      <c r="Q471" s="5">
        <f t="shared" si="160"/>
        <v>-0.14949301239230139</v>
      </c>
      <c r="R471" s="5">
        <f t="shared" si="161"/>
        <v>-0.17145881107779148</v>
      </c>
    </row>
    <row r="472" spans="1:18" x14ac:dyDescent="0.3">
      <c r="A472" s="1">
        <v>44377</v>
      </c>
      <c r="B472" s="4">
        <v>82168</v>
      </c>
      <c r="C472">
        <f t="shared" si="173"/>
        <v>183</v>
      </c>
      <c r="D472">
        <f t="shared" si="174"/>
        <v>207.42137004003416</v>
      </c>
      <c r="E472">
        <f t="shared" si="175"/>
        <v>3542</v>
      </c>
      <c r="F472" s="4">
        <v>1733</v>
      </c>
      <c r="G472">
        <f t="shared" si="176"/>
        <v>6</v>
      </c>
      <c r="H472">
        <f t="shared" si="177"/>
        <v>49</v>
      </c>
      <c r="I472" s="4">
        <v>75860</v>
      </c>
      <c r="J472">
        <f t="shared" si="158"/>
        <v>299</v>
      </c>
      <c r="K472">
        <f t="shared" si="168"/>
        <v>4575</v>
      </c>
      <c r="L472">
        <f t="shared" si="187"/>
        <v>4699.5891655923106</v>
      </c>
      <c r="M472">
        <f t="shared" si="188"/>
        <v>0.97402597402597402</v>
      </c>
      <c r="N472">
        <f t="shared" si="189"/>
        <v>0.97875121066916204</v>
      </c>
      <c r="O472">
        <f t="shared" si="192"/>
        <v>0.84856854477066423</v>
      </c>
      <c r="P472">
        <f t="shared" si="193"/>
        <v>0.82298974635725852</v>
      </c>
      <c r="Q472" s="5">
        <f t="shared" si="160"/>
        <v>-0.15143145522933577</v>
      </c>
      <c r="R472" s="5">
        <f t="shared" si="161"/>
        <v>-0.17701025364274148</v>
      </c>
    </row>
    <row r="473" spans="1:18" x14ac:dyDescent="0.3">
      <c r="A473" s="1">
        <v>44378</v>
      </c>
      <c r="B473" s="4">
        <v>82604</v>
      </c>
      <c r="C473">
        <f t="shared" si="173"/>
        <v>436</v>
      </c>
      <c r="D473">
        <f t="shared" si="174"/>
        <v>203.15006721121244</v>
      </c>
      <c r="E473">
        <f t="shared" si="175"/>
        <v>3560</v>
      </c>
      <c r="F473" s="4">
        <v>1738</v>
      </c>
      <c r="G473">
        <f t="shared" si="176"/>
        <v>5</v>
      </c>
      <c r="H473">
        <f t="shared" si="177"/>
        <v>45</v>
      </c>
      <c r="I473" s="4">
        <v>76230</v>
      </c>
      <c r="J473">
        <f t="shared" si="158"/>
        <v>370</v>
      </c>
      <c r="K473">
        <f t="shared" si="168"/>
        <v>4636</v>
      </c>
      <c r="L473">
        <f t="shared" si="187"/>
        <v>4602.7322590690237</v>
      </c>
      <c r="M473">
        <f t="shared" si="188"/>
        <v>1.0133333333333334</v>
      </c>
      <c r="N473">
        <f t="shared" si="189"/>
        <v>0.97939034602590003</v>
      </c>
      <c r="O473">
        <f t="shared" si="192"/>
        <v>0.84902099980185353</v>
      </c>
      <c r="P473">
        <f t="shared" si="193"/>
        <v>0.86027092224902579</v>
      </c>
      <c r="Q473" s="5">
        <f t="shared" si="160"/>
        <v>-0.15097900019814647</v>
      </c>
      <c r="R473" s="5">
        <f t="shared" si="161"/>
        <v>-0.13972907775097421</v>
      </c>
    </row>
    <row r="474" spans="1:18" x14ac:dyDescent="0.3">
      <c r="A474" s="1">
        <v>44379</v>
      </c>
      <c r="B474" s="4">
        <v>82835</v>
      </c>
      <c r="C474">
        <f t="shared" si="173"/>
        <v>231</v>
      </c>
      <c r="D474">
        <f t="shared" si="174"/>
        <v>209.5</v>
      </c>
      <c r="E474">
        <f t="shared" si="175"/>
        <v>3538</v>
      </c>
      <c r="F474" s="4">
        <v>1741</v>
      </c>
      <c r="G474">
        <f t="shared" si="176"/>
        <v>3</v>
      </c>
      <c r="H474">
        <f t="shared" si="177"/>
        <v>41</v>
      </c>
      <c r="I474" s="4">
        <v>76537</v>
      </c>
      <c r="J474">
        <f t="shared" si="158"/>
        <v>307</v>
      </c>
      <c r="K474">
        <f t="shared" si="168"/>
        <v>4557</v>
      </c>
      <c r="L474">
        <f t="shared" si="187"/>
        <v>4511.0119600290018</v>
      </c>
      <c r="M474">
        <f t="shared" si="188"/>
        <v>0.98295944779982747</v>
      </c>
      <c r="N474">
        <f t="shared" si="189"/>
        <v>0.98007264079736545</v>
      </c>
      <c r="O474">
        <f t="shared" si="192"/>
        <v>0.85198780755447101</v>
      </c>
      <c r="P474">
        <f t="shared" si="193"/>
        <v>0.85997357992073975</v>
      </c>
      <c r="Q474" s="5">
        <f t="shared" si="160"/>
        <v>-0.14801219244552899</v>
      </c>
      <c r="R474" s="5">
        <f t="shared" si="161"/>
        <v>-0.14002642007926025</v>
      </c>
    </row>
    <row r="475" spans="1:18" x14ac:dyDescent="0.3">
      <c r="A475" s="1">
        <v>44380</v>
      </c>
      <c r="B475" s="4">
        <v>83015</v>
      </c>
      <c r="C475">
        <f t="shared" si="173"/>
        <v>180</v>
      </c>
      <c r="D475">
        <f t="shared" si="174"/>
        <v>219</v>
      </c>
      <c r="E475">
        <f t="shared" si="175"/>
        <v>3436</v>
      </c>
      <c r="F475" s="4">
        <v>1747</v>
      </c>
      <c r="G475">
        <f t="shared" si="176"/>
        <v>6</v>
      </c>
      <c r="H475">
        <f t="shared" si="177"/>
        <v>42</v>
      </c>
      <c r="I475" s="4">
        <v>76793</v>
      </c>
      <c r="J475">
        <f t="shared" si="158"/>
        <v>256</v>
      </c>
      <c r="K475">
        <f t="shared" si="168"/>
        <v>4475</v>
      </c>
      <c r="L475">
        <f t="shared" si="187"/>
        <v>4444.1782907194611</v>
      </c>
      <c r="M475">
        <f t="shared" si="188"/>
        <v>0.9820057055080097</v>
      </c>
      <c r="N475">
        <f t="shared" si="189"/>
        <v>0.98518432894841823</v>
      </c>
      <c r="O475">
        <f t="shared" si="192"/>
        <v>0.86222436010696413</v>
      </c>
      <c r="P475">
        <f t="shared" si="193"/>
        <v>0.86041145933474328</v>
      </c>
      <c r="Q475" s="5">
        <f t="shared" si="160"/>
        <v>-0.13777563989303587</v>
      </c>
      <c r="R475" s="5">
        <f t="shared" si="161"/>
        <v>-0.13958854066525672</v>
      </c>
    </row>
    <row r="476" spans="1:18" x14ac:dyDescent="0.3">
      <c r="A476" s="1">
        <v>44381</v>
      </c>
      <c r="B476">
        <f>SQRT(B477*B475)</f>
        <v>83161.370960320273</v>
      </c>
      <c r="C476">
        <f t="shared" si="173"/>
        <v>146.3709603202733</v>
      </c>
      <c r="D476">
        <f t="shared" si="174"/>
        <v>218.625</v>
      </c>
      <c r="E476">
        <f t="shared" si="175"/>
        <v>3297.8794826744997</v>
      </c>
      <c r="F476">
        <f>SQRT(F477*F475)</f>
        <v>1752.4913694509312</v>
      </c>
      <c r="G476">
        <f t="shared" si="176"/>
        <v>5.4913694509311881</v>
      </c>
      <c r="H476">
        <f t="shared" si="177"/>
        <v>40.007792887348387</v>
      </c>
      <c r="I476">
        <f>SQRT(I477*I475)</f>
        <v>77033.124576379472</v>
      </c>
      <c r="J476">
        <f t="shared" ref="J476:J541" si="194">I476-I475</f>
        <v>240.12457637947227</v>
      </c>
      <c r="K476">
        <f t="shared" si="168"/>
        <v>4375.7550144898705</v>
      </c>
      <c r="L476">
        <f t="shared" si="187"/>
        <v>4384.2144835537765</v>
      </c>
      <c r="M476">
        <f t="shared" si="188"/>
        <v>0.97782234960667502</v>
      </c>
      <c r="N476">
        <f t="shared" si="189"/>
        <v>0.98650733538505786</v>
      </c>
      <c r="O476">
        <f t="shared" si="192"/>
        <v>0.87459525809933936</v>
      </c>
      <c r="P476">
        <f t="shared" si="193"/>
        <v>0.86435217995703795</v>
      </c>
      <c r="Q476" s="5">
        <f t="shared" si="160"/>
        <v>-0.12540474190066064</v>
      </c>
      <c r="R476" s="5">
        <f t="shared" si="161"/>
        <v>-0.13564782004296205</v>
      </c>
    </row>
    <row r="477" spans="1:18" x14ac:dyDescent="0.3">
      <c r="A477" s="1">
        <v>44382</v>
      </c>
      <c r="B477" s="4">
        <v>83308</v>
      </c>
      <c r="C477">
        <f t="shared" si="173"/>
        <v>146.6290396797267</v>
      </c>
      <c r="D477">
        <f t="shared" si="174"/>
        <v>181.36083961927216</v>
      </c>
      <c r="E477">
        <f t="shared" si="175"/>
        <v>3159</v>
      </c>
      <c r="F477" s="4">
        <v>1758</v>
      </c>
      <c r="G477">
        <f t="shared" si="176"/>
        <v>5.5086305490688119</v>
      </c>
      <c r="H477">
        <f t="shared" si="177"/>
        <v>38</v>
      </c>
      <c r="I477" s="4">
        <v>77274</v>
      </c>
      <c r="J477">
        <f t="shared" si="194"/>
        <v>240.87542362052773</v>
      </c>
      <c r="K477">
        <f t="shared" si="168"/>
        <v>4276</v>
      </c>
      <c r="L477">
        <f t="shared" si="187"/>
        <v>4305.5278979264504</v>
      </c>
      <c r="M477">
        <f t="shared" si="188"/>
        <v>0.97720278805382343</v>
      </c>
      <c r="N477">
        <f t="shared" si="189"/>
        <v>0.98205229558852603</v>
      </c>
      <c r="O477">
        <f t="shared" si="192"/>
        <v>0.87756552927181875</v>
      </c>
      <c r="P477">
        <f t="shared" si="193"/>
        <v>0.86857607150111715</v>
      </c>
      <c r="Q477" s="5">
        <f t="shared" si="160"/>
        <v>-0.12243447072818125</v>
      </c>
      <c r="R477" s="5">
        <f t="shared" si="161"/>
        <v>-0.13142392849888285</v>
      </c>
    </row>
    <row r="478" spans="1:18" x14ac:dyDescent="0.3">
      <c r="A478" s="1">
        <v>44383</v>
      </c>
      <c r="B478" s="4">
        <v>83540</v>
      </c>
      <c r="C478">
        <f t="shared" si="173"/>
        <v>232</v>
      </c>
      <c r="D478">
        <f t="shared" si="174"/>
        <v>169.75</v>
      </c>
      <c r="E478">
        <f t="shared" si="175"/>
        <v>3094</v>
      </c>
      <c r="F478" s="4">
        <v>1768</v>
      </c>
      <c r="G478">
        <f t="shared" si="176"/>
        <v>10</v>
      </c>
      <c r="H478">
        <f t="shared" si="177"/>
        <v>41</v>
      </c>
      <c r="I478" s="4">
        <v>77541</v>
      </c>
      <c r="J478">
        <f t="shared" si="194"/>
        <v>267</v>
      </c>
      <c r="K478">
        <f t="shared" si="168"/>
        <v>4231</v>
      </c>
      <c r="L478">
        <f t="shared" si="187"/>
        <v>4228.5162457723791</v>
      </c>
      <c r="M478">
        <f t="shared" si="188"/>
        <v>0.98947614593077637</v>
      </c>
      <c r="N478">
        <f t="shared" si="189"/>
        <v>0.98211330782662909</v>
      </c>
      <c r="O478">
        <f t="shared" si="192"/>
        <v>0.88064408378180459</v>
      </c>
      <c r="P478">
        <f t="shared" si="193"/>
        <v>0.90078773685331059</v>
      </c>
      <c r="Q478" s="5">
        <f t="shared" si="160"/>
        <v>-0.11935591621819541</v>
      </c>
      <c r="R478" s="5">
        <f t="shared" si="161"/>
        <v>-9.9212263146689406E-2</v>
      </c>
    </row>
    <row r="479" spans="1:18" x14ac:dyDescent="0.3">
      <c r="A479" s="1">
        <v>44384</v>
      </c>
      <c r="B479" s="4">
        <v>83737</v>
      </c>
      <c r="C479">
        <f t="shared" si="173"/>
        <v>197</v>
      </c>
      <c r="D479">
        <f t="shared" si="174"/>
        <v>162.73860252950726</v>
      </c>
      <c r="E479">
        <f t="shared" si="175"/>
        <v>3024</v>
      </c>
      <c r="F479" s="4">
        <v>1776</v>
      </c>
      <c r="G479">
        <f t="shared" si="176"/>
        <v>8</v>
      </c>
      <c r="H479">
        <f t="shared" si="177"/>
        <v>43</v>
      </c>
      <c r="I479" s="4">
        <v>77801</v>
      </c>
      <c r="J479">
        <f t="shared" si="194"/>
        <v>260</v>
      </c>
      <c r="K479">
        <f t="shared" si="168"/>
        <v>4160</v>
      </c>
      <c r="L479">
        <f t="shared" si="187"/>
        <v>4153.5008539528681</v>
      </c>
      <c r="M479">
        <f t="shared" ref="M479:M480" si="195">K479/K478</f>
        <v>0.98321909714015598</v>
      </c>
      <c r="N479">
        <f>L479/L478</f>
        <v>0.98225964204476912</v>
      </c>
      <c r="O479">
        <f t="shared" ref="O479:O480" si="196">L479/L472</f>
        <v>0.88380084037183781</v>
      </c>
      <c r="P479">
        <f t="shared" ref="P479:P480" si="197">K479/K472</f>
        <v>0.90928961748633885</v>
      </c>
      <c r="Q479" s="5">
        <f t="shared" ref="Q479" si="198">O479-1</f>
        <v>-0.11619915962816219</v>
      </c>
      <c r="R479" s="5">
        <f t="shared" ref="R479" si="199">P479-1</f>
        <v>-9.0710382513661147E-2</v>
      </c>
    </row>
    <row r="480" spans="1:18" x14ac:dyDescent="0.3">
      <c r="A480" s="1">
        <v>44385</v>
      </c>
      <c r="B480" s="4">
        <v>83917</v>
      </c>
      <c r="C480">
        <f t="shared" si="173"/>
        <v>180</v>
      </c>
      <c r="D480">
        <f t="shared" si="174"/>
        <v>159.95362995996584</v>
      </c>
      <c r="E480">
        <f t="shared" si="175"/>
        <v>2932</v>
      </c>
      <c r="F480" s="4">
        <v>1781</v>
      </c>
      <c r="G480">
        <f t="shared" si="176"/>
        <v>5</v>
      </c>
      <c r="H480">
        <f t="shared" si="177"/>
        <v>43</v>
      </c>
      <c r="I480" s="4">
        <v>78052</v>
      </c>
      <c r="J480">
        <f t="shared" si="194"/>
        <v>251</v>
      </c>
      <c r="K480">
        <f t="shared" si="168"/>
        <v>4084</v>
      </c>
      <c r="L480">
        <f t="shared" si="187"/>
        <v>4076.835515919598</v>
      </c>
      <c r="M480">
        <f t="shared" si="195"/>
        <v>0.98173076923076918</v>
      </c>
      <c r="N480">
        <f>L480/L479</f>
        <v>0.98154199536029763</v>
      </c>
      <c r="O480">
        <f t="shared" si="196"/>
        <v>0.88574248651695486</v>
      </c>
      <c r="P480">
        <f t="shared" si="197"/>
        <v>0.88093183779119932</v>
      </c>
      <c r="Q480" s="5">
        <f t="shared" ref="Q480" si="200">O480-1</f>
        <v>-0.11425751348304514</v>
      </c>
      <c r="R480" s="5">
        <f t="shared" ref="R480" si="201">P480-1</f>
        <v>-0.11906816220880068</v>
      </c>
    </row>
    <row r="481" spans="1:18" x14ac:dyDescent="0.3">
      <c r="A481" s="1">
        <v>44386</v>
      </c>
      <c r="B481">
        <f>SQRT(B482*B480)</f>
        <v>84054.886716954177</v>
      </c>
      <c r="C481">
        <f t="shared" si="173"/>
        <v>137.88671695417725</v>
      </c>
      <c r="D481">
        <f t="shared" si="174"/>
        <v>158.75</v>
      </c>
      <c r="E481">
        <f t="shared" si="175"/>
        <v>2785.8867169541772</v>
      </c>
      <c r="F481">
        <f>SQRT(F482*F480)</f>
        <v>1783.9974775766921</v>
      </c>
      <c r="G481">
        <f t="shared" si="176"/>
        <v>2.9974775766920629</v>
      </c>
      <c r="H481">
        <f t="shared" si="177"/>
        <v>42.997477576692063</v>
      </c>
      <c r="I481">
        <f>SQRT(I482*I480)</f>
        <v>78254.736700087364</v>
      </c>
      <c r="J481">
        <f t="shared" si="194"/>
        <v>202.73670008736372</v>
      </c>
      <c r="K481">
        <f t="shared" si="168"/>
        <v>4016.152539290124</v>
      </c>
      <c r="L481">
        <f t="shared" si="187"/>
        <v>3998.5038395156225</v>
      </c>
      <c r="M481">
        <f t="shared" ref="M481:M486" si="202">K481/K480</f>
        <v>0.98338700766163667</v>
      </c>
      <c r="N481">
        <f t="shared" ref="N481:N486" si="203">L481/L480</f>
        <v>0.98078615727858065</v>
      </c>
      <c r="O481">
        <f t="shared" ref="O481:O486" si="204">L481/L474</f>
        <v>0.88638732837452194</v>
      </c>
      <c r="P481">
        <f t="shared" ref="P481:P486" si="205">K481/K474</f>
        <v>0.88131501849684524</v>
      </c>
      <c r="Q481" s="5">
        <f t="shared" ref="Q481:Q484" si="206">O481-1</f>
        <v>-0.11361267162547806</v>
      </c>
      <c r="R481" s="5">
        <f t="shared" ref="R481:R484" si="207">P481-1</f>
        <v>-0.11868498150315476</v>
      </c>
    </row>
    <row r="482" spans="1:18" x14ac:dyDescent="0.3">
      <c r="A482" s="1">
        <v>44387</v>
      </c>
      <c r="B482" s="4">
        <v>84193</v>
      </c>
      <c r="C482">
        <f t="shared" si="173"/>
        <v>138.11328304582275</v>
      </c>
      <c r="D482">
        <f t="shared" si="174"/>
        <v>163.75</v>
      </c>
      <c r="E482">
        <f t="shared" si="175"/>
        <v>2691</v>
      </c>
      <c r="F482" s="4">
        <v>1787</v>
      </c>
      <c r="G482">
        <f t="shared" si="176"/>
        <v>3.0025224233079371</v>
      </c>
      <c r="H482">
        <f t="shared" si="177"/>
        <v>40</v>
      </c>
      <c r="I482" s="4">
        <v>78458</v>
      </c>
      <c r="J482">
        <f t="shared" si="194"/>
        <v>203.26329991263628</v>
      </c>
      <c r="K482">
        <f t="shared" si="168"/>
        <v>3948</v>
      </c>
      <c r="L482">
        <f t="shared" si="187"/>
        <v>3918.984858934366</v>
      </c>
      <c r="M482">
        <f t="shared" si="202"/>
        <v>0.98303039074751619</v>
      </c>
      <c r="N482">
        <f t="shared" si="203"/>
        <v>0.98011281625006785</v>
      </c>
      <c r="O482">
        <f t="shared" si="204"/>
        <v>0.88182440095127856</v>
      </c>
      <c r="P482">
        <f t="shared" si="205"/>
        <v>0.88223463687150838</v>
      </c>
      <c r="Q482" s="5">
        <f t="shared" si="206"/>
        <v>-0.11817559904872144</v>
      </c>
      <c r="R482" s="5">
        <f t="shared" si="207"/>
        <v>-0.11776536312849162</v>
      </c>
    </row>
    <row r="483" spans="1:18" x14ac:dyDescent="0.3">
      <c r="A483" s="1">
        <v>44388</v>
      </c>
      <c r="B483">
        <f>SQRT(B484*B482)</f>
        <v>84316.908820236058</v>
      </c>
      <c r="C483">
        <f t="shared" si="173"/>
        <v>123.90882023605809</v>
      </c>
      <c r="D483">
        <f t="shared" si="174"/>
        <v>157.25</v>
      </c>
      <c r="E483">
        <f t="shared" si="175"/>
        <v>2634.1093579257576</v>
      </c>
      <c r="F483">
        <f>SQRT(F484*F482)</f>
        <v>1790.4965791645625</v>
      </c>
      <c r="G483">
        <f t="shared" si="176"/>
        <v>3.4965791645624904</v>
      </c>
      <c r="H483">
        <f t="shared" si="177"/>
        <v>38.005209713631302</v>
      </c>
      <c r="I483">
        <f>SQRT(I484*I482)</f>
        <v>78685.66967370869</v>
      </c>
      <c r="J483">
        <f t="shared" si="194"/>
        <v>227.66967370868952</v>
      </c>
      <c r="K483">
        <f t="shared" si="168"/>
        <v>3840.7425673628022</v>
      </c>
      <c r="L483">
        <f t="shared" si="187"/>
        <v>3862.0582133868211</v>
      </c>
      <c r="M483">
        <f t="shared" si="202"/>
        <v>0.97283246387102384</v>
      </c>
      <c r="N483">
        <f t="shared" si="203"/>
        <v>0.98547413485975444</v>
      </c>
      <c r="O483">
        <f t="shared" si="204"/>
        <v>0.88090083819446174</v>
      </c>
      <c r="P483">
        <f t="shared" si="205"/>
        <v>0.8777325409316955</v>
      </c>
      <c r="Q483" s="5">
        <f t="shared" si="206"/>
        <v>-0.11909916180553826</v>
      </c>
      <c r="R483" s="5">
        <f t="shared" si="207"/>
        <v>-0.1222674590683045</v>
      </c>
    </row>
    <row r="484" spans="1:18" x14ac:dyDescent="0.3">
      <c r="A484" s="1">
        <v>44389</v>
      </c>
      <c r="B484" s="4">
        <v>84441</v>
      </c>
      <c r="C484">
        <f t="shared" si="173"/>
        <v>124.09117976394191</v>
      </c>
      <c r="D484">
        <f t="shared" si="174"/>
        <v>155.75</v>
      </c>
      <c r="E484">
        <f t="shared" si="175"/>
        <v>2577</v>
      </c>
      <c r="F484" s="4">
        <v>1794</v>
      </c>
      <c r="G484">
        <f t="shared" si="176"/>
        <v>3.5034208354375096</v>
      </c>
      <c r="H484">
        <f t="shared" si="177"/>
        <v>36</v>
      </c>
      <c r="I484" s="4">
        <v>78914</v>
      </c>
      <c r="J484">
        <f t="shared" si="194"/>
        <v>228.33032629131048</v>
      </c>
      <c r="K484">
        <f t="shared" si="168"/>
        <v>3733</v>
      </c>
      <c r="L484">
        <f t="shared" si="187"/>
        <v>3810.4558491034672</v>
      </c>
      <c r="M484">
        <f t="shared" si="202"/>
        <v>0.97194746446211777</v>
      </c>
      <c r="N484">
        <f t="shared" si="203"/>
        <v>0.98663863633528681</v>
      </c>
      <c r="O484">
        <f t="shared" si="204"/>
        <v>0.88501478551296564</v>
      </c>
      <c r="P484">
        <f t="shared" si="205"/>
        <v>0.87301216089803557</v>
      </c>
      <c r="Q484" s="5">
        <f t="shared" si="206"/>
        <v>-0.11498521448703436</v>
      </c>
      <c r="R484" s="5">
        <f t="shared" si="207"/>
        <v>-0.12698783910196443</v>
      </c>
    </row>
    <row r="485" spans="1:18" x14ac:dyDescent="0.3">
      <c r="A485" s="1">
        <v>44390</v>
      </c>
      <c r="B485" s="4">
        <v>84578</v>
      </c>
      <c r="C485">
        <f t="shared" si="173"/>
        <v>137</v>
      </c>
      <c r="D485">
        <f t="shared" si="174"/>
        <v>156.76416038072784</v>
      </c>
      <c r="E485">
        <f t="shared" si="175"/>
        <v>2593</v>
      </c>
      <c r="F485" s="4">
        <v>1798</v>
      </c>
      <c r="G485">
        <f t="shared" si="176"/>
        <v>4</v>
      </c>
      <c r="H485">
        <f t="shared" si="177"/>
        <v>30</v>
      </c>
      <c r="I485" s="4">
        <v>79104</v>
      </c>
      <c r="J485">
        <f t="shared" si="194"/>
        <v>190</v>
      </c>
      <c r="K485">
        <f t="shared" si="168"/>
        <v>3676</v>
      </c>
      <c r="L485">
        <f t="shared" si="187"/>
        <v>3762.8768832412188</v>
      </c>
      <c r="M485">
        <f t="shared" si="202"/>
        <v>0.98473077953388699</v>
      </c>
      <c r="N485">
        <f t="shared" si="203"/>
        <v>0.98751357639442461</v>
      </c>
      <c r="O485">
        <f t="shared" si="204"/>
        <v>0.88988114613566849</v>
      </c>
      <c r="P485">
        <f t="shared" si="205"/>
        <v>0.86882533679981089</v>
      </c>
      <c r="Q485" s="5">
        <f t="shared" ref="Q485:Q486" si="208">O485-1</f>
        <v>-0.11011885386433151</v>
      </c>
      <c r="R485" s="5">
        <f t="shared" ref="R485:R486" si="209">P485-1</f>
        <v>-0.13117466320018911</v>
      </c>
    </row>
    <row r="486" spans="1:18" x14ac:dyDescent="0.3">
      <c r="A486" s="1">
        <v>44391</v>
      </c>
      <c r="B486" s="4">
        <v>84850</v>
      </c>
      <c r="C486">
        <f t="shared" si="173"/>
        <v>272</v>
      </c>
      <c r="D486">
        <f t="shared" si="174"/>
        <v>156.17446326412755</v>
      </c>
      <c r="E486">
        <f t="shared" si="175"/>
        <v>2682</v>
      </c>
      <c r="F486" s="4">
        <v>1804</v>
      </c>
      <c r="G486">
        <f t="shared" si="176"/>
        <v>6</v>
      </c>
      <c r="H486">
        <f t="shared" si="177"/>
        <v>28</v>
      </c>
      <c r="I486" s="4">
        <v>79291</v>
      </c>
      <c r="J486">
        <f t="shared" si="194"/>
        <v>187</v>
      </c>
      <c r="K486">
        <f t="shared" si="168"/>
        <v>3755</v>
      </c>
      <c r="L486">
        <f t="shared" si="187"/>
        <v>3722.9597463646683</v>
      </c>
      <c r="M486">
        <f t="shared" si="202"/>
        <v>1.0214907508161044</v>
      </c>
      <c r="N486">
        <f t="shared" si="203"/>
        <v>0.98939185678534147</v>
      </c>
      <c r="O486">
        <f t="shared" si="204"/>
        <v>0.89634259803306515</v>
      </c>
      <c r="P486">
        <f t="shared" si="205"/>
        <v>0.90264423076923073</v>
      </c>
      <c r="Q486" s="5">
        <f t="shared" si="208"/>
        <v>-0.10365740196693485</v>
      </c>
      <c r="R486" s="5">
        <f t="shared" si="209"/>
        <v>-9.7355769230769273E-2</v>
      </c>
    </row>
    <row r="487" spans="1:18" x14ac:dyDescent="0.3">
      <c r="A487" s="1">
        <v>44392</v>
      </c>
      <c r="B487" s="4">
        <v>84995</v>
      </c>
      <c r="C487">
        <f t="shared" si="173"/>
        <v>145</v>
      </c>
      <c r="D487">
        <f t="shared" si="174"/>
        <v>157.38639747049274</v>
      </c>
      <c r="E487">
        <f t="shared" si="175"/>
        <v>2391</v>
      </c>
      <c r="F487" s="4">
        <v>1809</v>
      </c>
      <c r="G487">
        <f t="shared" ref="G487" si="210">F487-F486</f>
        <v>5</v>
      </c>
      <c r="H487">
        <f t="shared" ref="H487" si="211">SUM(G481:G487)</f>
        <v>28</v>
      </c>
      <c r="I487" s="4">
        <v>79469</v>
      </c>
      <c r="J487">
        <f t="shared" si="194"/>
        <v>178</v>
      </c>
      <c r="K487">
        <f t="shared" si="168"/>
        <v>3717</v>
      </c>
      <c r="L487">
        <f t="shared" ref="L487:L495" si="212">GEOMEAN(K484:K490)</f>
        <v>3696.2593374283597</v>
      </c>
      <c r="M487">
        <f t="shared" ref="M487:M495" si="213">K487/K486</f>
        <v>0.98988015978695076</v>
      </c>
      <c r="N487">
        <f t="shared" ref="N487:N495" si="214">L487/L486</f>
        <v>0.99282817683903768</v>
      </c>
      <c r="O487">
        <f t="shared" ref="O487" si="215">L487/L480</f>
        <v>0.90664912111240936</v>
      </c>
      <c r="P487">
        <f t="shared" ref="P487" si="216">K487/K480</f>
        <v>0.91013712047012729</v>
      </c>
      <c r="Q487" s="5">
        <f t="shared" ref="Q487" si="217">O487-1</f>
        <v>-9.3350878887590638E-2</v>
      </c>
      <c r="R487" s="5">
        <f t="shared" ref="R487" si="218">P487-1</f>
        <v>-8.9862879529872708E-2</v>
      </c>
    </row>
    <row r="488" spans="1:18" x14ac:dyDescent="0.3">
      <c r="A488" s="1">
        <v>44393</v>
      </c>
      <c r="B488" s="4">
        <v>85163</v>
      </c>
      <c r="C488">
        <f t="shared" si="173"/>
        <v>168</v>
      </c>
      <c r="D488">
        <f t="shared" si="174"/>
        <v>159.875</v>
      </c>
      <c r="E488">
        <f t="shared" si="175"/>
        <v>2328</v>
      </c>
      <c r="F488" s="4">
        <v>1815</v>
      </c>
      <c r="G488">
        <f t="shared" ref="G488:G521" si="219">F488-F487</f>
        <v>6</v>
      </c>
      <c r="H488">
        <f t="shared" ref="H488:H521" si="220">SUM(G482:G488)</f>
        <v>31.002522423307937</v>
      </c>
      <c r="I488" s="4">
        <v>79670</v>
      </c>
      <c r="J488">
        <f t="shared" si="194"/>
        <v>201</v>
      </c>
      <c r="K488">
        <f t="shared" si="168"/>
        <v>3678</v>
      </c>
      <c r="L488">
        <f t="shared" si="212"/>
        <v>3682.9617222919228</v>
      </c>
      <c r="M488">
        <f t="shared" si="213"/>
        <v>0.98950766747376917</v>
      </c>
      <c r="N488">
        <f t="shared" si="214"/>
        <v>0.99640241283889763</v>
      </c>
      <c r="O488">
        <f t="shared" ref="O488:O495" si="221">L488/L481</f>
        <v>0.92108495330045137</v>
      </c>
      <c r="P488">
        <f t="shared" ref="P488:P495" si="222">K488/K481</f>
        <v>0.91580186858393231</v>
      </c>
      <c r="Q488" s="5">
        <f t="shared" ref="Q488:Q489" si="223">O488-1</f>
        <v>-7.891504669954863E-2</v>
      </c>
      <c r="R488" s="5">
        <f t="shared" ref="R488:R489" si="224">P488-1</f>
        <v>-8.419813141606769E-2</v>
      </c>
    </row>
    <row r="489" spans="1:18" x14ac:dyDescent="0.3">
      <c r="A489" s="1">
        <v>44394</v>
      </c>
      <c r="B489" s="4">
        <v>85309</v>
      </c>
      <c r="C489">
        <f t="shared" si="173"/>
        <v>146</v>
      </c>
      <c r="D489">
        <f t="shared" si="174"/>
        <v>158.375</v>
      </c>
      <c r="E489">
        <f t="shared" si="175"/>
        <v>2294</v>
      </c>
      <c r="F489" s="4">
        <v>1819</v>
      </c>
      <c r="G489">
        <f t="shared" si="219"/>
        <v>4</v>
      </c>
      <c r="H489">
        <f t="shared" si="220"/>
        <v>32</v>
      </c>
      <c r="I489" s="4">
        <v>79826</v>
      </c>
      <c r="J489">
        <f t="shared" si="194"/>
        <v>156</v>
      </c>
      <c r="K489">
        <f t="shared" si="168"/>
        <v>3664</v>
      </c>
      <c r="L489">
        <f t="shared" si="212"/>
        <v>3674.7487025097644</v>
      </c>
      <c r="M489">
        <f t="shared" si="213"/>
        <v>0.99619358346927678</v>
      </c>
      <c r="N489">
        <f t="shared" si="214"/>
        <v>0.99776999588878501</v>
      </c>
      <c r="O489">
        <f t="shared" si="221"/>
        <v>0.93767871905200129</v>
      </c>
      <c r="P489">
        <f t="shared" si="222"/>
        <v>0.92806484295846003</v>
      </c>
      <c r="Q489" s="5">
        <f t="shared" si="223"/>
        <v>-6.2321280947998714E-2</v>
      </c>
      <c r="R489" s="5">
        <f t="shared" si="224"/>
        <v>-7.1935157041539965E-2</v>
      </c>
    </row>
    <row r="490" spans="1:18" x14ac:dyDescent="0.3">
      <c r="A490" s="1">
        <v>44395</v>
      </c>
      <c r="B490">
        <f>SQRT(B491*B489)</f>
        <v>85442.39570611302</v>
      </c>
      <c r="C490">
        <f t="shared" si="173"/>
        <v>133.39570611302042</v>
      </c>
      <c r="D490">
        <f t="shared" si="174"/>
        <v>172.875</v>
      </c>
      <c r="E490">
        <f t="shared" si="175"/>
        <v>2281.0247457927471</v>
      </c>
      <c r="F490" s="7">
        <f>SQRT(F491*F489)</f>
        <v>1820.4993820377967</v>
      </c>
      <c r="G490">
        <f t="shared" si="219"/>
        <v>1.4993820377967495</v>
      </c>
      <c r="H490">
        <f t="shared" si="220"/>
        <v>30.002802873234259</v>
      </c>
      <c r="I490">
        <f>SQRT(I491*I489)</f>
        <v>79969.870351276681</v>
      </c>
      <c r="J490">
        <f t="shared" si="194"/>
        <v>143.87035127668059</v>
      </c>
      <c r="K490">
        <f t="shared" si="168"/>
        <v>3652.0259727985394</v>
      </c>
      <c r="L490">
        <f t="shared" si="212"/>
        <v>3648.1755794470178</v>
      </c>
      <c r="M490">
        <f t="shared" si="213"/>
        <v>0.9967319794755839</v>
      </c>
      <c r="N490">
        <f t="shared" si="214"/>
        <v>0.99276872373759928</v>
      </c>
      <c r="O490">
        <f t="shared" si="221"/>
        <v>0.94461952095946278</v>
      </c>
      <c r="P490">
        <f t="shared" si="222"/>
        <v>0.95086455515974799</v>
      </c>
      <c r="Q490" s="5">
        <f t="shared" ref="Q490:Q492" si="225">O490-1</f>
        <v>-5.5380479040537223E-2</v>
      </c>
      <c r="R490" s="5">
        <f t="shared" ref="R490:R492" si="226">P490-1</f>
        <v>-4.9135444840252007E-2</v>
      </c>
    </row>
    <row r="491" spans="1:18" x14ac:dyDescent="0.3">
      <c r="A491" s="1">
        <v>44396</v>
      </c>
      <c r="B491" s="4">
        <v>85576</v>
      </c>
      <c r="C491">
        <f t="shared" si="173"/>
        <v>133.60429388697958</v>
      </c>
      <c r="D491">
        <f t="shared" si="174"/>
        <v>172.625</v>
      </c>
      <c r="E491">
        <f t="shared" si="175"/>
        <v>2268</v>
      </c>
      <c r="F491" s="4">
        <v>1822</v>
      </c>
      <c r="G491">
        <f t="shared" si="219"/>
        <v>1.5006179622032505</v>
      </c>
      <c r="H491">
        <f t="shared" si="220"/>
        <v>28</v>
      </c>
      <c r="I491" s="4">
        <v>80114</v>
      </c>
      <c r="J491">
        <f t="shared" si="194"/>
        <v>144.12964872331941</v>
      </c>
      <c r="K491">
        <f t="shared" si="168"/>
        <v>3640</v>
      </c>
      <c r="L491">
        <f t="shared" si="212"/>
        <v>3611.4723433611312</v>
      </c>
      <c r="M491">
        <f t="shared" si="213"/>
        <v>0.99670704072530902</v>
      </c>
      <c r="N491">
        <f t="shared" si="214"/>
        <v>0.98993929012280435</v>
      </c>
      <c r="O491">
        <f t="shared" si="221"/>
        <v>0.94777960600457989</v>
      </c>
      <c r="P491">
        <f t="shared" si="222"/>
        <v>0.97508706134476297</v>
      </c>
      <c r="Q491" s="5">
        <f t="shared" si="225"/>
        <v>-5.2220393995420111E-2</v>
      </c>
      <c r="R491" s="5">
        <f t="shared" si="226"/>
        <v>-2.4912938655237027E-2</v>
      </c>
    </row>
    <row r="492" spans="1:18" x14ac:dyDescent="0.3">
      <c r="A492" s="1">
        <v>44397</v>
      </c>
      <c r="B492" s="4">
        <v>85720</v>
      </c>
      <c r="C492">
        <f t="shared" si="173"/>
        <v>144</v>
      </c>
      <c r="D492">
        <f t="shared" si="174"/>
        <v>163.25</v>
      </c>
      <c r="E492">
        <f t="shared" si="175"/>
        <v>2180</v>
      </c>
      <c r="F492" s="4">
        <v>1826</v>
      </c>
      <c r="G492">
        <f t="shared" si="219"/>
        <v>4</v>
      </c>
      <c r="H492">
        <f t="shared" si="220"/>
        <v>28</v>
      </c>
      <c r="I492" s="4">
        <v>80275</v>
      </c>
      <c r="J492">
        <f t="shared" si="194"/>
        <v>161</v>
      </c>
      <c r="K492">
        <f t="shared" si="168"/>
        <v>3619</v>
      </c>
      <c r="L492">
        <f t="shared" si="212"/>
        <v>3574.4426499119818</v>
      </c>
      <c r="M492">
        <f t="shared" si="213"/>
        <v>0.99423076923076925</v>
      </c>
      <c r="N492">
        <f t="shared" si="214"/>
        <v>0.98974664903160059</v>
      </c>
      <c r="O492">
        <f t="shared" si="221"/>
        <v>0.94992282788510318</v>
      </c>
      <c r="P492">
        <f t="shared" si="222"/>
        <v>0.98449401523394997</v>
      </c>
      <c r="Q492" s="5">
        <f t="shared" si="225"/>
        <v>-5.0077172114896817E-2</v>
      </c>
      <c r="R492" s="5">
        <f t="shared" si="226"/>
        <v>-1.5505984766050029E-2</v>
      </c>
    </row>
    <row r="493" spans="1:18" x14ac:dyDescent="0.3">
      <c r="A493" s="1">
        <v>44398</v>
      </c>
      <c r="B493" s="4">
        <v>85845</v>
      </c>
      <c r="C493">
        <f t="shared" si="173"/>
        <v>125</v>
      </c>
      <c r="D493">
        <f t="shared" si="174"/>
        <v>156.99334603850184</v>
      </c>
      <c r="E493">
        <f t="shared" si="175"/>
        <v>2108</v>
      </c>
      <c r="F493" s="4">
        <v>1830</v>
      </c>
      <c r="G493">
        <f t="shared" si="219"/>
        <v>4</v>
      </c>
      <c r="H493">
        <f t="shared" si="220"/>
        <v>26</v>
      </c>
      <c r="I493" s="4">
        <v>80446</v>
      </c>
      <c r="J493">
        <f t="shared" si="194"/>
        <v>171</v>
      </c>
      <c r="K493">
        <f t="shared" si="168"/>
        <v>3569</v>
      </c>
      <c r="L493">
        <f t="shared" si="212"/>
        <v>3532.2853200361833</v>
      </c>
      <c r="M493">
        <f t="shared" si="213"/>
        <v>0.98618402873722022</v>
      </c>
      <c r="N493">
        <f t="shared" si="214"/>
        <v>0.98820590116984064</v>
      </c>
      <c r="O493">
        <f t="shared" si="221"/>
        <v>0.94878418266147746</v>
      </c>
      <c r="P493">
        <f t="shared" si="222"/>
        <v>0.95046604527296941</v>
      </c>
      <c r="Q493" s="5">
        <f t="shared" ref="Q493:Q495" si="227">O493-1</f>
        <v>-5.121581733852254E-2</v>
      </c>
      <c r="R493" s="5">
        <f t="shared" ref="R493:R495" si="228">P493-1</f>
        <v>-4.9533954727030594E-2</v>
      </c>
    </row>
    <row r="494" spans="1:18" x14ac:dyDescent="0.3">
      <c r="A494" s="1">
        <v>44399</v>
      </c>
      <c r="B494" s="4">
        <v>86233</v>
      </c>
      <c r="C494">
        <f t="shared" si="173"/>
        <v>388</v>
      </c>
      <c r="D494">
        <f t="shared" si="174"/>
        <v>152.32553673587245</v>
      </c>
      <c r="E494">
        <f t="shared" si="175"/>
        <v>2316</v>
      </c>
      <c r="F494" s="4">
        <v>1832</v>
      </c>
      <c r="G494">
        <f t="shared" si="219"/>
        <v>2</v>
      </c>
      <c r="H494">
        <f t="shared" si="220"/>
        <v>23</v>
      </c>
      <c r="I494" s="4">
        <v>80938</v>
      </c>
      <c r="J494">
        <f t="shared" si="194"/>
        <v>492</v>
      </c>
      <c r="K494">
        <f t="shared" si="168"/>
        <v>3463</v>
      </c>
      <c r="L494">
        <f t="shared" si="212"/>
        <v>3482.3512831767862</v>
      </c>
      <c r="M494">
        <f t="shared" si="213"/>
        <v>0.97029980386662928</v>
      </c>
      <c r="N494">
        <f t="shared" si="214"/>
        <v>0.98586353243432623</v>
      </c>
      <c r="O494">
        <f t="shared" si="221"/>
        <v>0.94212850486827637</v>
      </c>
      <c r="P494">
        <f t="shared" si="222"/>
        <v>0.93166532149582992</v>
      </c>
      <c r="Q494" s="5">
        <f t="shared" si="227"/>
        <v>-5.7871495131723627E-2</v>
      </c>
      <c r="R494" s="5">
        <f t="shared" si="228"/>
        <v>-6.8334678504170077E-2</v>
      </c>
    </row>
    <row r="495" spans="1:18" x14ac:dyDescent="0.3">
      <c r="A495" s="1">
        <v>44400</v>
      </c>
      <c r="B495" s="4">
        <v>86376</v>
      </c>
      <c r="C495">
        <f t="shared" si="173"/>
        <v>143</v>
      </c>
      <c r="D495">
        <f t="shared" si="174"/>
        <v>151.61320126332976</v>
      </c>
      <c r="E495">
        <f t="shared" si="175"/>
        <v>2321.1132830458228</v>
      </c>
      <c r="F495" s="4">
        <v>1835</v>
      </c>
      <c r="G495">
        <f t="shared" si="219"/>
        <v>3</v>
      </c>
      <c r="H495">
        <f t="shared" si="220"/>
        <v>20</v>
      </c>
      <c r="I495" s="4">
        <v>81119</v>
      </c>
      <c r="J495">
        <f t="shared" si="194"/>
        <v>181</v>
      </c>
      <c r="K495">
        <f t="shared" si="168"/>
        <v>3422</v>
      </c>
      <c r="L495">
        <f t="shared" si="212"/>
        <v>3424.7674545896161</v>
      </c>
      <c r="M495">
        <f t="shared" si="213"/>
        <v>0.98816055443257289</v>
      </c>
      <c r="N495">
        <f t="shared" si="214"/>
        <v>0.98346409540434443</v>
      </c>
      <c r="O495">
        <f t="shared" si="221"/>
        <v>0.92989493587741356</v>
      </c>
      <c r="P495">
        <f t="shared" si="222"/>
        <v>0.93039695486677543</v>
      </c>
      <c r="Q495" s="5">
        <f t="shared" si="227"/>
        <v>-7.0105064122586436E-2</v>
      </c>
      <c r="R495" s="5">
        <f t="shared" si="228"/>
        <v>-6.9603045133224573E-2</v>
      </c>
    </row>
    <row r="496" spans="1:18" x14ac:dyDescent="0.3">
      <c r="A496" s="1">
        <v>44401</v>
      </c>
      <c r="B496" s="4">
        <v>86469</v>
      </c>
      <c r="C496">
        <f t="shared" si="173"/>
        <v>93</v>
      </c>
      <c r="D496">
        <f t="shared" ref="D496:D513" si="229">AVERAGE(C493:C500)</f>
        <v>149.625</v>
      </c>
      <c r="E496">
        <f t="shared" ref="E496:E513" si="230">SUM(C483:C496)</f>
        <v>2276</v>
      </c>
      <c r="F496" s="4">
        <v>1838</v>
      </c>
      <c r="G496">
        <f t="shared" si="219"/>
        <v>3</v>
      </c>
      <c r="H496">
        <f t="shared" si="220"/>
        <v>19</v>
      </c>
      <c r="I496" s="4">
        <v>81259</v>
      </c>
      <c r="J496">
        <f t="shared" si="194"/>
        <v>140</v>
      </c>
      <c r="K496">
        <f t="shared" si="168"/>
        <v>3372</v>
      </c>
      <c r="L496">
        <f t="shared" ref="L496" si="231">GEOMEAN(K493:K499)</f>
        <v>3367.1238745541668</v>
      </c>
      <c r="M496">
        <f t="shared" ref="M496" si="232">K496/K495</f>
        <v>0.9853886616014027</v>
      </c>
      <c r="N496">
        <f t="shared" ref="N496" si="233">L496/L495</f>
        <v>0.98316861486224427</v>
      </c>
      <c r="O496">
        <f t="shared" ref="O496" si="234">L496/L489</f>
        <v>0.91628683949313394</v>
      </c>
      <c r="P496">
        <f t="shared" ref="P496" si="235">K496/K489</f>
        <v>0.92030567685589515</v>
      </c>
      <c r="Q496" s="5">
        <f t="shared" ref="Q496" si="236">O496-1</f>
        <v>-8.3713160506866058E-2</v>
      </c>
      <c r="R496" s="5">
        <f t="shared" ref="R496" si="237">P496-1</f>
        <v>-7.9694323144104851E-2</v>
      </c>
    </row>
    <row r="497" spans="1:18" x14ac:dyDescent="0.3">
      <c r="A497" s="1">
        <v>44402</v>
      </c>
      <c r="B497">
        <f>SQRT(B498*B496)</f>
        <v>86564.946768308015</v>
      </c>
      <c r="C497">
        <f t="shared" si="173"/>
        <v>95.946768308014725</v>
      </c>
      <c r="D497">
        <f t="shared" si="229"/>
        <v>145.625</v>
      </c>
      <c r="E497">
        <f t="shared" si="230"/>
        <v>2248.0379480719566</v>
      </c>
      <c r="F497" s="4">
        <f>SQRT(F498*F496)</f>
        <v>1838</v>
      </c>
      <c r="G497">
        <f t="shared" si="219"/>
        <v>0</v>
      </c>
      <c r="H497">
        <f t="shared" si="220"/>
        <v>17.50061796220325</v>
      </c>
      <c r="I497" s="6">
        <f>SQRT(I498*I496)</f>
        <v>81421.33784211606</v>
      </c>
      <c r="J497">
        <f t="shared" si="194"/>
        <v>162.33784211605962</v>
      </c>
      <c r="K497">
        <f t="shared" si="168"/>
        <v>3305.6089261919551</v>
      </c>
      <c r="L497">
        <f t="shared" ref="L497:L520" si="238">GEOMEAN(K494:K500)</f>
        <v>3313.2565143009442</v>
      </c>
      <c r="M497">
        <f t="shared" ref="M497:M502" si="239">K497/K496</f>
        <v>0.98031106945194402</v>
      </c>
      <c r="N497">
        <f t="shared" ref="N497:N502" si="240">L497/L496</f>
        <v>0.98400196658628869</v>
      </c>
      <c r="O497">
        <f t="shared" ref="O497:O502" si="241">L497/L490</f>
        <v>0.9081954643211444</v>
      </c>
      <c r="P497">
        <f t="shared" ref="P497:P502" si="242">K497/K490</f>
        <v>0.90514387104943683</v>
      </c>
      <c r="Q497" s="5">
        <f t="shared" ref="Q497:Q500" si="243">O497-1</f>
        <v>-9.1804535678855603E-2</v>
      </c>
      <c r="R497" s="5">
        <f t="shared" ref="R497:R500" si="244">P497-1</f>
        <v>-9.4856128950563168E-2</v>
      </c>
    </row>
    <row r="498" spans="1:18" x14ac:dyDescent="0.3">
      <c r="A498" s="1">
        <v>44403</v>
      </c>
      <c r="B498" s="4">
        <v>86661</v>
      </c>
      <c r="C498">
        <f t="shared" si="173"/>
        <v>96.053231691985275</v>
      </c>
      <c r="D498">
        <f t="shared" si="229"/>
        <v>112.375</v>
      </c>
      <c r="E498">
        <f t="shared" si="230"/>
        <v>2220</v>
      </c>
      <c r="F498" s="4">
        <v>1838</v>
      </c>
      <c r="G498">
        <f t="shared" si="219"/>
        <v>0</v>
      </c>
      <c r="H498">
        <f t="shared" si="220"/>
        <v>16</v>
      </c>
      <c r="I498" s="4">
        <v>81584</v>
      </c>
      <c r="J498">
        <f t="shared" si="194"/>
        <v>162.66215788394038</v>
      </c>
      <c r="K498">
        <f t="shared" si="168"/>
        <v>3239</v>
      </c>
      <c r="L498">
        <f t="shared" si="238"/>
        <v>3262.907079290801</v>
      </c>
      <c r="M498">
        <f t="shared" si="239"/>
        <v>0.9798497258208072</v>
      </c>
      <c r="N498">
        <f t="shared" si="240"/>
        <v>0.9848036411328791</v>
      </c>
      <c r="O498">
        <f t="shared" si="241"/>
        <v>0.90348388941394275</v>
      </c>
      <c r="P498">
        <f t="shared" si="242"/>
        <v>0.88983516483516478</v>
      </c>
      <c r="Q498" s="5">
        <f t="shared" si="243"/>
        <v>-9.6516110586057247E-2</v>
      </c>
      <c r="R498" s="5">
        <f t="shared" si="244"/>
        <v>-0.11016483516483522</v>
      </c>
    </row>
    <row r="499" spans="1:18" x14ac:dyDescent="0.3">
      <c r="A499" s="1">
        <v>44404</v>
      </c>
      <c r="B499">
        <f>SQRT(B500*B498)</f>
        <v>86788.905610106638</v>
      </c>
      <c r="C499">
        <f t="shared" si="173"/>
        <v>127.90561010663805</v>
      </c>
      <c r="D499">
        <f t="shared" si="229"/>
        <v>98.375</v>
      </c>
      <c r="E499">
        <f t="shared" si="230"/>
        <v>2210.9056101066381</v>
      </c>
      <c r="F499">
        <f>SQRT(F500*F498)</f>
        <v>1840.4983020910397</v>
      </c>
      <c r="G499">
        <f t="shared" si="219"/>
        <v>2.4983020910397045</v>
      </c>
      <c r="H499">
        <f t="shared" si="220"/>
        <v>14.498302091039704</v>
      </c>
      <c r="I499">
        <f>SQRT(I500*I498)</f>
        <v>81734.860518630609</v>
      </c>
      <c r="J499">
        <f t="shared" si="194"/>
        <v>150.86051863060857</v>
      </c>
      <c r="K499">
        <f t="shared" si="168"/>
        <v>3213.5467893849855</v>
      </c>
      <c r="L499">
        <f t="shared" si="238"/>
        <v>3210.6030398791854</v>
      </c>
      <c r="M499">
        <f t="shared" si="239"/>
        <v>0.99214164537974237</v>
      </c>
      <c r="N499">
        <f t="shared" si="240"/>
        <v>0.98397011065881046</v>
      </c>
      <c r="O499">
        <f t="shared" si="241"/>
        <v>0.89821081335806141</v>
      </c>
      <c r="P499">
        <f t="shared" si="242"/>
        <v>0.88796540187482331</v>
      </c>
      <c r="Q499" s="5">
        <f t="shared" si="243"/>
        <v>-0.10178918664193859</v>
      </c>
      <c r="R499" s="5">
        <f t="shared" si="244"/>
        <v>-0.11203459812517669</v>
      </c>
    </row>
    <row r="500" spans="1:18" x14ac:dyDescent="0.3">
      <c r="A500" s="1">
        <v>44405</v>
      </c>
      <c r="B500" s="4">
        <v>86917</v>
      </c>
      <c r="C500">
        <f t="shared" si="173"/>
        <v>128.09438989336195</v>
      </c>
      <c r="D500">
        <f t="shared" si="229"/>
        <v>100.86585587292575</v>
      </c>
      <c r="E500">
        <f t="shared" si="230"/>
        <v>2067</v>
      </c>
      <c r="F500" s="4">
        <v>1843</v>
      </c>
      <c r="G500">
        <f t="shared" si="219"/>
        <v>2.5016979089602955</v>
      </c>
      <c r="H500">
        <f t="shared" si="220"/>
        <v>13</v>
      </c>
      <c r="I500" s="4">
        <v>81886</v>
      </c>
      <c r="J500">
        <f t="shared" si="194"/>
        <v>151.13948136939143</v>
      </c>
      <c r="K500">
        <f t="shared" si="168"/>
        <v>3188</v>
      </c>
      <c r="L500">
        <f t="shared" si="238"/>
        <v>3146.3419491598497</v>
      </c>
      <c r="M500">
        <f t="shared" si="239"/>
        <v>0.99205028242645421</v>
      </c>
      <c r="N500">
        <f t="shared" si="240"/>
        <v>0.97998472874997533</v>
      </c>
      <c r="O500">
        <f t="shared" si="241"/>
        <v>0.89073833625864063</v>
      </c>
      <c r="P500">
        <f t="shared" si="242"/>
        <v>0.89324740823760151</v>
      </c>
      <c r="Q500" s="5">
        <f t="shared" si="243"/>
        <v>-0.10926166374135937</v>
      </c>
      <c r="R500" s="5">
        <f t="shared" si="244"/>
        <v>-0.10675259176239849</v>
      </c>
    </row>
    <row r="501" spans="1:18" x14ac:dyDescent="0.3">
      <c r="A501" s="1">
        <v>44406</v>
      </c>
      <c r="B501" s="4">
        <v>87010</v>
      </c>
      <c r="C501">
        <f t="shared" si="173"/>
        <v>93</v>
      </c>
      <c r="D501">
        <f t="shared" si="229"/>
        <v>103.00665396149816</v>
      </c>
      <c r="E501">
        <f t="shared" si="230"/>
        <v>2015</v>
      </c>
      <c r="F501" s="4">
        <v>1844</v>
      </c>
      <c r="G501">
        <f t="shared" si="219"/>
        <v>1</v>
      </c>
      <c r="H501">
        <f t="shared" si="220"/>
        <v>12</v>
      </c>
      <c r="I501" s="4">
        <v>82055</v>
      </c>
      <c r="J501">
        <f t="shared" si="194"/>
        <v>169</v>
      </c>
      <c r="K501">
        <f t="shared" si="168"/>
        <v>3111</v>
      </c>
      <c r="L501">
        <f t="shared" si="238"/>
        <v>3085.4663998087049</v>
      </c>
      <c r="M501">
        <f t="shared" si="239"/>
        <v>0.97584692597239653</v>
      </c>
      <c r="N501">
        <f t="shared" si="240"/>
        <v>0.98065196016999989</v>
      </c>
      <c r="O501">
        <f t="shared" si="241"/>
        <v>0.88602962449956457</v>
      </c>
      <c r="P501">
        <f t="shared" si="242"/>
        <v>0.89835402829916255</v>
      </c>
      <c r="Q501" s="5">
        <f t="shared" ref="Q501:Q502" si="245">O501-1</f>
        <v>-0.11397037550043543</v>
      </c>
      <c r="R501" s="5">
        <f t="shared" ref="R501:R502" si="246">P501-1</f>
        <v>-0.10164597170083745</v>
      </c>
    </row>
    <row r="502" spans="1:18" x14ac:dyDescent="0.3">
      <c r="A502" s="1">
        <v>44407</v>
      </c>
      <c r="B502" s="4">
        <v>87132</v>
      </c>
      <c r="C502">
        <f t="shared" si="173"/>
        <v>122</v>
      </c>
      <c r="D502">
        <f t="shared" si="229"/>
        <v>105.5</v>
      </c>
      <c r="E502">
        <f t="shared" si="230"/>
        <v>1969</v>
      </c>
      <c r="F502" s="4">
        <v>1845</v>
      </c>
      <c r="G502">
        <f t="shared" si="219"/>
        <v>1</v>
      </c>
      <c r="H502">
        <f t="shared" si="220"/>
        <v>10</v>
      </c>
      <c r="I502" s="4">
        <v>82231</v>
      </c>
      <c r="J502">
        <f t="shared" si="194"/>
        <v>176</v>
      </c>
      <c r="K502">
        <f t="shared" si="168"/>
        <v>3056</v>
      </c>
      <c r="L502">
        <f t="shared" si="238"/>
        <v>3027.9094604176298</v>
      </c>
      <c r="M502">
        <f t="shared" si="239"/>
        <v>0.98232079717132759</v>
      </c>
      <c r="N502">
        <f t="shared" si="240"/>
        <v>0.98134578960424157</v>
      </c>
      <c r="O502">
        <f t="shared" si="241"/>
        <v>0.88412118503399495</v>
      </c>
      <c r="P502">
        <f t="shared" si="242"/>
        <v>0.89304500292226763</v>
      </c>
      <c r="Q502" s="5">
        <f t="shared" si="245"/>
        <v>-0.11587881496600505</v>
      </c>
      <c r="R502" s="5">
        <f t="shared" si="246"/>
        <v>-0.10695499707773237</v>
      </c>
    </row>
    <row r="503" spans="1:18" x14ac:dyDescent="0.3">
      <c r="A503" s="1">
        <v>44408</v>
      </c>
      <c r="B503" s="4">
        <v>87163</v>
      </c>
      <c r="C503">
        <f t="shared" si="173"/>
        <v>31</v>
      </c>
      <c r="D503">
        <f t="shared" si="229"/>
        <v>102.51179873667024</v>
      </c>
      <c r="E503">
        <f t="shared" si="230"/>
        <v>1854</v>
      </c>
      <c r="F503" s="4">
        <v>1846</v>
      </c>
      <c r="G503">
        <f t="shared" si="219"/>
        <v>1</v>
      </c>
      <c r="H503">
        <f t="shared" si="220"/>
        <v>8</v>
      </c>
      <c r="I503" s="4">
        <v>82390</v>
      </c>
      <c r="J503">
        <f t="shared" si="194"/>
        <v>159</v>
      </c>
      <c r="K503">
        <f t="shared" si="168"/>
        <v>2927</v>
      </c>
      <c r="L503">
        <f t="shared" si="238"/>
        <v>2970.5679253492858</v>
      </c>
      <c r="M503">
        <f t="shared" ref="M503:M513" si="247">K503/K502</f>
        <v>0.95778795811518325</v>
      </c>
      <c r="N503">
        <f t="shared" ref="N503:N513" si="248">L503/L502</f>
        <v>0.98106233498129924</v>
      </c>
      <c r="O503">
        <f t="shared" ref="O503:O508" si="249">L503/L496</f>
        <v>0.88222709826576007</v>
      </c>
      <c r="P503">
        <f t="shared" ref="P503:P508" si="250">K503/K496</f>
        <v>0.86803084223013049</v>
      </c>
      <c r="Q503" s="5">
        <f t="shared" ref="Q503:Q506" si="251">O503-1</f>
        <v>-0.11777290173423993</v>
      </c>
      <c r="R503" s="5">
        <f t="shared" ref="R503:R506" si="252">P503-1</f>
        <v>-0.13196915776986951</v>
      </c>
    </row>
    <row r="504" spans="1:18" x14ac:dyDescent="0.3">
      <c r="A504" s="1">
        <v>44409</v>
      </c>
      <c r="B504">
        <f>SQRT(B505*B503)</f>
        <v>87275.926846983406</v>
      </c>
      <c r="C504">
        <f t="shared" si="173"/>
        <v>112.92684698340599</v>
      </c>
      <c r="D504">
        <f t="shared" si="229"/>
        <v>108.125</v>
      </c>
      <c r="E504">
        <f t="shared" si="230"/>
        <v>1833.5311408703856</v>
      </c>
      <c r="F504">
        <f>SQRT(F505*F503)</f>
        <v>1847.4993910689118</v>
      </c>
      <c r="G504">
        <f t="shared" si="219"/>
        <v>1.4993910689117911</v>
      </c>
      <c r="H504">
        <f t="shared" si="220"/>
        <v>9.4993910689117911</v>
      </c>
      <c r="I504">
        <f>SQRT(I505*I503)</f>
        <v>82545.353533678688</v>
      </c>
      <c r="J504">
        <f t="shared" si="194"/>
        <v>155.35353367868811</v>
      </c>
      <c r="K504">
        <f t="shared" ref="K504:K567" si="253">B504-F504-I504</f>
        <v>2883.0739222358097</v>
      </c>
      <c r="L504">
        <f t="shared" si="238"/>
        <v>2910.4672184912883</v>
      </c>
      <c r="M504">
        <f t="shared" si="247"/>
        <v>0.9849927988506354</v>
      </c>
      <c r="N504">
        <f t="shared" si="248"/>
        <v>0.97976794055267036</v>
      </c>
      <c r="O504">
        <f t="shared" si="249"/>
        <v>0.87843099558663684</v>
      </c>
      <c r="P504">
        <f t="shared" si="250"/>
        <v>0.87217634832475377</v>
      </c>
      <c r="Q504" s="5">
        <f t="shared" si="251"/>
        <v>-0.12156900441336316</v>
      </c>
      <c r="R504" s="5">
        <f t="shared" si="252"/>
        <v>-0.12782365167524623</v>
      </c>
    </row>
    <row r="505" spans="1:18" x14ac:dyDescent="0.3">
      <c r="A505" s="1">
        <v>44410</v>
      </c>
      <c r="B505" s="4">
        <v>87389</v>
      </c>
      <c r="C505">
        <f t="shared" si="173"/>
        <v>113.07315301659401</v>
      </c>
      <c r="D505">
        <f t="shared" si="229"/>
        <v>111.625</v>
      </c>
      <c r="E505">
        <f t="shared" si="230"/>
        <v>1813</v>
      </c>
      <c r="F505" s="4">
        <v>1849</v>
      </c>
      <c r="G505">
        <f t="shared" si="219"/>
        <v>1.5006089310882089</v>
      </c>
      <c r="H505">
        <f t="shared" si="220"/>
        <v>11</v>
      </c>
      <c r="I505" s="4">
        <v>82701</v>
      </c>
      <c r="J505">
        <f t="shared" si="194"/>
        <v>155.64646632131189</v>
      </c>
      <c r="K505">
        <f t="shared" si="253"/>
        <v>2839</v>
      </c>
      <c r="L505">
        <f t="shared" si="238"/>
        <v>2860.5230734983102</v>
      </c>
      <c r="M505">
        <f t="shared" si="247"/>
        <v>0.98471287125318296</v>
      </c>
      <c r="N505">
        <f t="shared" si="248"/>
        <v>0.98283981874949</v>
      </c>
      <c r="O505">
        <f t="shared" si="249"/>
        <v>0.87667929364389074</v>
      </c>
      <c r="P505">
        <f t="shared" si="250"/>
        <v>0.87650509416486566</v>
      </c>
      <c r="Q505" s="5">
        <f t="shared" si="251"/>
        <v>-0.12332070635610926</v>
      </c>
      <c r="R505" s="5">
        <f t="shared" si="252"/>
        <v>-0.12349490583513434</v>
      </c>
    </row>
    <row r="506" spans="1:18" x14ac:dyDescent="0.3">
      <c r="A506" s="1">
        <v>44411</v>
      </c>
      <c r="B506" s="4">
        <v>87505</v>
      </c>
      <c r="C506">
        <f t="shared" si="173"/>
        <v>116</v>
      </c>
      <c r="D506">
        <f t="shared" si="229"/>
        <v>108.5</v>
      </c>
      <c r="E506">
        <f t="shared" si="230"/>
        <v>1785</v>
      </c>
      <c r="F506" s="4">
        <v>1852</v>
      </c>
      <c r="G506">
        <f t="shared" si="219"/>
        <v>3</v>
      </c>
      <c r="H506">
        <f t="shared" si="220"/>
        <v>11.501697908960296</v>
      </c>
      <c r="I506" s="4">
        <v>82842</v>
      </c>
      <c r="J506">
        <f t="shared" si="194"/>
        <v>141</v>
      </c>
      <c r="K506">
        <f t="shared" si="253"/>
        <v>2811</v>
      </c>
      <c r="L506">
        <f t="shared" si="238"/>
        <v>2811.543357310547</v>
      </c>
      <c r="M506">
        <f t="shared" si="247"/>
        <v>0.99013737231419519</v>
      </c>
      <c r="N506">
        <f t="shared" si="248"/>
        <v>0.98287735671788767</v>
      </c>
      <c r="O506">
        <f t="shared" si="249"/>
        <v>0.87570569216689742</v>
      </c>
      <c r="P506">
        <f t="shared" si="250"/>
        <v>0.87473442405921042</v>
      </c>
      <c r="Q506" s="5">
        <f t="shared" si="251"/>
        <v>-0.12429430783310258</v>
      </c>
      <c r="R506" s="5">
        <f t="shared" si="252"/>
        <v>-0.12526557594078958</v>
      </c>
    </row>
    <row r="507" spans="1:18" x14ac:dyDescent="0.3">
      <c r="A507" s="1">
        <v>44412</v>
      </c>
      <c r="B507" s="4">
        <v>87609</v>
      </c>
      <c r="C507">
        <f t="shared" si="173"/>
        <v>104</v>
      </c>
      <c r="D507">
        <f t="shared" si="229"/>
        <v>113.93356139476236</v>
      </c>
      <c r="E507">
        <f t="shared" si="230"/>
        <v>1764</v>
      </c>
      <c r="F507" s="4">
        <v>1859</v>
      </c>
      <c r="G507">
        <f t="shared" si="219"/>
        <v>7</v>
      </c>
      <c r="H507">
        <f t="shared" si="220"/>
        <v>16</v>
      </c>
      <c r="I507" s="4">
        <v>82987</v>
      </c>
      <c r="J507">
        <f t="shared" si="194"/>
        <v>145</v>
      </c>
      <c r="K507">
        <f t="shared" si="253"/>
        <v>2763</v>
      </c>
      <c r="L507">
        <f t="shared" si="238"/>
        <v>2772.9391067618049</v>
      </c>
      <c r="M507">
        <f t="shared" si="247"/>
        <v>0.98292422625400211</v>
      </c>
      <c r="N507">
        <f t="shared" si="248"/>
        <v>0.98626937391935865</v>
      </c>
      <c r="O507">
        <f t="shared" si="249"/>
        <v>0.88132159554439005</v>
      </c>
      <c r="P507">
        <f t="shared" si="250"/>
        <v>0.86668757841907151</v>
      </c>
      <c r="Q507" s="5">
        <f t="shared" ref="Q507" si="254">O507-1</f>
        <v>-0.11867840445560995</v>
      </c>
      <c r="R507" s="5">
        <f t="shared" ref="R507" si="255">P507-1</f>
        <v>-0.13331242158092849</v>
      </c>
    </row>
    <row r="508" spans="1:18" x14ac:dyDescent="0.3">
      <c r="A508" s="1">
        <v>44413</v>
      </c>
      <c r="B508" s="4">
        <v>87782</v>
      </c>
      <c r="C508">
        <f t="shared" si="173"/>
        <v>173</v>
      </c>
      <c r="D508">
        <f t="shared" si="229"/>
        <v>109.13414412707425</v>
      </c>
      <c r="E508">
        <f t="shared" si="230"/>
        <v>1549</v>
      </c>
      <c r="F508" s="4">
        <v>1860</v>
      </c>
      <c r="G508">
        <f t="shared" si="219"/>
        <v>1</v>
      </c>
      <c r="H508">
        <f t="shared" si="220"/>
        <v>16</v>
      </c>
      <c r="I508" s="4">
        <v>83166</v>
      </c>
      <c r="J508">
        <f t="shared" si="194"/>
        <v>179</v>
      </c>
      <c r="K508">
        <f t="shared" si="253"/>
        <v>2756</v>
      </c>
      <c r="L508">
        <f t="shared" si="238"/>
        <v>2732.0867445789568</v>
      </c>
      <c r="M508">
        <f t="shared" si="247"/>
        <v>0.99746652189648932</v>
      </c>
      <c r="N508">
        <f t="shared" si="248"/>
        <v>0.9852674867315947</v>
      </c>
      <c r="O508">
        <f t="shared" si="249"/>
        <v>0.88546961482009423</v>
      </c>
      <c r="P508">
        <f t="shared" si="250"/>
        <v>0.88588878174220509</v>
      </c>
      <c r="Q508" s="5">
        <f t="shared" ref="Q508" si="256">O508-1</f>
        <v>-0.11453038517990577</v>
      </c>
      <c r="R508" s="5">
        <f t="shared" ref="R508" si="257">P508-1</f>
        <v>-0.11411121825779491</v>
      </c>
    </row>
    <row r="509" spans="1:18" x14ac:dyDescent="0.3">
      <c r="A509" s="1">
        <v>44414</v>
      </c>
      <c r="B509" s="4">
        <v>87903</v>
      </c>
      <c r="C509">
        <f t="shared" si="173"/>
        <v>121</v>
      </c>
      <c r="D509">
        <f t="shared" si="229"/>
        <v>113.125</v>
      </c>
      <c r="E509">
        <f t="shared" si="230"/>
        <v>1527</v>
      </c>
      <c r="F509" s="4">
        <v>1864</v>
      </c>
      <c r="G509">
        <f t="shared" si="219"/>
        <v>4</v>
      </c>
      <c r="H509">
        <f t="shared" si="220"/>
        <v>19</v>
      </c>
      <c r="I509" s="4">
        <v>83331</v>
      </c>
      <c r="J509">
        <f t="shared" si="194"/>
        <v>165</v>
      </c>
      <c r="K509">
        <f t="shared" si="253"/>
        <v>2708</v>
      </c>
      <c r="L509">
        <f t="shared" si="238"/>
        <v>2688.9947795551075</v>
      </c>
      <c r="M509">
        <f t="shared" si="247"/>
        <v>0.98258345428156746</v>
      </c>
      <c r="N509">
        <f t="shared" si="248"/>
        <v>0.98422745357212649</v>
      </c>
      <c r="O509">
        <f t="shared" ref="O509" si="258">L509/L502</f>
        <v>0.88806974406170758</v>
      </c>
      <c r="P509">
        <f t="shared" ref="P509" si="259">K509/K502</f>
        <v>0.88612565445026181</v>
      </c>
      <c r="Q509" s="5">
        <f t="shared" ref="Q509" si="260">O509-1</f>
        <v>-0.11193025593829242</v>
      </c>
      <c r="R509" s="5">
        <f t="shared" ref="R509" si="261">P509-1</f>
        <v>-0.11387434554973819</v>
      </c>
    </row>
    <row r="510" spans="1:18" x14ac:dyDescent="0.3">
      <c r="A510" s="1">
        <v>44415</v>
      </c>
      <c r="B510" s="4">
        <v>88000</v>
      </c>
      <c r="C510">
        <f t="shared" si="173"/>
        <v>97</v>
      </c>
      <c r="D510">
        <f t="shared" si="229"/>
        <v>118</v>
      </c>
      <c r="E510">
        <f t="shared" si="230"/>
        <v>1531</v>
      </c>
      <c r="F510" s="4">
        <v>1864</v>
      </c>
      <c r="G510">
        <f t="shared" si="219"/>
        <v>0</v>
      </c>
      <c r="H510">
        <f t="shared" si="220"/>
        <v>18</v>
      </c>
      <c r="I510" s="4">
        <v>83479</v>
      </c>
      <c r="J510">
        <f t="shared" si="194"/>
        <v>148</v>
      </c>
      <c r="K510">
        <f t="shared" si="253"/>
        <v>2657</v>
      </c>
      <c r="L510">
        <f t="shared" si="238"/>
        <v>2645.3858660903966</v>
      </c>
      <c r="M510">
        <f t="shared" si="247"/>
        <v>0.98116691285081237</v>
      </c>
      <c r="N510">
        <f t="shared" si="248"/>
        <v>0.98378244770265932</v>
      </c>
      <c r="O510">
        <f t="shared" ref="O510" si="262">L510/L503</f>
        <v>0.89053202369689843</v>
      </c>
      <c r="P510">
        <f t="shared" ref="P510" si="263">K510/K503</f>
        <v>0.90775538093611208</v>
      </c>
      <c r="Q510" s="5">
        <f t="shared" ref="Q510" si="264">O510-1</f>
        <v>-0.10946797630310157</v>
      </c>
      <c r="R510" s="5">
        <f t="shared" ref="R510" si="265">P510-1</f>
        <v>-9.2244619063887923E-2</v>
      </c>
    </row>
    <row r="511" spans="1:18" x14ac:dyDescent="0.3">
      <c r="A511" s="1">
        <v>44416</v>
      </c>
      <c r="B511">
        <f>SQRT(B512*B510)</f>
        <v>88074.468491158099</v>
      </c>
      <c r="C511">
        <f t="shared" si="173"/>
        <v>74.468491158098914</v>
      </c>
      <c r="D511">
        <f t="shared" si="229"/>
        <v>113.875</v>
      </c>
      <c r="E511">
        <f t="shared" si="230"/>
        <v>1509.5217228500842</v>
      </c>
      <c r="F511">
        <f>SQRT(F512*F510)</f>
        <v>1865.4993969444215</v>
      </c>
      <c r="G511">
        <f t="shared" si="219"/>
        <v>1.4993969444215054</v>
      </c>
      <c r="H511">
        <f t="shared" si="220"/>
        <v>18.000005875509714</v>
      </c>
      <c r="I511">
        <f>SQRT(I512*I510)</f>
        <v>83610.396590376244</v>
      </c>
      <c r="J511">
        <f t="shared" si="194"/>
        <v>131.39659037624369</v>
      </c>
      <c r="K511">
        <f t="shared" si="253"/>
        <v>2598.5725038374367</v>
      </c>
      <c r="L511">
        <f t="shared" si="238"/>
        <v>2608.0024872493682</v>
      </c>
      <c r="M511">
        <f t="shared" si="247"/>
        <v>0.97800997509877174</v>
      </c>
      <c r="N511">
        <f t="shared" si="248"/>
        <v>0.98586845899487729</v>
      </c>
      <c r="O511">
        <f t="shared" ref="O511:O513" si="266">L511/L504</f>
        <v>0.89607691530753264</v>
      </c>
      <c r="P511">
        <f t="shared" ref="P511:P513" si="267">K511/K504</f>
        <v>0.90132010969120635</v>
      </c>
      <c r="Q511" s="5">
        <f t="shared" ref="Q511:Q512" si="268">O511-1</f>
        <v>-0.10392308469246736</v>
      </c>
      <c r="R511" s="5">
        <f t="shared" ref="R511:R512" si="269">P511-1</f>
        <v>-9.867989030879365E-2</v>
      </c>
    </row>
    <row r="512" spans="1:18" x14ac:dyDescent="0.3">
      <c r="A512" s="1">
        <v>44417</v>
      </c>
      <c r="B512" s="4">
        <v>88149</v>
      </c>
      <c r="C512">
        <f t="shared" si="173"/>
        <v>74.531508841901086</v>
      </c>
      <c r="D512">
        <f t="shared" si="229"/>
        <v>101.375</v>
      </c>
      <c r="E512">
        <f t="shared" si="230"/>
        <v>1488</v>
      </c>
      <c r="F512" s="4">
        <v>1867</v>
      </c>
      <c r="G512">
        <f t="shared" si="219"/>
        <v>1.5006030555784946</v>
      </c>
      <c r="H512">
        <f t="shared" si="220"/>
        <v>18</v>
      </c>
      <c r="I512" s="4">
        <v>83742</v>
      </c>
      <c r="J512">
        <f t="shared" si="194"/>
        <v>131.60340962375631</v>
      </c>
      <c r="K512">
        <f t="shared" si="253"/>
        <v>2540</v>
      </c>
      <c r="L512">
        <f t="shared" si="238"/>
        <v>2566.310869789248</v>
      </c>
      <c r="M512">
        <f t="shared" si="247"/>
        <v>0.97745973847143386</v>
      </c>
      <c r="N512">
        <f t="shared" si="248"/>
        <v>0.98401396560626297</v>
      </c>
      <c r="O512">
        <f t="shared" si="266"/>
        <v>0.89714741110294494</v>
      </c>
      <c r="P512">
        <f t="shared" si="267"/>
        <v>0.89468122578372666</v>
      </c>
      <c r="Q512" s="5">
        <f t="shared" si="268"/>
        <v>-0.10285258889705506</v>
      </c>
      <c r="R512" s="5">
        <f t="shared" si="269"/>
        <v>-0.10531877421627334</v>
      </c>
    </row>
    <row r="513" spans="1:18" x14ac:dyDescent="0.3">
      <c r="A513" s="1">
        <v>44418</v>
      </c>
      <c r="B513" s="4">
        <v>88294</v>
      </c>
      <c r="C513">
        <f t="shared" si="173"/>
        <v>145</v>
      </c>
      <c r="D513">
        <f t="shared" si="229"/>
        <v>93.75</v>
      </c>
      <c r="E513">
        <f t="shared" si="230"/>
        <v>1505.0943898933619</v>
      </c>
      <c r="F513" s="4">
        <v>1869</v>
      </c>
      <c r="G513">
        <f t="shared" si="219"/>
        <v>2</v>
      </c>
      <c r="H513">
        <f t="shared" si="220"/>
        <v>17</v>
      </c>
      <c r="I513" s="4">
        <v>83918</v>
      </c>
      <c r="J513">
        <f t="shared" si="194"/>
        <v>176</v>
      </c>
      <c r="K513">
        <f t="shared" si="253"/>
        <v>2507</v>
      </c>
      <c r="L513">
        <f t="shared" si="238"/>
        <v>2527.2020486472102</v>
      </c>
      <c r="M513">
        <f t="shared" si="247"/>
        <v>0.98700787401574808</v>
      </c>
      <c r="N513">
        <f t="shared" si="248"/>
        <v>0.98476068445080878</v>
      </c>
      <c r="O513">
        <f t="shared" si="266"/>
        <v>0.89886646850954821</v>
      </c>
      <c r="P513">
        <f t="shared" si="267"/>
        <v>0.89185343294201347</v>
      </c>
      <c r="Q513" s="5">
        <f t="shared" ref="Q513" si="270">O513-1</f>
        <v>-0.10113353149045179</v>
      </c>
      <c r="R513" s="5">
        <f t="shared" ref="R513" si="271">P513-1</f>
        <v>-0.10814656705798653</v>
      </c>
    </row>
    <row r="514" spans="1:18" x14ac:dyDescent="0.3">
      <c r="A514" s="1">
        <v>44419</v>
      </c>
      <c r="B514" s="8">
        <v>88449</v>
      </c>
      <c r="C514">
        <f t="shared" si="173"/>
        <v>155</v>
      </c>
      <c r="D514">
        <f t="shared" ref="D514:D577" si="272">AVERAGE(C511:C518)</f>
        <v>89.12246373106791</v>
      </c>
      <c r="E514">
        <f t="shared" ref="E514:E577" si="273">SUM(C501:C514)</f>
        <v>1532</v>
      </c>
      <c r="F514" s="4">
        <v>1874</v>
      </c>
      <c r="G514">
        <f t="shared" si="219"/>
        <v>5</v>
      </c>
      <c r="H514">
        <f t="shared" si="220"/>
        <v>15</v>
      </c>
      <c r="I514" s="4">
        <v>84074</v>
      </c>
      <c r="J514">
        <f t="shared" si="194"/>
        <v>156</v>
      </c>
      <c r="K514">
        <f t="shared" si="253"/>
        <v>2501</v>
      </c>
      <c r="L514">
        <f t="shared" si="238"/>
        <v>2489.4040778600024</v>
      </c>
      <c r="M514">
        <f t="shared" ref="M514:M517" si="274">K514/K513</f>
        <v>0.99760670123653772</v>
      </c>
      <c r="N514">
        <f t="shared" ref="N514:N517" si="275">L514/L513</f>
        <v>0.98504355011605005</v>
      </c>
      <c r="O514">
        <f t="shared" ref="O514:O516" si="276">L514/L507</f>
        <v>0.89774927685559236</v>
      </c>
      <c r="P514">
        <f t="shared" ref="P514:P516" si="277">K514/K507</f>
        <v>0.90517553384002891</v>
      </c>
      <c r="Q514" s="5">
        <f t="shared" ref="Q514:Q515" si="278">O514-1</f>
        <v>-0.10225072314440764</v>
      </c>
      <c r="R514" s="5">
        <f t="shared" ref="R514:R515" si="279">P514-1</f>
        <v>-9.4824466159971088E-2</v>
      </c>
    </row>
    <row r="515" spans="1:18" x14ac:dyDescent="0.3">
      <c r="A515" s="1">
        <v>44420</v>
      </c>
      <c r="B515" s="4">
        <v>88520</v>
      </c>
      <c r="C515">
        <f t="shared" si="173"/>
        <v>71</v>
      </c>
      <c r="D515">
        <f t="shared" si="272"/>
        <v>87.316438605237636</v>
      </c>
      <c r="E515">
        <f t="shared" si="273"/>
        <v>1510</v>
      </c>
      <c r="F515" s="4">
        <v>1875</v>
      </c>
      <c r="G515">
        <f t="shared" si="219"/>
        <v>1</v>
      </c>
      <c r="H515">
        <f t="shared" si="220"/>
        <v>15</v>
      </c>
      <c r="I515" s="4">
        <v>84183</v>
      </c>
      <c r="J515">
        <f t="shared" si="194"/>
        <v>109</v>
      </c>
      <c r="K515">
        <f t="shared" si="253"/>
        <v>2462</v>
      </c>
      <c r="L515">
        <f t="shared" si="238"/>
        <v>2454.6523588490163</v>
      </c>
      <c r="M515">
        <f t="shared" si="274"/>
        <v>0.98440623750499801</v>
      </c>
      <c r="N515">
        <f t="shared" si="275"/>
        <v>0.98604014538256068</v>
      </c>
      <c r="O515">
        <f t="shared" si="276"/>
        <v>0.89845330267041135</v>
      </c>
      <c r="P515">
        <f t="shared" si="277"/>
        <v>0.89332365747460085</v>
      </c>
      <c r="Q515" s="5">
        <f t="shared" si="278"/>
        <v>-0.10154669732958865</v>
      </c>
      <c r="R515" s="5">
        <f t="shared" si="279"/>
        <v>-0.10667634252539915</v>
      </c>
    </row>
    <row r="516" spans="1:18" x14ac:dyDescent="0.3">
      <c r="A516" s="1">
        <v>44421</v>
      </c>
      <c r="B516" s="4">
        <v>88593</v>
      </c>
      <c r="C516">
        <f t="shared" si="173"/>
        <v>73</v>
      </c>
      <c r="D516">
        <f t="shared" si="272"/>
        <v>88.5</v>
      </c>
      <c r="E516">
        <f t="shared" si="273"/>
        <v>1461</v>
      </c>
      <c r="F516" s="4">
        <v>1878</v>
      </c>
      <c r="G516">
        <f t="shared" si="219"/>
        <v>3</v>
      </c>
      <c r="H516">
        <f t="shared" si="220"/>
        <v>14</v>
      </c>
      <c r="I516" s="4">
        <v>84283</v>
      </c>
      <c r="J516">
        <f t="shared" si="194"/>
        <v>100</v>
      </c>
      <c r="K516">
        <f t="shared" si="253"/>
        <v>2432</v>
      </c>
      <c r="L516">
        <f t="shared" si="238"/>
        <v>2422.9387007587802</v>
      </c>
      <c r="M516">
        <f t="shared" si="274"/>
        <v>0.98781478472786355</v>
      </c>
      <c r="N516">
        <f t="shared" si="275"/>
        <v>0.98708018348263926</v>
      </c>
      <c r="O516">
        <f t="shared" si="276"/>
        <v>0.90105742085510998</v>
      </c>
      <c r="P516">
        <f t="shared" si="277"/>
        <v>0.89807976366322007</v>
      </c>
      <c r="Q516" s="5">
        <f t="shared" ref="Q516" si="280">O516-1</f>
        <v>-9.8942579144890019E-2</v>
      </c>
      <c r="R516" s="5">
        <f t="shared" ref="R516" si="281">P516-1</f>
        <v>-0.10192023633677993</v>
      </c>
    </row>
    <row r="517" spans="1:18" x14ac:dyDescent="0.3">
      <c r="A517" s="1">
        <v>44422</v>
      </c>
      <c r="B517" s="4">
        <v>88653</v>
      </c>
      <c r="C517">
        <f t="shared" si="173"/>
        <v>60</v>
      </c>
      <c r="D517">
        <f t="shared" si="272"/>
        <v>84.75</v>
      </c>
      <c r="E517">
        <f t="shared" si="273"/>
        <v>1490</v>
      </c>
      <c r="F517" s="4">
        <v>1880</v>
      </c>
      <c r="G517">
        <f t="shared" si="219"/>
        <v>2</v>
      </c>
      <c r="H517">
        <f t="shared" si="220"/>
        <v>16</v>
      </c>
      <c r="I517" s="4">
        <v>84382</v>
      </c>
      <c r="J517">
        <f t="shared" si="194"/>
        <v>99</v>
      </c>
      <c r="K517">
        <f t="shared" si="253"/>
        <v>2391</v>
      </c>
      <c r="L517">
        <f t="shared" si="238"/>
        <v>2392.9951100969984</v>
      </c>
      <c r="M517">
        <f t="shared" si="274"/>
        <v>0.98314144736842102</v>
      </c>
      <c r="N517">
        <f t="shared" si="275"/>
        <v>0.98764162269049371</v>
      </c>
      <c r="O517">
        <f t="shared" ref="O517" si="282">L517/L510</f>
        <v>0.90459208267926317</v>
      </c>
      <c r="P517">
        <f t="shared" ref="P517" si="283">K517/K510</f>
        <v>0.89988709070380124</v>
      </c>
      <c r="Q517" s="5">
        <f t="shared" ref="Q517" si="284">O517-1</f>
        <v>-9.5407917320736835E-2</v>
      </c>
      <c r="R517" s="5">
        <f t="shared" ref="R517" si="285">P517-1</f>
        <v>-0.10011290929619876</v>
      </c>
    </row>
    <row r="518" spans="1:18" x14ac:dyDescent="0.3">
      <c r="A518" s="1">
        <v>44423</v>
      </c>
      <c r="B518">
        <f>SQRT(B519*B517)</f>
        <v>88712.979709848543</v>
      </c>
      <c r="C518">
        <f t="shared" si="173"/>
        <v>59.97970984854328</v>
      </c>
      <c r="D518">
        <f t="shared" si="272"/>
        <v>74.5</v>
      </c>
      <c r="E518">
        <f t="shared" si="273"/>
        <v>1437.0528628651373</v>
      </c>
      <c r="F518">
        <f>SQRT(F519*F517)</f>
        <v>1882.4983399727078</v>
      </c>
      <c r="G518">
        <f t="shared" si="219"/>
        <v>2.498339972707754</v>
      </c>
      <c r="H518">
        <f t="shared" si="220"/>
        <v>16.998943028286249</v>
      </c>
      <c r="I518">
        <f>SQRT(I519*I517)</f>
        <v>84475.44825569143</v>
      </c>
      <c r="J518">
        <f t="shared" si="194"/>
        <v>93.448255691429949</v>
      </c>
      <c r="K518">
        <f t="shared" si="253"/>
        <v>2355.0331141844072</v>
      </c>
      <c r="L518">
        <f t="shared" si="238"/>
        <v>2366.7214138854606</v>
      </c>
      <c r="M518">
        <f t="shared" ref="M518:M519" si="286">K518/K517</f>
        <v>0.98495738778101516</v>
      </c>
      <c r="N518">
        <f t="shared" ref="N518:N519" si="287">L518/L517</f>
        <v>0.98902058090270284</v>
      </c>
      <c r="O518">
        <f t="shared" ref="O518:O519" si="288">L518/L511</f>
        <v>0.90748433924294902</v>
      </c>
      <c r="P518">
        <f t="shared" ref="P518:P519" si="289">K518/K511</f>
        <v>0.90627954798514065</v>
      </c>
      <c r="Q518" s="5">
        <f t="shared" ref="Q518:Q519" si="290">O518-1</f>
        <v>-9.2515660757050977E-2</v>
      </c>
      <c r="R518" s="5">
        <f t="shared" ref="R518:R519" si="291">P518-1</f>
        <v>-9.3720452014859346E-2</v>
      </c>
    </row>
    <row r="519" spans="1:18" x14ac:dyDescent="0.3">
      <c r="A519" s="1">
        <v>44424</v>
      </c>
      <c r="B519" s="4">
        <v>88773</v>
      </c>
      <c r="C519">
        <f t="shared" ref="C519:C582" si="292">B519-B518</f>
        <v>60.02029015145672</v>
      </c>
      <c r="D519">
        <f t="shared" si="272"/>
        <v>74.625</v>
      </c>
      <c r="E519">
        <f t="shared" si="273"/>
        <v>1384</v>
      </c>
      <c r="F519" s="4">
        <v>1885</v>
      </c>
      <c r="G519">
        <f t="shared" si="219"/>
        <v>2.501660027292246</v>
      </c>
      <c r="H519">
        <f t="shared" si="220"/>
        <v>18</v>
      </c>
      <c r="I519" s="4">
        <v>84569</v>
      </c>
      <c r="J519">
        <f t="shared" si="194"/>
        <v>93.551744308570051</v>
      </c>
      <c r="K519">
        <f t="shared" si="253"/>
        <v>2319</v>
      </c>
      <c r="L519">
        <f t="shared" si="238"/>
        <v>2340.163442415454</v>
      </c>
      <c r="M519">
        <f t="shared" si="286"/>
        <v>0.98469952971472929</v>
      </c>
      <c r="N519">
        <f t="shared" si="287"/>
        <v>0.98877858149497777</v>
      </c>
      <c r="O519">
        <f t="shared" si="288"/>
        <v>0.91187839710456986</v>
      </c>
      <c r="P519">
        <f t="shared" si="289"/>
        <v>0.91299212598425195</v>
      </c>
      <c r="Q519" s="5">
        <f t="shared" si="290"/>
        <v>-8.812160289543014E-2</v>
      </c>
      <c r="R519" s="5">
        <f t="shared" si="291"/>
        <v>-8.7007874015748055E-2</v>
      </c>
    </row>
    <row r="520" spans="1:18" x14ac:dyDescent="0.3">
      <c r="A520" s="1">
        <v>44425</v>
      </c>
      <c r="B520" s="4">
        <v>88857</v>
      </c>
      <c r="C520">
        <f t="shared" si="292"/>
        <v>84</v>
      </c>
      <c r="D520">
        <f t="shared" si="272"/>
        <v>83.375</v>
      </c>
      <c r="E520">
        <f t="shared" si="273"/>
        <v>1352</v>
      </c>
      <c r="F520" s="4">
        <v>1885</v>
      </c>
      <c r="G520">
        <f t="shared" si="219"/>
        <v>0</v>
      </c>
      <c r="H520">
        <f t="shared" si="220"/>
        <v>16</v>
      </c>
      <c r="I520" s="4">
        <v>84674</v>
      </c>
      <c r="J520">
        <f t="shared" si="194"/>
        <v>105</v>
      </c>
      <c r="K520">
        <f t="shared" si="253"/>
        <v>2298</v>
      </c>
      <c r="L520">
        <f t="shared" si="238"/>
        <v>2310.1671425303216</v>
      </c>
      <c r="M520">
        <f t="shared" ref="M520" si="293">K520/K519</f>
        <v>0.9909443725743855</v>
      </c>
      <c r="N520">
        <f t="shared" ref="N520" si="294">L520/L519</f>
        <v>0.98718196372892186</v>
      </c>
      <c r="O520">
        <f t="shared" ref="O520" si="295">L520/L513</f>
        <v>0.91412047713673483</v>
      </c>
      <c r="P520">
        <f t="shared" ref="P520" si="296">K520/K513</f>
        <v>0.91663342640606305</v>
      </c>
      <c r="Q520" s="5">
        <f t="shared" ref="Q520" si="297">O520-1</f>
        <v>-8.5879522863265167E-2</v>
      </c>
      <c r="R520" s="5">
        <f t="shared" ref="R520" si="298">P520-1</f>
        <v>-8.3366573593936955E-2</v>
      </c>
    </row>
    <row r="521" spans="1:18" x14ac:dyDescent="0.3">
      <c r="A521" s="1">
        <v>44426</v>
      </c>
      <c r="B521" s="4">
        <v>88972</v>
      </c>
      <c r="C521">
        <f t="shared" si="292"/>
        <v>115</v>
      </c>
      <c r="D521">
        <f t="shared" si="272"/>
        <v>82.810344543851897</v>
      </c>
      <c r="E521">
        <f t="shared" si="273"/>
        <v>1363</v>
      </c>
      <c r="F521" s="4">
        <v>1888</v>
      </c>
      <c r="G521">
        <f t="shared" si="219"/>
        <v>3</v>
      </c>
      <c r="H521">
        <f t="shared" si="220"/>
        <v>14</v>
      </c>
      <c r="I521" s="4">
        <v>84769</v>
      </c>
      <c r="J521">
        <f t="shared" si="194"/>
        <v>95</v>
      </c>
      <c r="K521">
        <f t="shared" si="253"/>
        <v>2315</v>
      </c>
      <c r="L521">
        <f t="shared" ref="L521" si="299">GEOMEAN(K518:K524)</f>
        <v>2294.6759348397231</v>
      </c>
      <c r="M521">
        <f t="shared" ref="M521" si="300">K521/K520</f>
        <v>1.0073977371627503</v>
      </c>
      <c r="N521">
        <f t="shared" ref="N521" si="301">L521/L520</f>
        <v>0.99329433468020367</v>
      </c>
      <c r="O521">
        <f t="shared" ref="O521" si="302">L521/L514</f>
        <v>0.92177720573685418</v>
      </c>
      <c r="P521">
        <f t="shared" ref="P521" si="303">K521/K514</f>
        <v>0.92562974810075971</v>
      </c>
      <c r="Q521" s="5">
        <f t="shared" ref="Q521" si="304">O521-1</f>
        <v>-7.8222794263145823E-2</v>
      </c>
      <c r="R521" s="5">
        <f t="shared" ref="R521" si="305">P521-1</f>
        <v>-7.4370251899240292E-2</v>
      </c>
    </row>
    <row r="522" spans="1:18" x14ac:dyDescent="0.3">
      <c r="A522" s="1">
        <v>44427</v>
      </c>
      <c r="B522" s="4">
        <v>89045</v>
      </c>
      <c r="C522">
        <f t="shared" si="292"/>
        <v>73</v>
      </c>
      <c r="D522">
        <f t="shared" si="272"/>
        <v>82.25253626893209</v>
      </c>
      <c r="E522">
        <f t="shared" si="273"/>
        <v>1263</v>
      </c>
      <c r="F522" s="4">
        <v>1889</v>
      </c>
      <c r="G522">
        <f t="shared" ref="G522:G543" si="306">F522-F521</f>
        <v>1</v>
      </c>
      <c r="H522">
        <f t="shared" ref="H522:H543" si="307">SUM(G516:G522)</f>
        <v>14</v>
      </c>
      <c r="I522" s="4">
        <v>84881</v>
      </c>
      <c r="J522">
        <f t="shared" si="194"/>
        <v>112</v>
      </c>
      <c r="K522">
        <f t="shared" si="253"/>
        <v>2275</v>
      </c>
      <c r="L522">
        <f t="shared" ref="L522" si="308">GEOMEAN(K519:K525)</f>
        <v>2278.541058321674</v>
      </c>
      <c r="M522">
        <f t="shared" ref="M522" si="309">K522/K521</f>
        <v>0.98272138228941686</v>
      </c>
      <c r="N522">
        <f t="shared" ref="N522" si="310">L522/L521</f>
        <v>0.99296855984190369</v>
      </c>
      <c r="O522">
        <f t="shared" ref="O522" si="311">L522/L515</f>
        <v>0.92825407643063529</v>
      </c>
      <c r="P522">
        <f t="shared" ref="P522" si="312">K522/K515</f>
        <v>0.92404549147034931</v>
      </c>
      <c r="Q522" s="5">
        <f t="shared" ref="Q522" si="313">O522-1</f>
        <v>-7.1745923569364711E-2</v>
      </c>
      <c r="R522" s="5">
        <f t="shared" ref="R522" si="314">P522-1</f>
        <v>-7.5954508529650688E-2</v>
      </c>
    </row>
    <row r="523" spans="1:18" x14ac:dyDescent="0.3">
      <c r="A523" s="1">
        <v>44428</v>
      </c>
      <c r="B523" s="8">
        <v>89117</v>
      </c>
      <c r="C523">
        <f t="shared" si="292"/>
        <v>72</v>
      </c>
      <c r="D523">
        <f t="shared" si="272"/>
        <v>84.375</v>
      </c>
      <c r="E523">
        <f t="shared" si="273"/>
        <v>1214</v>
      </c>
      <c r="F523" s="4">
        <v>1889</v>
      </c>
      <c r="G523">
        <f t="shared" si="306"/>
        <v>0</v>
      </c>
      <c r="H523">
        <f t="shared" si="307"/>
        <v>11</v>
      </c>
      <c r="I523" s="4">
        <v>85006</v>
      </c>
      <c r="J523">
        <f t="shared" si="194"/>
        <v>125</v>
      </c>
      <c r="K523">
        <f t="shared" si="253"/>
        <v>2222</v>
      </c>
      <c r="L523">
        <f t="shared" ref="L523:L526" si="315">GEOMEAN(K520:K526)</f>
        <v>2261.7517740897042</v>
      </c>
      <c r="M523">
        <f t="shared" ref="M523:M526" si="316">K523/K522</f>
        <v>0.9767032967032967</v>
      </c>
      <c r="N523">
        <f t="shared" ref="N523:N526" si="317">L523/L522</f>
        <v>0.99263156388134766</v>
      </c>
      <c r="O523">
        <f t="shared" ref="O523" si="318">L523/L516</f>
        <v>0.93347461633321638</v>
      </c>
      <c r="P523">
        <f t="shared" ref="P523" si="319">K523/K516</f>
        <v>0.91365131578947367</v>
      </c>
      <c r="Q523" s="5">
        <f t="shared" ref="Q523" si="320">O523-1</f>
        <v>-6.6525383666783622E-2</v>
      </c>
      <c r="R523" s="5">
        <f t="shared" ref="R523" si="321">P523-1</f>
        <v>-8.6348684210526327E-2</v>
      </c>
    </row>
    <row r="524" spans="1:18" x14ac:dyDescent="0.3">
      <c r="A524" s="1">
        <v>44429</v>
      </c>
      <c r="B524" s="4">
        <v>89260</v>
      </c>
      <c r="C524">
        <f t="shared" si="292"/>
        <v>143</v>
      </c>
      <c r="D524">
        <f t="shared" si="272"/>
        <v>85</v>
      </c>
      <c r="E524">
        <f t="shared" si="273"/>
        <v>1260</v>
      </c>
      <c r="F524" s="4">
        <v>1890</v>
      </c>
      <c r="G524">
        <f t="shared" si="306"/>
        <v>1</v>
      </c>
      <c r="H524">
        <f t="shared" si="307"/>
        <v>10</v>
      </c>
      <c r="I524" s="4">
        <v>85089</v>
      </c>
      <c r="J524">
        <f t="shared" si="194"/>
        <v>83</v>
      </c>
      <c r="K524">
        <f t="shared" si="253"/>
        <v>2281</v>
      </c>
      <c r="L524">
        <f t="shared" si="315"/>
        <v>2245.6649398571944</v>
      </c>
      <c r="M524">
        <f t="shared" si="316"/>
        <v>1.0265526552655266</v>
      </c>
      <c r="N524">
        <f t="shared" si="317"/>
        <v>0.9928874448483701</v>
      </c>
      <c r="O524">
        <f t="shared" ref="O524:O526" si="322">L524/L517</f>
        <v>0.93843273242884651</v>
      </c>
      <c r="P524">
        <f t="shared" ref="P524:P526" si="323">K524/K517</f>
        <v>0.95399414470932664</v>
      </c>
      <c r="Q524" s="5">
        <f t="shared" ref="Q524:Q526" si="324">O524-1</f>
        <v>-6.1567267571153494E-2</v>
      </c>
      <c r="R524" s="5">
        <f t="shared" ref="R524:R526" si="325">P524-1</f>
        <v>-4.6005855290673359E-2</v>
      </c>
    </row>
    <row r="525" spans="1:18" x14ac:dyDescent="0.3">
      <c r="A525" s="1">
        <v>44430</v>
      </c>
      <c r="B525">
        <f>SQRT(B526*B524)</f>
        <v>89315.482756350815</v>
      </c>
      <c r="C525">
        <f t="shared" si="292"/>
        <v>55.48275635081518</v>
      </c>
      <c r="D525">
        <f t="shared" si="272"/>
        <v>81.027777777777374</v>
      </c>
      <c r="E525">
        <f t="shared" si="273"/>
        <v>1241.0142651927163</v>
      </c>
      <c r="F525">
        <f>SQRT(F526*F524)</f>
        <v>1890.9997355896166</v>
      </c>
      <c r="G525">
        <f t="shared" si="306"/>
        <v>0.99973558961664821</v>
      </c>
      <c r="H525">
        <f t="shared" si="307"/>
        <v>8.5013956169088942</v>
      </c>
      <c r="I525">
        <f>SQRT(I526*I524)</f>
        <v>85182.948135175509</v>
      </c>
      <c r="J525">
        <f t="shared" si="194"/>
        <v>93.948135175509378</v>
      </c>
      <c r="K525">
        <f t="shared" si="253"/>
        <v>2241.5348855856864</v>
      </c>
      <c r="L525">
        <f t="shared" si="315"/>
        <v>2227.6370543325929</v>
      </c>
      <c r="M525">
        <f t="shared" si="316"/>
        <v>0.98269832774471133</v>
      </c>
      <c r="N525">
        <f t="shared" si="317"/>
        <v>0.99197213920713034</v>
      </c>
      <c r="O525">
        <f t="shared" si="322"/>
        <v>0.94123332018003247</v>
      </c>
      <c r="P525">
        <f t="shared" si="323"/>
        <v>0.95180610076558203</v>
      </c>
      <c r="Q525" s="5">
        <f t="shared" si="324"/>
        <v>-5.8766679819967527E-2</v>
      </c>
      <c r="R525" s="5">
        <f t="shared" si="325"/>
        <v>-4.819389923441797E-2</v>
      </c>
    </row>
    <row r="526" spans="1:18" x14ac:dyDescent="0.3">
      <c r="A526" s="1">
        <v>44431</v>
      </c>
      <c r="B526" s="4">
        <v>89371</v>
      </c>
      <c r="C526">
        <f t="shared" si="292"/>
        <v>55.51724364918482</v>
      </c>
      <c r="D526">
        <f t="shared" si="272"/>
        <v>82.305555555554747</v>
      </c>
      <c r="E526">
        <f t="shared" si="273"/>
        <v>1222</v>
      </c>
      <c r="F526" s="4">
        <v>1892</v>
      </c>
      <c r="G526">
        <f t="shared" si="306"/>
        <v>1.0002644103833518</v>
      </c>
      <c r="H526">
        <f t="shared" si="307"/>
        <v>7</v>
      </c>
      <c r="I526" s="4">
        <v>85277</v>
      </c>
      <c r="J526">
        <f t="shared" si="194"/>
        <v>94.051864824490622</v>
      </c>
      <c r="K526">
        <f t="shared" si="253"/>
        <v>2202</v>
      </c>
      <c r="L526">
        <f t="shared" si="315"/>
        <v>2215.6667667477877</v>
      </c>
      <c r="M526">
        <f t="shared" si="316"/>
        <v>0.98236258296048939</v>
      </c>
      <c r="N526">
        <f t="shared" si="317"/>
        <v>0.99462646414436151</v>
      </c>
      <c r="O526">
        <f t="shared" si="322"/>
        <v>0.94680000831943423</v>
      </c>
      <c r="P526">
        <f t="shared" si="323"/>
        <v>0.94954721862871927</v>
      </c>
      <c r="Q526" s="5">
        <f t="shared" si="324"/>
        <v>-5.3199991680565772E-2</v>
      </c>
      <c r="R526" s="5">
        <f t="shared" si="325"/>
        <v>-5.045278137128073E-2</v>
      </c>
    </row>
    <row r="527" spans="1:18" x14ac:dyDescent="0.3">
      <c r="A527" s="1">
        <v>44432</v>
      </c>
      <c r="B527" s="4">
        <v>89448</v>
      </c>
      <c r="C527">
        <f t="shared" si="292"/>
        <v>77</v>
      </c>
      <c r="D527">
        <f t="shared" si="272"/>
        <v>83.708333333332121</v>
      </c>
      <c r="E527">
        <f t="shared" si="273"/>
        <v>1154</v>
      </c>
      <c r="F527" s="4">
        <v>1893</v>
      </c>
      <c r="G527">
        <f t="shared" si="306"/>
        <v>1</v>
      </c>
      <c r="H527">
        <f t="shared" si="307"/>
        <v>8</v>
      </c>
      <c r="I527" s="4">
        <v>85369</v>
      </c>
      <c r="J527">
        <f t="shared" si="194"/>
        <v>92</v>
      </c>
      <c r="K527">
        <f t="shared" si="253"/>
        <v>2186</v>
      </c>
      <c r="L527">
        <f t="shared" ref="L527:L528" si="326">GEOMEAN(K524:K530)</f>
        <v>2211.8849689402491</v>
      </c>
      <c r="M527">
        <f t="shared" ref="M527" si="327">K527/K526</f>
        <v>0.9927338782924614</v>
      </c>
      <c r="N527">
        <f t="shared" ref="N527" si="328">L527/L526</f>
        <v>0.99829315587330414</v>
      </c>
      <c r="O527">
        <f t="shared" ref="O527" si="329">L527/L520</f>
        <v>0.9574566827738602</v>
      </c>
      <c r="P527">
        <f t="shared" ref="P527" si="330">K527/K520</f>
        <v>0.95126196692776332</v>
      </c>
      <c r="Q527" s="5">
        <f t="shared" ref="Q527" si="331">O527-1</f>
        <v>-4.2543317226139798E-2</v>
      </c>
      <c r="R527" s="5">
        <f t="shared" ref="R527" si="332">P527-1</f>
        <v>-4.8738033072236675E-2</v>
      </c>
    </row>
    <row r="528" spans="1:18" x14ac:dyDescent="0.3">
      <c r="A528" s="1">
        <v>44433</v>
      </c>
      <c r="B528" s="4">
        <v>89537</v>
      </c>
      <c r="C528">
        <f t="shared" si="292"/>
        <v>89</v>
      </c>
      <c r="D528">
        <f t="shared" si="272"/>
        <v>76.236111111109494</v>
      </c>
      <c r="E528">
        <f t="shared" si="273"/>
        <v>1088</v>
      </c>
      <c r="F528" s="4">
        <v>1894</v>
      </c>
      <c r="G528">
        <f t="shared" si="306"/>
        <v>1</v>
      </c>
      <c r="H528">
        <f t="shared" si="307"/>
        <v>6</v>
      </c>
      <c r="I528" s="4">
        <v>85455</v>
      </c>
      <c r="J528">
        <f t="shared" si="194"/>
        <v>86</v>
      </c>
      <c r="K528">
        <f t="shared" si="253"/>
        <v>2188</v>
      </c>
      <c r="L528">
        <f t="shared" si="326"/>
        <v>2200.4010724954505</v>
      </c>
      <c r="M528">
        <f t="shared" ref="M528" si="333">K528/K527</f>
        <v>1.0009149130832571</v>
      </c>
      <c r="N528">
        <f t="shared" ref="N528" si="334">L528/L527</f>
        <v>0.99480809508357904</v>
      </c>
      <c r="O528">
        <f t="shared" ref="O528" si="335">L528/L521</f>
        <v>0.95891582732319125</v>
      </c>
      <c r="P528">
        <f t="shared" ref="P528" si="336">K528/K521</f>
        <v>0.9451403887688985</v>
      </c>
      <c r="Q528" s="5">
        <f t="shared" ref="Q528" si="337">O528-1</f>
        <v>-4.108417267680875E-2</v>
      </c>
      <c r="R528" s="5">
        <f t="shared" ref="R528" si="338">P528-1</f>
        <v>-5.4859611231101502E-2</v>
      </c>
    </row>
    <row r="529" spans="1:18" x14ac:dyDescent="0.3">
      <c r="A529" s="1">
        <v>44434</v>
      </c>
      <c r="B529" s="6">
        <f>(B$537-B$528)/9+B528</f>
        <v>89620.222222222219</v>
      </c>
      <c r="C529">
        <f t="shared" si="292"/>
        <v>83.222222222218988</v>
      </c>
      <c r="D529">
        <f t="shared" si="272"/>
        <v>79.70354434503497</v>
      </c>
      <c r="E529">
        <f t="shared" si="273"/>
        <v>1100.222222222219</v>
      </c>
      <c r="F529" s="4">
        <v>1896</v>
      </c>
      <c r="G529">
        <f t="shared" si="306"/>
        <v>2</v>
      </c>
      <c r="H529">
        <f t="shared" si="307"/>
        <v>7</v>
      </c>
      <c r="I529" s="6">
        <f>(I$542-I$528)/14+I528</f>
        <v>85533.428571428565</v>
      </c>
      <c r="J529">
        <f t="shared" si="194"/>
        <v>78.428571428565192</v>
      </c>
      <c r="K529">
        <f t="shared" si="253"/>
        <v>2190.7936507936538</v>
      </c>
      <c r="L529">
        <f t="shared" ref="L529" si="339">GEOMEAN(K526:K532)</f>
        <v>2194.8395133360755</v>
      </c>
      <c r="M529">
        <f t="shared" ref="M529" si="340">K529/K528</f>
        <v>1.0012768056643755</v>
      </c>
      <c r="N529">
        <f t="shared" ref="N529" si="341">L529/L528</f>
        <v>0.99747247934529149</v>
      </c>
      <c r="O529">
        <f t="shared" ref="O529" si="342">L529/L522</f>
        <v>0.96326529000655736</v>
      </c>
      <c r="P529">
        <f t="shared" ref="P529" si="343">K529/K522</f>
        <v>0.96298622012907864</v>
      </c>
      <c r="Q529" s="5">
        <f t="shared" ref="Q529" si="344">O529-1</f>
        <v>-3.6734709993442638E-2</v>
      </c>
      <c r="R529" s="5">
        <f t="shared" ref="R529" si="345">P529-1</f>
        <v>-3.7013779870921359E-2</v>
      </c>
    </row>
    <row r="530" spans="1:18" x14ac:dyDescent="0.3">
      <c r="A530" s="1">
        <v>44435</v>
      </c>
      <c r="B530" s="6">
        <f t="shared" ref="B530:B536" si="346">(B$537-B$528)/9+B529</f>
        <v>89703.444444444438</v>
      </c>
      <c r="C530">
        <f t="shared" si="292"/>
        <v>83.222222222218988</v>
      </c>
      <c r="D530">
        <f t="shared" si="272"/>
        <v>83.166666666664241</v>
      </c>
      <c r="E530">
        <f t="shared" si="273"/>
        <v>1110.444444444438</v>
      </c>
      <c r="F530" s="4">
        <v>1896</v>
      </c>
      <c r="G530">
        <f t="shared" si="306"/>
        <v>0</v>
      </c>
      <c r="H530">
        <f t="shared" si="307"/>
        <v>7</v>
      </c>
      <c r="I530" s="6">
        <f t="shared" ref="I530:I541" si="347">(I$542-I$528)/14+I529</f>
        <v>85611.85714285713</v>
      </c>
      <c r="J530">
        <f t="shared" si="194"/>
        <v>78.428571428565192</v>
      </c>
      <c r="K530">
        <f t="shared" si="253"/>
        <v>2195.5873015873076</v>
      </c>
      <c r="L530">
        <f t="shared" ref="L530:L543" si="348">GEOMEAN(K527:K533)</f>
        <v>2195.261926763435</v>
      </c>
      <c r="M530">
        <f t="shared" ref="M530:M537" si="349">K530/K529</f>
        <v>1.002188088682801</v>
      </c>
      <c r="N530">
        <f t="shared" ref="N530:N537" si="350">L530/L529</f>
        <v>1.0001924575463459</v>
      </c>
      <c r="O530">
        <f t="shared" ref="O530:O537" si="351">L530/L523</f>
        <v>0.97060250020008065</v>
      </c>
      <c r="P530">
        <f t="shared" ref="P530:P537" si="352">K530/K523</f>
        <v>0.98811309702399086</v>
      </c>
      <c r="Q530" s="5">
        <f t="shared" ref="Q530:Q537" si="353">O530-1</f>
        <v>-2.9397499799919347E-2</v>
      </c>
      <c r="R530" s="5">
        <f t="shared" ref="R530:R537" si="354">P530-1</f>
        <v>-1.1886902976009139E-2</v>
      </c>
    </row>
    <row r="531" spans="1:18" x14ac:dyDescent="0.3">
      <c r="A531" s="1">
        <v>44436</v>
      </c>
      <c r="B531" s="6">
        <f t="shared" si="346"/>
        <v>89786.666666666657</v>
      </c>
      <c r="C531">
        <f t="shared" si="292"/>
        <v>83.222222222218988</v>
      </c>
      <c r="D531">
        <f t="shared" si="272"/>
        <v>83.944444444441615</v>
      </c>
      <c r="E531">
        <f t="shared" si="273"/>
        <v>1133.666666666657</v>
      </c>
      <c r="F531" s="4">
        <v>1897</v>
      </c>
      <c r="G531">
        <f t="shared" si="306"/>
        <v>1</v>
      </c>
      <c r="H531">
        <f t="shared" si="307"/>
        <v>7</v>
      </c>
      <c r="I531" s="6">
        <f t="shared" si="347"/>
        <v>85690.285714285696</v>
      </c>
      <c r="J531">
        <f t="shared" si="194"/>
        <v>78.428571428565192</v>
      </c>
      <c r="K531">
        <f t="shared" si="253"/>
        <v>2199.3809523809614</v>
      </c>
      <c r="L531">
        <f t="shared" si="348"/>
        <v>2198.5129255967086</v>
      </c>
      <c r="M531">
        <f t="shared" si="349"/>
        <v>1.0017278524023669</v>
      </c>
      <c r="N531">
        <f t="shared" si="350"/>
        <v>1.0014809161465605</v>
      </c>
      <c r="O531">
        <f t="shared" si="351"/>
        <v>0.97900309461861024</v>
      </c>
      <c r="P531">
        <f t="shared" si="352"/>
        <v>0.96421786601532722</v>
      </c>
      <c r="Q531" s="5">
        <f t="shared" si="353"/>
        <v>-2.0996905381389763E-2</v>
      </c>
      <c r="R531" s="5">
        <f t="shared" si="354"/>
        <v>-3.5782133984672782E-2</v>
      </c>
    </row>
    <row r="532" spans="1:18" x14ac:dyDescent="0.3">
      <c r="A532" s="1">
        <v>44437</v>
      </c>
      <c r="B532" s="6">
        <f t="shared" si="346"/>
        <v>89869.888888888876</v>
      </c>
      <c r="C532">
        <f t="shared" si="292"/>
        <v>83.222222222218988</v>
      </c>
      <c r="D532">
        <f t="shared" si="272"/>
        <v>83.222222222218988</v>
      </c>
      <c r="E532">
        <f t="shared" si="273"/>
        <v>1156.9091790403327</v>
      </c>
      <c r="F532">
        <f>SQRT(F533*F531)</f>
        <v>1898.9989468138206</v>
      </c>
      <c r="G532">
        <f t="shared" si="306"/>
        <v>1.9989468138205666</v>
      </c>
      <c r="H532">
        <f t="shared" si="307"/>
        <v>7.9992112242039184</v>
      </c>
      <c r="I532" s="6">
        <f t="shared" si="347"/>
        <v>85768.714285714261</v>
      </c>
      <c r="J532">
        <f t="shared" si="194"/>
        <v>78.428571428565192</v>
      </c>
      <c r="K532">
        <f t="shared" si="253"/>
        <v>2202.1756563607923</v>
      </c>
      <c r="L532">
        <f t="shared" si="348"/>
        <v>2201.7364163037137</v>
      </c>
      <c r="M532">
        <f t="shared" si="349"/>
        <v>1.0012706775407896</v>
      </c>
      <c r="N532">
        <f t="shared" si="350"/>
        <v>1.0014662141256823</v>
      </c>
      <c r="O532">
        <f t="shared" si="351"/>
        <v>0.98837304399363246</v>
      </c>
      <c r="P532">
        <f t="shared" si="352"/>
        <v>0.98244094728215214</v>
      </c>
      <c r="Q532" s="5">
        <f t="shared" si="353"/>
        <v>-1.1626956006367539E-2</v>
      </c>
      <c r="R532" s="5">
        <f t="shared" si="354"/>
        <v>-1.7559052717847856E-2</v>
      </c>
    </row>
    <row r="533" spans="1:18" x14ac:dyDescent="0.3">
      <c r="A533" s="1">
        <v>44438</v>
      </c>
      <c r="B533" s="6">
        <f t="shared" si="346"/>
        <v>89953.111111111095</v>
      </c>
      <c r="C533">
        <f t="shared" si="292"/>
        <v>83.222222222218988</v>
      </c>
      <c r="D533">
        <f t="shared" si="272"/>
        <v>83.222222222222626</v>
      </c>
      <c r="E533">
        <f t="shared" si="273"/>
        <v>1180.1111111110949</v>
      </c>
      <c r="F533" s="4">
        <v>1901</v>
      </c>
      <c r="G533">
        <f t="shared" si="306"/>
        <v>2.0010531861794334</v>
      </c>
      <c r="H533">
        <f t="shared" si="307"/>
        <v>9</v>
      </c>
      <c r="I533" s="6">
        <f t="shared" si="347"/>
        <v>85847.142857142826</v>
      </c>
      <c r="J533">
        <f t="shared" si="194"/>
        <v>78.428571428565192</v>
      </c>
      <c r="K533">
        <f t="shared" si="253"/>
        <v>2204.968253968269</v>
      </c>
      <c r="L533">
        <f t="shared" si="348"/>
        <v>2204.9605348023765</v>
      </c>
      <c r="M533">
        <f t="shared" si="349"/>
        <v>1.0012681084723694</v>
      </c>
      <c r="N533">
        <f t="shared" si="350"/>
        <v>1.0014643526240419</v>
      </c>
      <c r="O533">
        <f t="shared" si="351"/>
        <v>0.99516794126892727</v>
      </c>
      <c r="P533">
        <f t="shared" si="352"/>
        <v>1.0013479809120205</v>
      </c>
      <c r="Q533" s="5">
        <f t="shared" si="353"/>
        <v>-4.8320587310727303E-3</v>
      </c>
      <c r="R533" s="5">
        <f t="shared" si="354"/>
        <v>1.3479809120204855E-3</v>
      </c>
    </row>
    <row r="534" spans="1:18" x14ac:dyDescent="0.3">
      <c r="A534" s="1">
        <v>44439</v>
      </c>
      <c r="B534" s="6">
        <f t="shared" si="346"/>
        <v>90036.333333333314</v>
      </c>
      <c r="C534">
        <f t="shared" si="292"/>
        <v>83.222222222218988</v>
      </c>
      <c r="D534">
        <f t="shared" si="272"/>
        <v>78.01944444444598</v>
      </c>
      <c r="E534">
        <f t="shared" si="273"/>
        <v>1179.3333333333139</v>
      </c>
      <c r="F534" s="4">
        <v>1902</v>
      </c>
      <c r="G534">
        <f t="shared" si="306"/>
        <v>1</v>
      </c>
      <c r="H534">
        <f t="shared" si="307"/>
        <v>9</v>
      </c>
      <c r="I534" s="6">
        <f t="shared" si="347"/>
        <v>85925.571428571391</v>
      </c>
      <c r="J534">
        <f t="shared" si="194"/>
        <v>78.428571428565192</v>
      </c>
      <c r="K534">
        <f t="shared" si="253"/>
        <v>2208.7619047619228</v>
      </c>
      <c r="L534">
        <f t="shared" si="348"/>
        <v>2208.1823557664638</v>
      </c>
      <c r="M534">
        <f t="shared" si="349"/>
        <v>1.001720501320972</v>
      </c>
      <c r="N534">
        <f t="shared" si="350"/>
        <v>1.0014611694464528</v>
      </c>
      <c r="O534">
        <f t="shared" si="351"/>
        <v>0.99832603719190727</v>
      </c>
      <c r="P534">
        <f t="shared" si="352"/>
        <v>1.0104125822332675</v>
      </c>
      <c r="Q534" s="5">
        <f t="shared" si="353"/>
        <v>-1.6739628080927327E-3</v>
      </c>
      <c r="R534" s="5">
        <f t="shared" si="354"/>
        <v>1.0412582233267464E-2</v>
      </c>
    </row>
    <row r="535" spans="1:18" x14ac:dyDescent="0.3">
      <c r="A535" s="1">
        <v>44440</v>
      </c>
      <c r="B535" s="6">
        <f t="shared" si="346"/>
        <v>90119.555555555533</v>
      </c>
      <c r="C535">
        <f t="shared" si="292"/>
        <v>83.222222222218988</v>
      </c>
      <c r="D535">
        <f t="shared" si="272"/>
        <v>72.816666666669335</v>
      </c>
      <c r="E535">
        <f t="shared" si="273"/>
        <v>1147.5555555555329</v>
      </c>
      <c r="F535" s="4">
        <v>1905</v>
      </c>
      <c r="G535">
        <f t="shared" si="306"/>
        <v>3</v>
      </c>
      <c r="H535">
        <f t="shared" si="307"/>
        <v>11</v>
      </c>
      <c r="I535" s="6">
        <f t="shared" si="347"/>
        <v>86003.999999999956</v>
      </c>
      <c r="J535">
        <f t="shared" si="194"/>
        <v>78.428571428565192</v>
      </c>
      <c r="K535">
        <f t="shared" si="253"/>
        <v>2210.5555555555766</v>
      </c>
      <c r="L535">
        <f t="shared" si="348"/>
        <v>2205.4952277359198</v>
      </c>
      <c r="M535">
        <f t="shared" si="349"/>
        <v>1.0008120616304486</v>
      </c>
      <c r="N535">
        <f t="shared" si="350"/>
        <v>0.99878310411115878</v>
      </c>
      <c r="O535">
        <f t="shared" si="351"/>
        <v>1.0023151030528685</v>
      </c>
      <c r="P535">
        <f t="shared" si="352"/>
        <v>1.0103087548243037</v>
      </c>
      <c r="Q535" s="5">
        <f t="shared" si="353"/>
        <v>2.3151030528685279E-3</v>
      </c>
      <c r="R535" s="5">
        <f t="shared" si="354"/>
        <v>1.0308754824303712E-2</v>
      </c>
    </row>
    <row r="536" spans="1:18" x14ac:dyDescent="0.3">
      <c r="A536" s="1">
        <v>44441</v>
      </c>
      <c r="B536" s="6">
        <f t="shared" si="346"/>
        <v>90202.777777777752</v>
      </c>
      <c r="C536">
        <f t="shared" si="292"/>
        <v>83.222222222218988</v>
      </c>
      <c r="D536">
        <f t="shared" si="272"/>
        <v>67.613888888892689</v>
      </c>
      <c r="E536">
        <f t="shared" si="273"/>
        <v>1157.7777777777519</v>
      </c>
      <c r="F536" s="4">
        <v>1907</v>
      </c>
      <c r="G536">
        <f t="shared" si="306"/>
        <v>2</v>
      </c>
      <c r="H536">
        <f t="shared" si="307"/>
        <v>11</v>
      </c>
      <c r="I536" s="6">
        <f t="shared" si="347"/>
        <v>86082.428571428522</v>
      </c>
      <c r="J536">
        <f t="shared" si="194"/>
        <v>78.428571428565192</v>
      </c>
      <c r="K536">
        <f t="shared" si="253"/>
        <v>2213.3492063492304</v>
      </c>
      <c r="L536">
        <f t="shared" si="348"/>
        <v>2196.9715048267176</v>
      </c>
      <c r="M536">
        <f t="shared" si="349"/>
        <v>1.0012637776900168</v>
      </c>
      <c r="N536">
        <f t="shared" si="350"/>
        <v>0.99613523402725634</v>
      </c>
      <c r="O536">
        <f t="shared" si="351"/>
        <v>1.0009713655498218</v>
      </c>
      <c r="P536">
        <f t="shared" si="352"/>
        <v>1.0102956093319904</v>
      </c>
      <c r="Q536" s="5">
        <f t="shared" si="353"/>
        <v>9.7136554982180101E-4</v>
      </c>
      <c r="R536" s="5">
        <f t="shared" si="354"/>
        <v>1.0295609331990363E-2</v>
      </c>
    </row>
    <row r="537" spans="1:18" x14ac:dyDescent="0.3">
      <c r="A537" s="1">
        <v>44442</v>
      </c>
      <c r="B537" s="4">
        <v>90286</v>
      </c>
      <c r="C537">
        <f t="shared" si="292"/>
        <v>83.222222222248092</v>
      </c>
      <c r="D537">
        <f t="shared" si="272"/>
        <v>62.411111111116043</v>
      </c>
      <c r="E537">
        <f t="shared" si="273"/>
        <v>1169</v>
      </c>
      <c r="F537" s="4">
        <v>1907</v>
      </c>
      <c r="G537">
        <f t="shared" si="306"/>
        <v>0</v>
      </c>
      <c r="H537">
        <f t="shared" si="307"/>
        <v>11</v>
      </c>
      <c r="I537" s="6">
        <f t="shared" si="347"/>
        <v>86160.857142857087</v>
      </c>
      <c r="J537">
        <f t="shared" si="194"/>
        <v>78.428571428565192</v>
      </c>
      <c r="K537">
        <f t="shared" si="253"/>
        <v>2218.1428571429133</v>
      </c>
      <c r="L537">
        <f t="shared" si="348"/>
        <v>2182.5845480552625</v>
      </c>
      <c r="M537">
        <f t="shared" si="349"/>
        <v>1.0021657905494226</v>
      </c>
      <c r="N537">
        <f t="shared" si="350"/>
        <v>0.99345145954790626</v>
      </c>
      <c r="O537">
        <f t="shared" si="351"/>
        <v>0.99422511794441626</v>
      </c>
      <c r="P537">
        <f t="shared" si="352"/>
        <v>1.0102731308107398</v>
      </c>
      <c r="Q537" s="5">
        <f t="shared" si="353"/>
        <v>-5.774882055583741E-3</v>
      </c>
      <c r="R537" s="5">
        <f t="shared" si="354"/>
        <v>1.0273130810739772E-2</v>
      </c>
    </row>
    <row r="538" spans="1:18" x14ac:dyDescent="0.3">
      <c r="A538" s="1">
        <v>44443</v>
      </c>
      <c r="B538" s="6">
        <f>(B$542-B$537)/5+B537</f>
        <v>90327.6</v>
      </c>
      <c r="C538">
        <f t="shared" si="292"/>
        <v>41.600000000005821</v>
      </c>
      <c r="D538">
        <f t="shared" si="272"/>
        <v>57.208333333335759</v>
      </c>
      <c r="E538">
        <f t="shared" si="273"/>
        <v>1067.6000000000058</v>
      </c>
      <c r="F538" s="6">
        <f>(F$542-F$537)/5+F537</f>
        <v>1907.6</v>
      </c>
      <c r="G538">
        <f t="shared" si="306"/>
        <v>0.59999999999990905</v>
      </c>
      <c r="H538">
        <f t="shared" si="307"/>
        <v>10.599999999999909</v>
      </c>
      <c r="I538" s="6">
        <f t="shared" si="347"/>
        <v>86239.285714285652</v>
      </c>
      <c r="J538">
        <f t="shared" si="194"/>
        <v>78.428571428565192</v>
      </c>
      <c r="K538">
        <f t="shared" si="253"/>
        <v>2180.7142857143481</v>
      </c>
      <c r="L538">
        <f t="shared" si="348"/>
        <v>2162.2128857074704</v>
      </c>
      <c r="M538">
        <f t="shared" ref="M538:M542" si="355">K538/K537</f>
        <v>0.98312616732144331</v>
      </c>
      <c r="N538">
        <f t="shared" ref="N538:N542" si="356">L538/L537</f>
        <v>0.99066626657558632</v>
      </c>
      <c r="O538">
        <f t="shared" ref="O538:O542" si="357">L538/L531</f>
        <v>0.98348882125430948</v>
      </c>
      <c r="P538">
        <f t="shared" ref="P538:P542" si="358">K538/K531</f>
        <v>0.99151276333169769</v>
      </c>
      <c r="Q538" s="5">
        <f t="shared" ref="Q538:Q542" si="359">O538-1</f>
        <v>-1.6511178745690525E-2</v>
      </c>
      <c r="R538" s="5">
        <f t="shared" ref="R538:R542" si="360">P538-1</f>
        <v>-8.4872366683023115E-3</v>
      </c>
    </row>
    <row r="539" spans="1:18" x14ac:dyDescent="0.3">
      <c r="A539" s="1">
        <v>44444</v>
      </c>
      <c r="B539" s="6">
        <f t="shared" ref="B539:B541" si="361">(B$542-B$537)/5+B538</f>
        <v>90369.200000000012</v>
      </c>
      <c r="C539">
        <f t="shared" si="292"/>
        <v>41.600000000005821</v>
      </c>
      <c r="D539">
        <f t="shared" si="272"/>
        <v>50.555555555558385</v>
      </c>
      <c r="E539">
        <f t="shared" si="273"/>
        <v>1053.7172436491965</v>
      </c>
      <c r="F539" s="6">
        <f t="shared" ref="F539:F541" si="362">(F$542-F$537)/5+F538</f>
        <v>1908.1999999999998</v>
      </c>
      <c r="G539">
        <f t="shared" si="306"/>
        <v>0.59999999999990905</v>
      </c>
      <c r="H539">
        <f t="shared" si="307"/>
        <v>9.2010531861792515</v>
      </c>
      <c r="I539" s="6">
        <f t="shared" si="347"/>
        <v>86317.714285714217</v>
      </c>
      <c r="J539">
        <f t="shared" si="194"/>
        <v>78.428571428565192</v>
      </c>
      <c r="K539">
        <f t="shared" si="253"/>
        <v>2143.2857142857974</v>
      </c>
      <c r="L539">
        <f t="shared" si="348"/>
        <v>2136.2030023093498</v>
      </c>
      <c r="M539">
        <f t="shared" si="355"/>
        <v>0.98283655420898475</v>
      </c>
      <c r="N539">
        <f t="shared" si="356"/>
        <v>0.98797071113115198</v>
      </c>
      <c r="O539">
        <f t="shared" si="357"/>
        <v>0.97023557701589835</v>
      </c>
      <c r="P539">
        <f t="shared" si="358"/>
        <v>0.97325829031626221</v>
      </c>
      <c r="Q539" s="5">
        <f t="shared" si="359"/>
        <v>-2.9764422984101646E-2</v>
      </c>
      <c r="R539" s="5">
        <f t="shared" si="360"/>
        <v>-2.6741709683737791E-2</v>
      </c>
    </row>
    <row r="540" spans="1:18" x14ac:dyDescent="0.3">
      <c r="A540" s="1">
        <v>44445</v>
      </c>
      <c r="B540" s="6">
        <f t="shared" si="361"/>
        <v>90410.800000000017</v>
      </c>
      <c r="C540">
        <f t="shared" si="292"/>
        <v>41.600000000005821</v>
      </c>
      <c r="D540">
        <f t="shared" si="272"/>
        <v>43.902777777781012</v>
      </c>
      <c r="E540">
        <f t="shared" si="273"/>
        <v>1039.8000000000175</v>
      </c>
      <c r="F540" s="6">
        <f t="shared" si="362"/>
        <v>1908.7999999999997</v>
      </c>
      <c r="G540">
        <f t="shared" si="306"/>
        <v>0.59999999999990905</v>
      </c>
      <c r="H540">
        <f t="shared" si="307"/>
        <v>7.7999999999997272</v>
      </c>
      <c r="I540" s="6">
        <f t="shared" si="347"/>
        <v>86396.142857142782</v>
      </c>
      <c r="J540">
        <f t="shared" si="194"/>
        <v>78.428571428565192</v>
      </c>
      <c r="K540">
        <f t="shared" si="253"/>
        <v>2105.8571428572322</v>
      </c>
      <c r="L540">
        <f t="shared" si="348"/>
        <v>2105.94464306689</v>
      </c>
      <c r="M540">
        <f t="shared" si="355"/>
        <v>0.98253682596814329</v>
      </c>
      <c r="N540">
        <f t="shared" si="356"/>
        <v>0.98583544765654341</v>
      </c>
      <c r="O540">
        <f t="shared" si="357"/>
        <v>0.95509402995080772</v>
      </c>
      <c r="P540">
        <f t="shared" si="358"/>
        <v>0.95505100314588787</v>
      </c>
      <c r="Q540" s="5">
        <f t="shared" si="359"/>
        <v>-4.4905970049192279E-2</v>
      </c>
      <c r="R540" s="5">
        <f t="shared" si="360"/>
        <v>-4.4948996854112133E-2</v>
      </c>
    </row>
    <row r="541" spans="1:18" x14ac:dyDescent="0.3">
      <c r="A541" s="1">
        <v>44446</v>
      </c>
      <c r="B541" s="6">
        <f t="shared" si="361"/>
        <v>90452.400000000023</v>
      </c>
      <c r="C541">
        <f t="shared" si="292"/>
        <v>41.600000000005821</v>
      </c>
      <c r="D541">
        <f t="shared" si="272"/>
        <v>37.25</v>
      </c>
      <c r="E541">
        <f t="shared" si="273"/>
        <v>1004.4000000000233</v>
      </c>
      <c r="F541" s="6">
        <f t="shared" si="362"/>
        <v>1909.3999999999996</v>
      </c>
      <c r="G541">
        <f t="shared" si="306"/>
        <v>0.59999999999990905</v>
      </c>
      <c r="H541">
        <f t="shared" si="307"/>
        <v>7.3999999999996362</v>
      </c>
      <c r="I541" s="6">
        <f t="shared" si="347"/>
        <v>86474.571428571347</v>
      </c>
      <c r="J541">
        <f t="shared" si="194"/>
        <v>78.428571428565192</v>
      </c>
      <c r="K541">
        <f t="shared" si="253"/>
        <v>2068.4285714286816</v>
      </c>
      <c r="L541">
        <f t="shared" si="348"/>
        <v>2069.048853543346</v>
      </c>
      <c r="M541">
        <f t="shared" si="355"/>
        <v>0.98222644325352126</v>
      </c>
      <c r="N541">
        <f t="shared" si="356"/>
        <v>0.98248017124048781</v>
      </c>
      <c r="O541">
        <f t="shared" si="357"/>
        <v>0.93699184224537269</v>
      </c>
      <c r="P541">
        <f t="shared" si="358"/>
        <v>0.93646516040018024</v>
      </c>
      <c r="Q541" s="5">
        <f t="shared" si="359"/>
        <v>-6.3008157754627314E-2</v>
      </c>
      <c r="R541" s="5">
        <f t="shared" si="360"/>
        <v>-6.3534839599819759E-2</v>
      </c>
    </row>
    <row r="542" spans="1:18" x14ac:dyDescent="0.3">
      <c r="A542" s="1">
        <v>44447</v>
      </c>
      <c r="B542" s="4">
        <v>90494</v>
      </c>
      <c r="C542">
        <f t="shared" si="292"/>
        <v>41.599999999976717</v>
      </c>
      <c r="D542">
        <f t="shared" si="272"/>
        <v>35.799999999999272</v>
      </c>
      <c r="E542">
        <f t="shared" si="273"/>
        <v>957</v>
      </c>
      <c r="F542">
        <v>1910</v>
      </c>
      <c r="G542">
        <f t="shared" si="306"/>
        <v>0.6000000000003638</v>
      </c>
      <c r="H542">
        <f t="shared" si="307"/>
        <v>5</v>
      </c>
      <c r="I542" s="4">
        <v>86553</v>
      </c>
      <c r="J542">
        <f t="shared" ref="J542:J605" si="363">I542-I541</f>
        <v>78.428571428652504</v>
      </c>
      <c r="K542">
        <f t="shared" si="253"/>
        <v>2031</v>
      </c>
      <c r="L542">
        <f t="shared" si="348"/>
        <v>2032.5088930747743</v>
      </c>
      <c r="M542">
        <f t="shared" si="355"/>
        <v>0.9819048276814174</v>
      </c>
      <c r="N542">
        <f t="shared" si="356"/>
        <v>0.98233973044860912</v>
      </c>
      <c r="O542">
        <f t="shared" si="357"/>
        <v>0.92156576333256135</v>
      </c>
      <c r="P542">
        <f t="shared" si="358"/>
        <v>0.91877356119627174</v>
      </c>
      <c r="Q542" s="5">
        <f t="shared" si="359"/>
        <v>-7.843423666743865E-2</v>
      </c>
      <c r="R542" s="5">
        <f t="shared" si="360"/>
        <v>-8.1226438803728263E-2</v>
      </c>
    </row>
    <row r="543" spans="1:18" x14ac:dyDescent="0.3">
      <c r="A543" s="1">
        <v>44448</v>
      </c>
      <c r="B543" s="4">
        <f>($B$548-$B$542)/6+B542</f>
        <v>90524</v>
      </c>
      <c r="C543">
        <f t="shared" si="292"/>
        <v>30</v>
      </c>
      <c r="D543">
        <f t="shared" si="272"/>
        <v>34.349999999998545</v>
      </c>
      <c r="E543">
        <f t="shared" si="273"/>
        <v>903.77777777778101</v>
      </c>
      <c r="F543">
        <v>1910</v>
      </c>
      <c r="G543">
        <f t="shared" si="306"/>
        <v>0</v>
      </c>
      <c r="H543">
        <f t="shared" si="307"/>
        <v>3</v>
      </c>
      <c r="I543" s="4">
        <v>86611</v>
      </c>
      <c r="J543">
        <f t="shared" si="363"/>
        <v>58</v>
      </c>
      <c r="K543">
        <f t="shared" si="253"/>
        <v>2003</v>
      </c>
      <c r="L543">
        <f t="shared" si="348"/>
        <v>1995.9450800607694</v>
      </c>
      <c r="M543">
        <f t="shared" ref="M543" si="364">K543/K542</f>
        <v>0.98621368783850316</v>
      </c>
      <c r="N543">
        <f t="shared" ref="N543" si="365">L543/L542</f>
        <v>0.98201050281325397</v>
      </c>
      <c r="O543">
        <f t="shared" ref="O543" si="366">L543/L536</f>
        <v>0.90849839229853657</v>
      </c>
      <c r="P543">
        <f t="shared" ref="P543" si="367">K543/K536</f>
        <v>0.90496338953391497</v>
      </c>
      <c r="Q543" s="5">
        <f t="shared" ref="Q543" si="368">O543-1</f>
        <v>-9.1501607701463428E-2</v>
      </c>
      <c r="R543" s="5">
        <f t="shared" ref="R543" si="369">P543-1</f>
        <v>-9.5036610466085025E-2</v>
      </c>
    </row>
    <row r="544" spans="1:18" x14ac:dyDescent="0.3">
      <c r="A544" s="1">
        <v>44449</v>
      </c>
      <c r="B544" s="4">
        <f t="shared" ref="B544:B547" si="370">($B$548-$B$542)/6+B543</f>
        <v>90554</v>
      </c>
      <c r="C544">
        <f t="shared" si="292"/>
        <v>30</v>
      </c>
      <c r="D544">
        <f t="shared" si="272"/>
        <v>32.899999999997817</v>
      </c>
      <c r="E544">
        <f t="shared" si="273"/>
        <v>850.55555555556202</v>
      </c>
      <c r="F544">
        <v>1911</v>
      </c>
      <c r="G544">
        <f t="shared" ref="G544:G547" si="371">F544-F543</f>
        <v>1</v>
      </c>
      <c r="H544">
        <f t="shared" ref="H544:H547" si="372">SUM(G538:G544)</f>
        <v>4</v>
      </c>
      <c r="I544" s="4">
        <v>86683</v>
      </c>
      <c r="J544">
        <f t="shared" si="363"/>
        <v>72</v>
      </c>
      <c r="K544">
        <f t="shared" si="253"/>
        <v>1960</v>
      </c>
      <c r="L544">
        <f t="shared" ref="L544:L545" si="373">GEOMEAN(K541:K547)</f>
        <v>1959.1978799738233</v>
      </c>
      <c r="M544">
        <f t="shared" ref="M544:M545" si="374">K544/K543</f>
        <v>0.97853220169745381</v>
      </c>
      <c r="N544">
        <f t="shared" ref="N544:N545" si="375">L544/L543</f>
        <v>0.98158907253809446</v>
      </c>
      <c r="O544">
        <f t="shared" ref="O544" si="376">L544/L537</f>
        <v>0.89765039421703852</v>
      </c>
      <c r="P544">
        <f t="shared" ref="P544" si="377">K544/K537</f>
        <v>0.8836220776711311</v>
      </c>
      <c r="Q544" s="5">
        <f t="shared" ref="Q544" si="378">O544-1</f>
        <v>-0.10234960578296148</v>
      </c>
      <c r="R544" s="5">
        <f t="shared" ref="R544" si="379">P544-1</f>
        <v>-0.1163779223288689</v>
      </c>
    </row>
    <row r="545" spans="1:18" x14ac:dyDescent="0.3">
      <c r="A545" s="1">
        <v>44450</v>
      </c>
      <c r="B545" s="4">
        <f t="shared" si="370"/>
        <v>90584</v>
      </c>
      <c r="C545">
        <f t="shared" si="292"/>
        <v>30</v>
      </c>
      <c r="D545">
        <f t="shared" si="272"/>
        <v>27.94999999999709</v>
      </c>
      <c r="E545">
        <f t="shared" si="273"/>
        <v>797.33333333334303</v>
      </c>
      <c r="F545">
        <v>1911</v>
      </c>
      <c r="G545">
        <f t="shared" si="371"/>
        <v>0</v>
      </c>
      <c r="H545">
        <f t="shared" si="372"/>
        <v>3.4000000000000909</v>
      </c>
      <c r="I545" s="4">
        <v>86748</v>
      </c>
      <c r="J545">
        <f t="shared" si="363"/>
        <v>65</v>
      </c>
      <c r="K545">
        <f t="shared" si="253"/>
        <v>1925</v>
      </c>
      <c r="L545">
        <f t="shared" si="373"/>
        <v>1922.0458182269547</v>
      </c>
      <c r="M545">
        <f t="shared" si="374"/>
        <v>0.9821428571428571</v>
      </c>
      <c r="N545">
        <f t="shared" si="375"/>
        <v>0.98103710598780103</v>
      </c>
      <c r="O545">
        <f t="shared" ref="O545" si="380">L545/L538</f>
        <v>0.88892533706183441</v>
      </c>
      <c r="P545">
        <f t="shared" ref="P545" si="381">K545/K538</f>
        <v>0.88273829020632921</v>
      </c>
      <c r="Q545" s="5">
        <f t="shared" ref="Q545" si="382">O545-1</f>
        <v>-0.11107466293816559</v>
      </c>
      <c r="R545" s="5">
        <f t="shared" ref="R545" si="383">P545-1</f>
        <v>-0.11726170979367079</v>
      </c>
    </row>
    <row r="546" spans="1:18" x14ac:dyDescent="0.3">
      <c r="A546" s="1">
        <v>44451</v>
      </c>
      <c r="B546" s="4">
        <f t="shared" si="370"/>
        <v>90614</v>
      </c>
      <c r="C546">
        <f t="shared" si="292"/>
        <v>30</v>
      </c>
      <c r="D546">
        <f t="shared" si="272"/>
        <v>23.75</v>
      </c>
      <c r="E546">
        <f t="shared" si="273"/>
        <v>744.11111111112405</v>
      </c>
      <c r="F546">
        <v>1911</v>
      </c>
      <c r="G546">
        <f t="shared" si="371"/>
        <v>0</v>
      </c>
      <c r="H546">
        <f t="shared" si="372"/>
        <v>2.8000000000001819</v>
      </c>
      <c r="I546">
        <f>SQRT(I547*I545)</f>
        <v>86815.473759002198</v>
      </c>
      <c r="J546">
        <f t="shared" si="363"/>
        <v>67.473759002197767</v>
      </c>
      <c r="K546">
        <f t="shared" si="253"/>
        <v>1887.5262409978022</v>
      </c>
      <c r="L546">
        <f t="shared" ref="L546" si="384">GEOMEAN(K543:K549)</f>
        <v>1878.9674476157229</v>
      </c>
      <c r="M546">
        <f t="shared" ref="M546" si="385">K546/K545</f>
        <v>0.98053311220665051</v>
      </c>
      <c r="N546">
        <f t="shared" ref="N546" si="386">L546/L545</f>
        <v>0.97758723012598592</v>
      </c>
      <c r="O546">
        <f t="shared" ref="O546" si="387">L546/L539</f>
        <v>0.87958281379834147</v>
      </c>
      <c r="P546">
        <f t="shared" ref="P546" si="388">K546/K539</f>
        <v>0.88066944524322488</v>
      </c>
      <c r="Q546" s="5">
        <f t="shared" ref="Q546" si="389">O546-1</f>
        <v>-0.12041718620165853</v>
      </c>
      <c r="R546" s="5">
        <f t="shared" ref="R546" si="390">P546-1</f>
        <v>-0.11933055475677512</v>
      </c>
    </row>
    <row r="547" spans="1:18" x14ac:dyDescent="0.3">
      <c r="A547" s="1">
        <v>44452</v>
      </c>
      <c r="B547" s="4">
        <f t="shared" si="370"/>
        <v>90644</v>
      </c>
      <c r="C547">
        <f t="shared" si="292"/>
        <v>30</v>
      </c>
      <c r="D547">
        <f t="shared" si="272"/>
        <v>59.75</v>
      </c>
      <c r="E547">
        <f t="shared" si="273"/>
        <v>690.88888888890506</v>
      </c>
      <c r="F547">
        <v>1912</v>
      </c>
      <c r="G547">
        <f t="shared" si="371"/>
        <v>1</v>
      </c>
      <c r="H547">
        <f t="shared" si="372"/>
        <v>3.2000000000002728</v>
      </c>
      <c r="I547" s="4">
        <v>86883</v>
      </c>
      <c r="J547">
        <f t="shared" si="363"/>
        <v>67.526240997802233</v>
      </c>
      <c r="K547">
        <f t="shared" si="253"/>
        <v>1849</v>
      </c>
      <c r="L547">
        <f t="shared" ref="L547" si="391">GEOMEAN(K544:K550)</f>
        <v>1830.6337058388253</v>
      </c>
      <c r="M547">
        <f t="shared" ref="M547" si="392">K547/K546</f>
        <v>0.97958903025505162</v>
      </c>
      <c r="N547">
        <f t="shared" ref="N547" si="393">L547/L546</f>
        <v>0.97427643473109149</v>
      </c>
      <c r="O547">
        <f t="shared" ref="O547" si="394">L547/L540</f>
        <v>0.8692696229530853</v>
      </c>
      <c r="P547">
        <f t="shared" ref="P547" si="395">K547/K540</f>
        <v>0.87802727087710808</v>
      </c>
      <c r="Q547" s="5">
        <f t="shared" ref="Q547" si="396">O547-1</f>
        <v>-0.1307303770469147</v>
      </c>
      <c r="R547" s="5">
        <f t="shared" ref="R547" si="397">P547-1</f>
        <v>-0.12197272912289192</v>
      </c>
    </row>
    <row r="548" spans="1:18" x14ac:dyDescent="0.3">
      <c r="A548" s="1">
        <v>44453</v>
      </c>
      <c r="B548" s="4">
        <v>90674</v>
      </c>
      <c r="C548">
        <f t="shared" si="292"/>
        <v>30</v>
      </c>
      <c r="D548">
        <f t="shared" si="272"/>
        <v>95.75</v>
      </c>
      <c r="E548">
        <f t="shared" si="273"/>
        <v>637.66666666668607</v>
      </c>
      <c r="F548" s="4">
        <v>1913</v>
      </c>
      <c r="G548">
        <f t="shared" ref="G548:G549" si="398">F548-F547</f>
        <v>1</v>
      </c>
      <c r="H548">
        <f t="shared" ref="H548:H549" si="399">SUM(G542:G548)</f>
        <v>3.6000000000003638</v>
      </c>
      <c r="I548" s="4">
        <v>86952</v>
      </c>
      <c r="J548">
        <f t="shared" si="363"/>
        <v>69</v>
      </c>
      <c r="K548">
        <f t="shared" si="253"/>
        <v>1809</v>
      </c>
      <c r="L548">
        <f t="shared" ref="L548:L549" si="400">GEOMEAN(K545:K551)</f>
        <v>1823.8881888460844</v>
      </c>
      <c r="M548">
        <f t="shared" ref="M548:M549" si="401">K548/K547</f>
        <v>0.97836668469442944</v>
      </c>
      <c r="N548">
        <f t="shared" ref="N548:N549" si="402">L548/L547</f>
        <v>0.99631520113978778</v>
      </c>
      <c r="O548">
        <f t="shared" ref="O548:O549" si="403">L548/L541</f>
        <v>0.88151045139537809</v>
      </c>
      <c r="P548">
        <f t="shared" ref="P548:P549" si="404">K548/K541</f>
        <v>0.87457697354785036</v>
      </c>
      <c r="Q548" s="5">
        <f t="shared" ref="Q548:Q549" si="405">O548-1</f>
        <v>-0.11848954860462191</v>
      </c>
      <c r="R548" s="5">
        <f t="shared" ref="R548:R549" si="406">P548-1</f>
        <v>-0.12542302645214964</v>
      </c>
    </row>
    <row r="549" spans="1:18" x14ac:dyDescent="0.3">
      <c r="A549" s="1">
        <v>44454</v>
      </c>
      <c r="B549" s="4">
        <v>90676</v>
      </c>
      <c r="C549">
        <f t="shared" si="292"/>
        <v>2</v>
      </c>
      <c r="D549">
        <f t="shared" si="272"/>
        <v>131.75</v>
      </c>
      <c r="E549">
        <f t="shared" si="273"/>
        <v>556.44444444446708</v>
      </c>
      <c r="F549" s="4">
        <v>1913</v>
      </c>
      <c r="G549">
        <f t="shared" si="398"/>
        <v>0</v>
      </c>
      <c r="H549">
        <f t="shared" si="399"/>
        <v>3</v>
      </c>
      <c r="I549" s="4">
        <v>87030</v>
      </c>
      <c r="J549">
        <f t="shared" si="363"/>
        <v>78</v>
      </c>
      <c r="K549">
        <f t="shared" si="253"/>
        <v>1733</v>
      </c>
      <c r="L549">
        <f t="shared" si="400"/>
        <v>1855.656560150034</v>
      </c>
      <c r="M549">
        <f t="shared" si="401"/>
        <v>0.95798783858485348</v>
      </c>
      <c r="N549">
        <f t="shared" si="402"/>
        <v>1.0174179379515849</v>
      </c>
      <c r="O549">
        <f t="shared" si="403"/>
        <v>0.91298816279362083</v>
      </c>
      <c r="P549">
        <f t="shared" si="404"/>
        <v>0.85327424913835548</v>
      </c>
      <c r="Q549" s="5">
        <f t="shared" si="405"/>
        <v>-8.7011837206379172E-2</v>
      </c>
      <c r="R549" s="5">
        <f t="shared" si="406"/>
        <v>-0.14672575086164452</v>
      </c>
    </row>
    <row r="550" spans="1:18" x14ac:dyDescent="0.3">
      <c r="A550" s="1">
        <v>44455</v>
      </c>
      <c r="B550" s="4">
        <v>90684</v>
      </c>
      <c r="C550">
        <f t="shared" si="292"/>
        <v>8</v>
      </c>
      <c r="D550">
        <f t="shared" si="272"/>
        <v>167.75</v>
      </c>
      <c r="E550">
        <f t="shared" si="273"/>
        <v>481.22222222224809</v>
      </c>
      <c r="F550">
        <v>1914</v>
      </c>
      <c r="G550">
        <f t="shared" ref="G550:G590" si="407">F550-F549</f>
        <v>1</v>
      </c>
      <c r="H550">
        <f t="shared" ref="H550:H590" si="408">SUM(G544:G550)</f>
        <v>4</v>
      </c>
      <c r="I550" s="4">
        <v>87101</v>
      </c>
      <c r="J550">
        <f t="shared" si="363"/>
        <v>71</v>
      </c>
      <c r="K550">
        <f t="shared" si="253"/>
        <v>1669</v>
      </c>
      <c r="L550">
        <f t="shared" ref="L550:L554" si="409">GEOMEAN(K547:K553)</f>
        <v>1924.3761248580358</v>
      </c>
      <c r="M550">
        <f t="shared" ref="M550" si="410">K550/K549</f>
        <v>0.96306982111944606</v>
      </c>
      <c r="N550">
        <f t="shared" ref="N550" si="411">L550/L549</f>
        <v>1.0370324801386985</v>
      </c>
      <c r="O550">
        <f t="shared" ref="O550" si="412">L550/L543</f>
        <v>0.96414282340847046</v>
      </c>
      <c r="P550">
        <f t="shared" ref="P550" si="413">K550/K543</f>
        <v>0.83325012481278082</v>
      </c>
      <c r="Q550" s="5">
        <f t="shared" ref="Q550" si="414">O550-1</f>
        <v>-3.5857176591529538E-2</v>
      </c>
      <c r="R550" s="5">
        <f t="shared" ref="R550" si="415">P550-1</f>
        <v>-0.16674987518721918</v>
      </c>
    </row>
    <row r="551" spans="1:18" x14ac:dyDescent="0.3">
      <c r="A551" s="1">
        <v>44456</v>
      </c>
      <c r="B551">
        <f>($B$554-$B$550)/4+B550</f>
        <v>91002</v>
      </c>
      <c r="C551">
        <f t="shared" si="292"/>
        <v>318</v>
      </c>
      <c r="D551">
        <f t="shared" si="272"/>
        <v>166.25</v>
      </c>
      <c r="E551">
        <f t="shared" si="273"/>
        <v>716</v>
      </c>
      <c r="F551" s="4">
        <v>1915</v>
      </c>
      <c r="G551">
        <f t="shared" si="407"/>
        <v>1</v>
      </c>
      <c r="H551">
        <f t="shared" si="408"/>
        <v>4</v>
      </c>
      <c r="I551" s="4">
        <v>87177</v>
      </c>
      <c r="J551">
        <f t="shared" si="363"/>
        <v>76</v>
      </c>
      <c r="K551">
        <f t="shared" si="253"/>
        <v>1910</v>
      </c>
      <c r="L551">
        <f t="shared" si="409"/>
        <v>2031.0028675307126</v>
      </c>
      <c r="M551">
        <f t="shared" ref="M551:M554" si="416">K551/K550</f>
        <v>1.1443978430197723</v>
      </c>
      <c r="N551">
        <f t="shared" ref="N551:N554" si="417">L551/L550</f>
        <v>1.0554084730606097</v>
      </c>
      <c r="O551">
        <f t="shared" ref="O551:O554" si="418">L551/L544</f>
        <v>1.0366501966395802</v>
      </c>
      <c r="P551">
        <f t="shared" ref="P551:P554" si="419">K551/K544</f>
        <v>0.97448979591836737</v>
      </c>
      <c r="Q551" s="5">
        <f t="shared" ref="Q551:Q554" si="420">O551-1</f>
        <v>3.6650196639580246E-2</v>
      </c>
      <c r="R551" s="5">
        <f t="shared" ref="R551:R554" si="421">P551-1</f>
        <v>-2.5510204081632626E-2</v>
      </c>
    </row>
    <row r="552" spans="1:18" x14ac:dyDescent="0.3">
      <c r="A552" s="1">
        <v>44457</v>
      </c>
      <c r="B552">
        <f t="shared" ref="B552:B553" si="422">($B$554-$B$550)/4+B551</f>
        <v>91320</v>
      </c>
      <c r="C552">
        <f t="shared" si="292"/>
        <v>318</v>
      </c>
      <c r="D552">
        <f t="shared" si="272"/>
        <v>168.67857142857065</v>
      </c>
      <c r="E552">
        <f t="shared" si="273"/>
        <v>992.39999999999418</v>
      </c>
      <c r="F552" s="4">
        <v>1916</v>
      </c>
      <c r="G552">
        <f t="shared" si="407"/>
        <v>1</v>
      </c>
      <c r="H552">
        <f t="shared" si="408"/>
        <v>5</v>
      </c>
      <c r="I552" s="4">
        <f>($I$554-$I$551)/3+I551</f>
        <v>87231.666666666672</v>
      </c>
      <c r="J552">
        <f t="shared" si="363"/>
        <v>54.666666666671517</v>
      </c>
      <c r="K552">
        <f t="shared" si="253"/>
        <v>2172.3333333333285</v>
      </c>
      <c r="L552">
        <f t="shared" si="409"/>
        <v>2144.1573981850092</v>
      </c>
      <c r="M552">
        <f t="shared" si="416"/>
        <v>1.1373472949389154</v>
      </c>
      <c r="N552">
        <f t="shared" si="417"/>
        <v>1.0557136242706884</v>
      </c>
      <c r="O552">
        <f t="shared" si="418"/>
        <v>1.1155599818962421</v>
      </c>
      <c r="P552">
        <f t="shared" si="419"/>
        <v>1.128484848484846</v>
      </c>
      <c r="Q552" s="5">
        <f t="shared" si="420"/>
        <v>0.11555998189624206</v>
      </c>
      <c r="R552" s="5">
        <f t="shared" si="421"/>
        <v>0.12848484848484598</v>
      </c>
    </row>
    <row r="553" spans="1:18" x14ac:dyDescent="0.3">
      <c r="A553" s="1">
        <v>44458</v>
      </c>
      <c r="B553">
        <f t="shared" si="422"/>
        <v>91638</v>
      </c>
      <c r="C553">
        <f t="shared" si="292"/>
        <v>318</v>
      </c>
      <c r="D553">
        <f t="shared" si="272"/>
        <v>174.6071428571413</v>
      </c>
      <c r="E553">
        <f t="shared" si="273"/>
        <v>1268.7999999999884</v>
      </c>
      <c r="F553" s="4">
        <v>1917</v>
      </c>
      <c r="G553">
        <f t="shared" si="407"/>
        <v>1</v>
      </c>
      <c r="H553">
        <f t="shared" si="408"/>
        <v>6</v>
      </c>
      <c r="I553" s="4">
        <f>($I$554-$I$551)/3+I552</f>
        <v>87286.333333333343</v>
      </c>
      <c r="J553">
        <f t="shared" si="363"/>
        <v>54.666666666671517</v>
      </c>
      <c r="K553">
        <f t="shared" si="253"/>
        <v>2434.666666666657</v>
      </c>
      <c r="L553">
        <f t="shared" si="409"/>
        <v>2276.6052167554385</v>
      </c>
      <c r="M553">
        <f t="shared" si="416"/>
        <v>1.1207610863894411</v>
      </c>
      <c r="N553">
        <f t="shared" si="417"/>
        <v>1.0617714999293166</v>
      </c>
      <c r="O553">
        <f t="shared" si="418"/>
        <v>1.2116256828420791</v>
      </c>
      <c r="P553">
        <f t="shared" si="419"/>
        <v>1.2898716922630014</v>
      </c>
      <c r="Q553" s="5">
        <f t="shared" si="420"/>
        <v>0.21162568284207905</v>
      </c>
      <c r="R553" s="5">
        <f t="shared" si="421"/>
        <v>0.28987169226300136</v>
      </c>
    </row>
    <row r="554" spans="1:18" x14ac:dyDescent="0.3">
      <c r="A554" s="1">
        <v>44459</v>
      </c>
      <c r="B554" s="4">
        <v>91956</v>
      </c>
      <c r="C554">
        <f t="shared" si="292"/>
        <v>318</v>
      </c>
      <c r="D554">
        <f t="shared" si="272"/>
        <v>179.78571428571195</v>
      </c>
      <c r="E554">
        <f t="shared" si="273"/>
        <v>1545.1999999999825</v>
      </c>
      <c r="F554" s="4">
        <v>1918</v>
      </c>
      <c r="G554">
        <f t="shared" si="407"/>
        <v>1</v>
      </c>
      <c r="H554">
        <f t="shared" si="408"/>
        <v>6</v>
      </c>
      <c r="I554" s="4">
        <v>87341</v>
      </c>
      <c r="J554">
        <f t="shared" si="363"/>
        <v>54.666666666656965</v>
      </c>
      <c r="K554">
        <f t="shared" si="253"/>
        <v>2697</v>
      </c>
      <c r="L554">
        <f t="shared" si="409"/>
        <v>2431.634641177156</v>
      </c>
      <c r="M554">
        <f t="shared" si="416"/>
        <v>1.1077491785323155</v>
      </c>
      <c r="N554">
        <f t="shared" si="417"/>
        <v>1.0680967535700641</v>
      </c>
      <c r="O554">
        <f t="shared" si="418"/>
        <v>1.3283021247895916</v>
      </c>
      <c r="P554">
        <f t="shared" si="419"/>
        <v>1.4586262844780962</v>
      </c>
      <c r="Q554" s="5">
        <f t="shared" si="420"/>
        <v>0.32830212478959164</v>
      </c>
      <c r="R554" s="5">
        <f t="shared" si="421"/>
        <v>0.45862628447809617</v>
      </c>
    </row>
    <row r="555" spans="1:18" x14ac:dyDescent="0.3">
      <c r="A555" s="1">
        <v>44460</v>
      </c>
      <c r="B555" s="4">
        <v>91974</v>
      </c>
      <c r="C555">
        <f t="shared" si="292"/>
        <v>18</v>
      </c>
      <c r="D555">
        <f t="shared" si="272"/>
        <v>146.2142857142826</v>
      </c>
      <c r="E555">
        <f t="shared" si="273"/>
        <v>1521.5999999999767</v>
      </c>
      <c r="F555" s="4">
        <v>1921</v>
      </c>
      <c r="G555">
        <f t="shared" si="407"/>
        <v>3</v>
      </c>
      <c r="H555">
        <f t="shared" si="408"/>
        <v>8</v>
      </c>
      <c r="I555" s="4">
        <v>87409</v>
      </c>
      <c r="J555">
        <f t="shared" si="363"/>
        <v>68</v>
      </c>
      <c r="K555">
        <f t="shared" si="253"/>
        <v>2644</v>
      </c>
      <c r="L555">
        <f t="shared" ref="L555:L562" si="423">GEOMEAN(K552:K558)</f>
        <v>2450.345693610971</v>
      </c>
      <c r="M555">
        <f t="shared" ref="M555" si="424">K555/K554</f>
        <v>0.98034853540971445</v>
      </c>
      <c r="N555">
        <f t="shared" ref="N555" si="425">L555/L554</f>
        <v>1.0076948453180272</v>
      </c>
      <c r="O555">
        <f t="shared" ref="O555" si="426">L555/L548</f>
        <v>1.3434736342918181</v>
      </c>
      <c r="P555">
        <f t="shared" ref="P555" si="427">K555/K548</f>
        <v>1.4615809839690437</v>
      </c>
      <c r="Q555" s="5">
        <f t="shared" ref="Q555" si="428">O555-1</f>
        <v>0.3434736342918181</v>
      </c>
      <c r="R555" s="5">
        <f t="shared" ref="R555" si="429">P555-1</f>
        <v>0.46158098396904368</v>
      </c>
    </row>
    <row r="556" spans="1:18" x14ac:dyDescent="0.3">
      <c r="A556" s="1">
        <v>44461</v>
      </c>
      <c r="B556">
        <f>(B$562-B$555)/7+B555</f>
        <v>92023.428571428565</v>
      </c>
      <c r="C556">
        <f t="shared" si="292"/>
        <v>49.428571428565192</v>
      </c>
      <c r="D556">
        <f t="shared" si="272"/>
        <v>112.64285714285325</v>
      </c>
      <c r="E556">
        <f t="shared" si="273"/>
        <v>1529.4285714285652</v>
      </c>
      <c r="F556" s="4">
        <v>1921</v>
      </c>
      <c r="G556">
        <f t="shared" si="407"/>
        <v>0</v>
      </c>
      <c r="H556">
        <f t="shared" si="408"/>
        <v>8</v>
      </c>
      <c r="I556" s="4">
        <v>87466</v>
      </c>
      <c r="J556">
        <f t="shared" si="363"/>
        <v>57</v>
      </c>
      <c r="K556">
        <f t="shared" si="253"/>
        <v>2636.4285714285652</v>
      </c>
      <c r="L556">
        <f t="shared" si="423"/>
        <v>2413.0545766325654</v>
      </c>
      <c r="M556">
        <f t="shared" ref="M556:M562" si="430">K556/K555</f>
        <v>0.99713637346012296</v>
      </c>
      <c r="N556">
        <f t="shared" ref="N556:N562" si="431">L556/L555</f>
        <v>0.98478128327948233</v>
      </c>
      <c r="O556">
        <f t="shared" ref="O556:O562" si="432">L556/L549</f>
        <v>1.3003777899707176</v>
      </c>
      <c r="P556">
        <f t="shared" ref="P556:P562" si="433">K556/K549</f>
        <v>1.521309042947816</v>
      </c>
      <c r="Q556" s="5">
        <f t="shared" ref="Q556:Q562" si="434">O556-1</f>
        <v>0.30037778997071762</v>
      </c>
      <c r="R556" s="5">
        <f t="shared" ref="R556:R562" si="435">P556-1</f>
        <v>0.52130904294781599</v>
      </c>
    </row>
    <row r="557" spans="1:18" x14ac:dyDescent="0.3">
      <c r="A557" s="1">
        <v>44462</v>
      </c>
      <c r="B557">
        <f t="shared" ref="B557:B561" si="436">(B$562-B$555)/7+B556</f>
        <v>92072.85714285713</v>
      </c>
      <c r="C557">
        <f t="shared" si="292"/>
        <v>49.428571428565192</v>
      </c>
      <c r="D557">
        <f t="shared" si="272"/>
        <v>79.071428571423894</v>
      </c>
      <c r="E557">
        <f t="shared" si="273"/>
        <v>1548.8571428571304</v>
      </c>
      <c r="F557" s="4">
        <v>1922</v>
      </c>
      <c r="G557">
        <f t="shared" si="407"/>
        <v>1</v>
      </c>
      <c r="H557">
        <f t="shared" si="408"/>
        <v>8</v>
      </c>
      <c r="I557" s="4">
        <v>87504</v>
      </c>
      <c r="J557">
        <f t="shared" si="363"/>
        <v>38</v>
      </c>
      <c r="K557">
        <f t="shared" si="253"/>
        <v>2646.8571428571304</v>
      </c>
      <c r="L557">
        <f t="shared" si="423"/>
        <v>2326.8167571547824</v>
      </c>
      <c r="M557">
        <f t="shared" si="430"/>
        <v>1.0039555675968548</v>
      </c>
      <c r="N557">
        <f t="shared" si="431"/>
        <v>0.96426196891156579</v>
      </c>
      <c r="O557">
        <f t="shared" si="432"/>
        <v>1.209127845174464</v>
      </c>
      <c r="P557">
        <f t="shared" si="433"/>
        <v>1.585894034066585</v>
      </c>
      <c r="Q557" s="5">
        <f t="shared" si="434"/>
        <v>0.20912784517446403</v>
      </c>
      <c r="R557" s="5">
        <f t="shared" si="435"/>
        <v>0.58589403406658502</v>
      </c>
    </row>
    <row r="558" spans="1:18" x14ac:dyDescent="0.3">
      <c r="A558" s="1">
        <v>44463</v>
      </c>
      <c r="B558">
        <f t="shared" si="436"/>
        <v>92122.285714285696</v>
      </c>
      <c r="C558">
        <f t="shared" si="292"/>
        <v>49.428571428565192</v>
      </c>
      <c r="D558">
        <f t="shared" si="272"/>
        <v>45.5</v>
      </c>
      <c r="E558">
        <f t="shared" si="273"/>
        <v>1568.2857142856956</v>
      </c>
      <c r="F558" s="4">
        <v>1922</v>
      </c>
      <c r="G558">
        <f t="shared" si="407"/>
        <v>0</v>
      </c>
      <c r="H558">
        <f t="shared" si="408"/>
        <v>7</v>
      </c>
      <c r="I558" s="4">
        <v>88185</v>
      </c>
      <c r="J558">
        <f t="shared" si="363"/>
        <v>681</v>
      </c>
      <c r="K558">
        <f t="shared" si="253"/>
        <v>2015.2857142856956</v>
      </c>
      <c r="L558">
        <f t="shared" si="423"/>
        <v>2200.2165704634435</v>
      </c>
      <c r="M558">
        <f t="shared" si="430"/>
        <v>0.76138816925733677</v>
      </c>
      <c r="N558">
        <f t="shared" si="431"/>
        <v>0.94559082218139734</v>
      </c>
      <c r="O558">
        <f t="shared" si="432"/>
        <v>1.0833153441769683</v>
      </c>
      <c r="P558">
        <f t="shared" si="433"/>
        <v>1.055123410620783</v>
      </c>
      <c r="Q558" s="5">
        <f t="shared" si="434"/>
        <v>8.3315344176968287E-2</v>
      </c>
      <c r="R558" s="5">
        <f t="shared" si="435"/>
        <v>5.5123410620782964E-2</v>
      </c>
    </row>
    <row r="559" spans="1:18" x14ac:dyDescent="0.3">
      <c r="A559" s="1">
        <v>44464</v>
      </c>
      <c r="B559">
        <f t="shared" si="436"/>
        <v>92171.714285714261</v>
      </c>
      <c r="C559">
        <f t="shared" si="292"/>
        <v>49.428571428565192</v>
      </c>
      <c r="D559">
        <f t="shared" si="272"/>
        <v>51.29166666666606</v>
      </c>
      <c r="E559">
        <f t="shared" si="273"/>
        <v>1587.7142857142608</v>
      </c>
      <c r="F559">
        <f>(F$561-F$558)/3+F558</f>
        <v>1925</v>
      </c>
      <c r="G559">
        <f t="shared" si="407"/>
        <v>3</v>
      </c>
      <c r="H559">
        <f t="shared" si="408"/>
        <v>9</v>
      </c>
      <c r="I559">
        <f>(I$562-I$558)/4+I558</f>
        <v>88295.5</v>
      </c>
      <c r="J559">
        <f t="shared" si="363"/>
        <v>110.5</v>
      </c>
      <c r="K559">
        <f t="shared" si="253"/>
        <v>1951.2142857142608</v>
      </c>
      <c r="L559">
        <f t="shared" si="423"/>
        <v>2075.9438616881034</v>
      </c>
      <c r="M559">
        <f t="shared" si="430"/>
        <v>0.9682072729850395</v>
      </c>
      <c r="N559">
        <f t="shared" si="431"/>
        <v>0.94351796525686382</v>
      </c>
      <c r="O559">
        <f t="shared" si="432"/>
        <v>0.9681863203911022</v>
      </c>
      <c r="P559">
        <f t="shared" si="433"/>
        <v>0.89821127161927194</v>
      </c>
      <c r="Q559" s="5">
        <f t="shared" si="434"/>
        <v>-3.1813679608897805E-2</v>
      </c>
      <c r="R559" s="5">
        <f t="shared" si="435"/>
        <v>-0.10178872838072806</v>
      </c>
    </row>
    <row r="560" spans="1:18" x14ac:dyDescent="0.3">
      <c r="A560" s="1">
        <v>44465</v>
      </c>
      <c r="B560">
        <f t="shared" si="436"/>
        <v>92221.142857142826</v>
      </c>
      <c r="C560">
        <f t="shared" si="292"/>
        <v>49.428571428565192</v>
      </c>
      <c r="D560">
        <f t="shared" si="272"/>
        <v>53.154761904761472</v>
      </c>
      <c r="E560">
        <f t="shared" si="273"/>
        <v>1607.142857142826</v>
      </c>
      <c r="F560">
        <f>(F$561-F$558)/3+F559</f>
        <v>1928</v>
      </c>
      <c r="G560">
        <f t="shared" si="407"/>
        <v>3</v>
      </c>
      <c r="H560">
        <f t="shared" si="408"/>
        <v>11</v>
      </c>
      <c r="I560">
        <f t="shared" ref="I560:I561" si="437">(I$562-I$558)/4+I559</f>
        <v>88406</v>
      </c>
      <c r="J560">
        <f t="shared" si="363"/>
        <v>110.5</v>
      </c>
      <c r="K560">
        <f t="shared" si="253"/>
        <v>1887.142857142826</v>
      </c>
      <c r="L560">
        <f t="shared" si="423"/>
        <v>1959.9432522493373</v>
      </c>
      <c r="M560">
        <f t="shared" si="430"/>
        <v>0.96716330490170599</v>
      </c>
      <c r="N560">
        <f t="shared" si="431"/>
        <v>0.94412150945910578</v>
      </c>
      <c r="O560">
        <f t="shared" si="432"/>
        <v>0.86090607094479032</v>
      </c>
      <c r="P560">
        <f t="shared" si="433"/>
        <v>0.77511344077608169</v>
      </c>
      <c r="Q560" s="5">
        <f t="shared" si="434"/>
        <v>-0.13909392905520968</v>
      </c>
      <c r="R560" s="5">
        <f t="shared" si="435"/>
        <v>-0.22488655922391831</v>
      </c>
    </row>
    <row r="561" spans="1:18" x14ac:dyDescent="0.3">
      <c r="A561" s="1">
        <v>44466</v>
      </c>
      <c r="B561">
        <f t="shared" si="436"/>
        <v>92270.571428571391</v>
      </c>
      <c r="C561">
        <f t="shared" si="292"/>
        <v>49.428571428565192</v>
      </c>
      <c r="D561">
        <f t="shared" si="272"/>
        <v>55.017857142858702</v>
      </c>
      <c r="E561">
        <f t="shared" si="273"/>
        <v>1626.5714285713912</v>
      </c>
      <c r="F561">
        <v>1931</v>
      </c>
      <c r="G561">
        <f t="shared" si="407"/>
        <v>3</v>
      </c>
      <c r="H561">
        <f t="shared" si="408"/>
        <v>13</v>
      </c>
      <c r="I561">
        <f t="shared" si="437"/>
        <v>88516.5</v>
      </c>
      <c r="J561">
        <f t="shared" si="363"/>
        <v>110.5</v>
      </c>
      <c r="K561">
        <f t="shared" si="253"/>
        <v>1823.0714285713912</v>
      </c>
      <c r="L561">
        <f t="shared" si="423"/>
        <v>1850.2543079867567</v>
      </c>
      <c r="M561">
        <f t="shared" si="430"/>
        <v>0.96604844814534052</v>
      </c>
      <c r="N561">
        <f t="shared" si="431"/>
        <v>0.94403463256566456</v>
      </c>
      <c r="O561">
        <f t="shared" si="432"/>
        <v>0.76090966819383987</v>
      </c>
      <c r="P561">
        <f t="shared" si="433"/>
        <v>0.67596270988928109</v>
      </c>
      <c r="Q561" s="5">
        <f t="shared" si="434"/>
        <v>-0.23909033180616013</v>
      </c>
      <c r="R561" s="5">
        <f t="shared" si="435"/>
        <v>-0.32403729011071891</v>
      </c>
    </row>
    <row r="562" spans="1:18" x14ac:dyDescent="0.3">
      <c r="A562" s="1">
        <v>44467</v>
      </c>
      <c r="B562">
        <v>92320</v>
      </c>
      <c r="C562">
        <f t="shared" si="292"/>
        <v>49.428571428608848</v>
      </c>
      <c r="D562">
        <f t="shared" si="272"/>
        <v>52.297619047621993</v>
      </c>
      <c r="E562">
        <f t="shared" si="273"/>
        <v>1646</v>
      </c>
      <c r="F562">
        <v>1933</v>
      </c>
      <c r="G562">
        <f t="shared" si="407"/>
        <v>2</v>
      </c>
      <c r="H562">
        <f t="shared" si="408"/>
        <v>12</v>
      </c>
      <c r="I562">
        <v>88627</v>
      </c>
      <c r="J562">
        <f t="shared" si="363"/>
        <v>110.5</v>
      </c>
      <c r="K562">
        <f t="shared" si="253"/>
        <v>1760</v>
      </c>
      <c r="L562">
        <f t="shared" si="423"/>
        <v>1809.4467236731991</v>
      </c>
      <c r="M562">
        <f t="shared" si="430"/>
        <v>0.96540375347727558</v>
      </c>
      <c r="N562">
        <f t="shared" si="431"/>
        <v>0.97794487809734665</v>
      </c>
      <c r="O562">
        <f t="shared" si="432"/>
        <v>0.73844548889209749</v>
      </c>
      <c r="P562">
        <f t="shared" si="433"/>
        <v>0.66565809379727681</v>
      </c>
      <c r="Q562" s="5">
        <f t="shared" si="434"/>
        <v>-0.26155451110790251</v>
      </c>
      <c r="R562" s="5">
        <f t="shared" si="435"/>
        <v>-0.33434190620272319</v>
      </c>
    </row>
    <row r="563" spans="1:18" x14ac:dyDescent="0.3">
      <c r="A563" s="1">
        <v>44468</v>
      </c>
      <c r="B563">
        <f>(B$565-B$562)/3+B562</f>
        <v>92384.333333333328</v>
      </c>
      <c r="C563">
        <f t="shared" si="292"/>
        <v>64.333333333328483</v>
      </c>
      <c r="D563">
        <f t="shared" si="272"/>
        <v>49.577380952385283</v>
      </c>
      <c r="E563">
        <f t="shared" si="273"/>
        <v>1708.3333333333285</v>
      </c>
      <c r="F563" s="4">
        <v>1936</v>
      </c>
      <c r="G563">
        <f t="shared" si="407"/>
        <v>3</v>
      </c>
      <c r="H563">
        <f t="shared" si="408"/>
        <v>15</v>
      </c>
      <c r="I563">
        <f>(I562+I564)/2</f>
        <v>88685.5</v>
      </c>
      <c r="J563">
        <f t="shared" si="363"/>
        <v>58.5</v>
      </c>
      <c r="K563">
        <f t="shared" si="253"/>
        <v>1762.8333333333285</v>
      </c>
      <c r="L563">
        <f t="shared" ref="L563:L569" si="438">GEOMEAN(K560:K566)</f>
        <v>1775.7548284133252</v>
      </c>
      <c r="M563">
        <f t="shared" ref="M563:M569" si="439">K563/K562</f>
        <v>1.0016098484848457</v>
      </c>
      <c r="N563">
        <f t="shared" ref="N563:N569" si="440">L563/L562</f>
        <v>0.98138000151146809</v>
      </c>
      <c r="O563">
        <f t="shared" ref="O563:O569" si="441">L563/L556</f>
        <v>0.73589501273999514</v>
      </c>
      <c r="P563">
        <f t="shared" ref="P563:P569" si="442">K563/K556</f>
        <v>0.66864445046509502</v>
      </c>
      <c r="Q563" s="5">
        <f t="shared" ref="Q563:Q569" si="443">O563-1</f>
        <v>-0.26410498726000486</v>
      </c>
      <c r="R563" s="5">
        <f t="shared" ref="R563:R569" si="444">P563-1</f>
        <v>-0.33135554953490498</v>
      </c>
    </row>
    <row r="564" spans="1:18" x14ac:dyDescent="0.3">
      <c r="A564" s="1">
        <v>44469</v>
      </c>
      <c r="B564">
        <f>(B$565-B$562)/3+B563</f>
        <v>92448.666666666657</v>
      </c>
      <c r="C564">
        <f t="shared" si="292"/>
        <v>64.333333333328483</v>
      </c>
      <c r="D564">
        <f t="shared" si="272"/>
        <v>46.857142857146755</v>
      </c>
      <c r="E564">
        <f t="shared" si="273"/>
        <v>1764.666666666657</v>
      </c>
      <c r="F564" s="4">
        <v>1936</v>
      </c>
      <c r="G564">
        <f t="shared" si="407"/>
        <v>0</v>
      </c>
      <c r="H564">
        <f t="shared" si="408"/>
        <v>14</v>
      </c>
      <c r="I564" s="4">
        <v>88744</v>
      </c>
      <c r="J564">
        <f t="shared" si="363"/>
        <v>58.5</v>
      </c>
      <c r="K564">
        <f t="shared" si="253"/>
        <v>1768.666666666657</v>
      </c>
      <c r="L564">
        <f t="shared" si="438"/>
        <v>1747.7380830112952</v>
      </c>
      <c r="M564">
        <f t="shared" si="439"/>
        <v>1.0033090668431475</v>
      </c>
      <c r="N564">
        <f t="shared" si="440"/>
        <v>0.98422262749691436</v>
      </c>
      <c r="O564">
        <f t="shared" si="441"/>
        <v>0.75112837211487971</v>
      </c>
      <c r="P564">
        <f t="shared" si="442"/>
        <v>0.66821387449625735</v>
      </c>
      <c r="Q564" s="5">
        <f t="shared" si="443"/>
        <v>-0.24887162788512029</v>
      </c>
      <c r="R564" s="5">
        <f t="shared" si="444"/>
        <v>-0.33178612550374265</v>
      </c>
    </row>
    <row r="565" spans="1:18" x14ac:dyDescent="0.3">
      <c r="A565" s="1">
        <v>44470</v>
      </c>
      <c r="B565" s="4">
        <v>92513</v>
      </c>
      <c r="C565">
        <f t="shared" si="292"/>
        <v>64.333333333343035</v>
      </c>
      <c r="D565">
        <f t="shared" si="272"/>
        <v>44.178571428576106</v>
      </c>
      <c r="E565">
        <f t="shared" si="273"/>
        <v>1511</v>
      </c>
      <c r="F565" s="4">
        <v>1936</v>
      </c>
      <c r="G565">
        <f t="shared" si="407"/>
        <v>0</v>
      </c>
      <c r="H565">
        <f t="shared" si="408"/>
        <v>14</v>
      </c>
      <c r="I565" s="4">
        <v>88853</v>
      </c>
      <c r="J565">
        <f t="shared" si="363"/>
        <v>109</v>
      </c>
      <c r="K565">
        <f t="shared" si="253"/>
        <v>1724</v>
      </c>
      <c r="L565">
        <f t="shared" si="438"/>
        <v>1725.3870616921822</v>
      </c>
      <c r="M565">
        <f t="shared" si="439"/>
        <v>0.97474557105164505</v>
      </c>
      <c r="N565">
        <f t="shared" si="440"/>
        <v>0.9872114583206868</v>
      </c>
      <c r="O565">
        <f t="shared" si="441"/>
        <v>0.78418964971650706</v>
      </c>
      <c r="P565">
        <f t="shared" si="442"/>
        <v>0.85546182746155186</v>
      </c>
      <c r="Q565" s="5">
        <f t="shared" si="443"/>
        <v>-0.21581035028349294</v>
      </c>
      <c r="R565" s="5">
        <f t="shared" si="444"/>
        <v>-0.14453817253844814</v>
      </c>
    </row>
    <row r="566" spans="1:18" x14ac:dyDescent="0.3">
      <c r="A566" s="1">
        <v>44471</v>
      </c>
      <c r="B566">
        <f>(B$568-B$565)/3+B565</f>
        <v>92540.666666666672</v>
      </c>
      <c r="C566">
        <f t="shared" si="292"/>
        <v>27.666666666671517</v>
      </c>
      <c r="D566">
        <f t="shared" si="272"/>
        <v>40.1875</v>
      </c>
      <c r="E566">
        <f t="shared" si="273"/>
        <v>1220.6666666666715</v>
      </c>
      <c r="F566" s="4">
        <v>1936</v>
      </c>
      <c r="G566">
        <f t="shared" si="407"/>
        <v>0</v>
      </c>
      <c r="H566">
        <f t="shared" si="408"/>
        <v>11</v>
      </c>
      <c r="I566" s="4">
        <v>88894</v>
      </c>
      <c r="J566">
        <f t="shared" si="363"/>
        <v>41</v>
      </c>
      <c r="K566">
        <f t="shared" si="253"/>
        <v>1710.6666666666715</v>
      </c>
      <c r="L566">
        <f t="shared" si="438"/>
        <v>1708.5144843123885</v>
      </c>
      <c r="M566">
        <f t="shared" si="439"/>
        <v>0.99226604795050555</v>
      </c>
      <c r="N566">
        <f t="shared" si="440"/>
        <v>0.99022098997123242</v>
      </c>
      <c r="O566">
        <f t="shared" si="441"/>
        <v>0.82300611102415311</v>
      </c>
      <c r="P566">
        <f t="shared" si="442"/>
        <v>0.87671901502118488</v>
      </c>
      <c r="Q566" s="5">
        <f t="shared" si="443"/>
        <v>-0.17699388897584689</v>
      </c>
      <c r="R566" s="5">
        <f t="shared" si="444"/>
        <v>-0.12328098497881512</v>
      </c>
    </row>
    <row r="567" spans="1:18" x14ac:dyDescent="0.3">
      <c r="A567" s="1">
        <v>44472</v>
      </c>
      <c r="B567">
        <f>(B$568-B$565)/3+B566</f>
        <v>92568.333333333343</v>
      </c>
      <c r="C567">
        <f t="shared" si="292"/>
        <v>27.666666666671517</v>
      </c>
      <c r="D567">
        <f t="shared" si="272"/>
        <v>34.33333333333394</v>
      </c>
      <c r="E567">
        <f t="shared" si="273"/>
        <v>930.33333333334303</v>
      </c>
      <c r="F567">
        <f>(F566+F568)/2</f>
        <v>1937.5</v>
      </c>
      <c r="G567">
        <f t="shared" si="407"/>
        <v>1.5</v>
      </c>
      <c r="H567">
        <f t="shared" si="408"/>
        <v>9.5</v>
      </c>
      <c r="I567">
        <f>(I566+I568)/2</f>
        <v>88942.5</v>
      </c>
      <c r="J567">
        <f t="shared" si="363"/>
        <v>48.5</v>
      </c>
      <c r="K567">
        <f t="shared" si="253"/>
        <v>1688.333333333343</v>
      </c>
      <c r="L567">
        <f t="shared" si="438"/>
        <v>1688.0895868497028</v>
      </c>
      <c r="M567">
        <f t="shared" si="439"/>
        <v>0.98694466095089917</v>
      </c>
      <c r="N567">
        <f t="shared" si="440"/>
        <v>0.98804523013985102</v>
      </c>
      <c r="O567">
        <f t="shared" si="441"/>
        <v>0.86129513439348793</v>
      </c>
      <c r="P567">
        <f t="shared" si="442"/>
        <v>0.89465051728490508</v>
      </c>
      <c r="Q567" s="5">
        <f t="shared" si="443"/>
        <v>-0.13870486560651207</v>
      </c>
      <c r="R567" s="5">
        <f t="shared" si="444"/>
        <v>-0.10534948271509492</v>
      </c>
    </row>
    <row r="568" spans="1:18" x14ac:dyDescent="0.3">
      <c r="A568" s="1">
        <v>44473</v>
      </c>
      <c r="B568" s="4">
        <v>92596</v>
      </c>
      <c r="C568">
        <f t="shared" si="292"/>
        <v>27.666666666656965</v>
      </c>
      <c r="D568">
        <f t="shared" si="272"/>
        <v>31.202380952381645</v>
      </c>
      <c r="E568">
        <f t="shared" si="273"/>
        <v>640</v>
      </c>
      <c r="F568" s="4">
        <v>1939</v>
      </c>
      <c r="G568">
        <f t="shared" si="407"/>
        <v>1.5</v>
      </c>
      <c r="H568">
        <f t="shared" si="408"/>
        <v>8</v>
      </c>
      <c r="I568" s="4">
        <v>88991</v>
      </c>
      <c r="J568">
        <f t="shared" si="363"/>
        <v>48.5</v>
      </c>
      <c r="K568">
        <f t="shared" ref="K568:K624" si="445">B568-F568-I568</f>
        <v>1666</v>
      </c>
      <c r="L568">
        <f t="shared" si="438"/>
        <v>1663.7952826652338</v>
      </c>
      <c r="M568">
        <f t="shared" si="439"/>
        <v>0.98677196446198845</v>
      </c>
      <c r="N568">
        <f t="shared" si="440"/>
        <v>0.98560840350315371</v>
      </c>
      <c r="O568">
        <f t="shared" si="441"/>
        <v>0.89922519054993744</v>
      </c>
      <c r="P568">
        <f t="shared" si="442"/>
        <v>0.91384241664383026</v>
      </c>
      <c r="Q568" s="5">
        <f t="shared" si="443"/>
        <v>-0.10077480945006256</v>
      </c>
      <c r="R568" s="5">
        <f t="shared" si="444"/>
        <v>-8.6157583356169742E-2</v>
      </c>
    </row>
    <row r="569" spans="1:18" x14ac:dyDescent="0.3">
      <c r="A569" s="1">
        <v>44474</v>
      </c>
      <c r="B569" s="4">
        <v>92624</v>
      </c>
      <c r="C569">
        <f t="shared" si="292"/>
        <v>28</v>
      </c>
      <c r="D569">
        <f t="shared" si="272"/>
        <v>28.071428571427532</v>
      </c>
      <c r="E569">
        <f t="shared" si="273"/>
        <v>650</v>
      </c>
      <c r="F569" s="4">
        <v>1939</v>
      </c>
      <c r="G569">
        <f t="shared" si="407"/>
        <v>0</v>
      </c>
      <c r="H569">
        <f t="shared" si="408"/>
        <v>6</v>
      </c>
      <c r="I569" s="4">
        <v>89042</v>
      </c>
      <c r="J569">
        <f t="shared" si="363"/>
        <v>51</v>
      </c>
      <c r="K569">
        <f t="shared" si="445"/>
        <v>1643</v>
      </c>
      <c r="L569">
        <f t="shared" si="438"/>
        <v>1651.2857336162454</v>
      </c>
      <c r="M569">
        <f t="shared" si="439"/>
        <v>0.98619447779111646</v>
      </c>
      <c r="N569">
        <f t="shared" si="440"/>
        <v>0.99248131715522758</v>
      </c>
      <c r="O569">
        <f t="shared" si="441"/>
        <v>0.9125915187290593</v>
      </c>
      <c r="P569">
        <f t="shared" si="442"/>
        <v>0.93352272727272723</v>
      </c>
      <c r="Q569" s="5">
        <f t="shared" si="443"/>
        <v>-8.7408481270940697E-2</v>
      </c>
      <c r="R569" s="5">
        <f t="shared" si="444"/>
        <v>-6.6477272727272774E-2</v>
      </c>
    </row>
    <row r="570" spans="1:18" x14ac:dyDescent="0.3">
      <c r="A570" s="1">
        <v>44475</v>
      </c>
      <c r="B570">
        <f>(B569+B571)/2</f>
        <v>92641.5</v>
      </c>
      <c r="C570">
        <f t="shared" si="292"/>
        <v>17.5</v>
      </c>
      <c r="D570">
        <f t="shared" si="272"/>
        <v>29.523809523807358</v>
      </c>
      <c r="E570">
        <f t="shared" si="273"/>
        <v>618.07142857143481</v>
      </c>
      <c r="F570" s="4">
        <v>1939</v>
      </c>
      <c r="G570">
        <f t="shared" si="407"/>
        <v>0</v>
      </c>
      <c r="H570">
        <f t="shared" si="408"/>
        <v>3</v>
      </c>
      <c r="I570">
        <f>(I569+I571)/2</f>
        <v>89082</v>
      </c>
      <c r="J570">
        <f t="shared" si="363"/>
        <v>40</v>
      </c>
      <c r="K570">
        <f t="shared" si="445"/>
        <v>1620.5</v>
      </c>
      <c r="L570">
        <f t="shared" ref="L570:L571" si="446">GEOMEAN(K567:K573)</f>
        <v>1646.1221771857895</v>
      </c>
      <c r="M570">
        <f t="shared" ref="M570:M571" si="447">K570/K569</f>
        <v>0.9863055386488131</v>
      </c>
      <c r="N570">
        <f t="shared" ref="N570:N571" si="448">L570/L569</f>
        <v>0.99687300851370653</v>
      </c>
      <c r="O570">
        <f t="shared" ref="O570:O571" si="449">L570/L563</f>
        <v>0.92699856469298458</v>
      </c>
      <c r="P570">
        <f t="shared" ref="P570:P571" si="450">K570/K563</f>
        <v>0.91925876902713688</v>
      </c>
      <c r="Q570" s="5">
        <f t="shared" ref="Q570:Q571" si="451">O570-1</f>
        <v>-7.3001435307015416E-2</v>
      </c>
      <c r="R570" s="5">
        <f t="shared" ref="R570:R571" si="452">P570-1</f>
        <v>-8.0741230972863121E-2</v>
      </c>
    </row>
    <row r="571" spans="1:18" x14ac:dyDescent="0.3">
      <c r="A571" s="1">
        <v>44476</v>
      </c>
      <c r="B571" s="4">
        <v>92659</v>
      </c>
      <c r="C571">
        <f t="shared" si="292"/>
        <v>17.5</v>
      </c>
      <c r="D571">
        <f t="shared" si="272"/>
        <v>30.976190476187185</v>
      </c>
      <c r="E571">
        <f t="shared" si="273"/>
        <v>586.14285714286962</v>
      </c>
      <c r="F571" s="4">
        <v>1939</v>
      </c>
      <c r="G571">
        <f t="shared" si="407"/>
        <v>0</v>
      </c>
      <c r="H571">
        <f t="shared" si="408"/>
        <v>3</v>
      </c>
      <c r="I571" s="4">
        <v>89122</v>
      </c>
      <c r="J571">
        <f t="shared" si="363"/>
        <v>40</v>
      </c>
      <c r="K571">
        <f t="shared" si="445"/>
        <v>1598</v>
      </c>
      <c r="L571">
        <f t="shared" si="446"/>
        <v>1641.1925047704481</v>
      </c>
      <c r="M571">
        <f t="shared" si="447"/>
        <v>0.98611539648256707</v>
      </c>
      <c r="N571">
        <f t="shared" si="448"/>
        <v>0.99700528157407542</v>
      </c>
      <c r="O571">
        <f t="shared" si="449"/>
        <v>0.93903801760886696</v>
      </c>
      <c r="P571">
        <f t="shared" si="450"/>
        <v>0.90350546551074751</v>
      </c>
      <c r="Q571" s="5">
        <f t="shared" si="451"/>
        <v>-6.0961982391133041E-2</v>
      </c>
      <c r="R571" s="5">
        <f t="shared" si="452"/>
        <v>-9.6494534489252493E-2</v>
      </c>
    </row>
    <row r="572" spans="1:18" x14ac:dyDescent="0.3">
      <c r="A572" s="1">
        <v>44477</v>
      </c>
      <c r="B572">
        <f>(B$578-B$571)/7+B571</f>
        <v>92698.28571428571</v>
      </c>
      <c r="C572">
        <f t="shared" si="292"/>
        <v>39.285714285710128</v>
      </c>
      <c r="D572">
        <f t="shared" si="272"/>
        <v>32.42857142856883</v>
      </c>
      <c r="E572">
        <f t="shared" si="273"/>
        <v>576.00000000001455</v>
      </c>
      <c r="F572" s="4">
        <v>1941</v>
      </c>
      <c r="G572">
        <f t="shared" si="407"/>
        <v>2</v>
      </c>
      <c r="H572">
        <f t="shared" si="408"/>
        <v>5</v>
      </c>
      <c r="I572" s="4">
        <v>89122</v>
      </c>
      <c r="J572">
        <f t="shared" si="363"/>
        <v>0</v>
      </c>
      <c r="K572">
        <f t="shared" si="445"/>
        <v>1635.2857142857101</v>
      </c>
      <c r="L572">
        <f t="shared" ref="L572:L573" si="453">GEOMEAN(K569:K575)</f>
        <v>1636.5003214413607</v>
      </c>
      <c r="M572">
        <f t="shared" ref="M572:M573" si="454">K572/K571</f>
        <v>1.0233327373502568</v>
      </c>
      <c r="N572">
        <f t="shared" ref="N572:N573" si="455">L572/L571</f>
        <v>0.99714099149523983</v>
      </c>
      <c r="O572">
        <f t="shared" ref="O572:O573" si="456">L572/L565</f>
        <v>0.94848301449319705</v>
      </c>
      <c r="P572">
        <f t="shared" ref="P572:P573" si="457">K572/K565</f>
        <v>0.94854159761352097</v>
      </c>
      <c r="Q572" s="5">
        <f t="shared" ref="Q572:Q573" si="458">O572-1</f>
        <v>-5.1516985506802948E-2</v>
      </c>
      <c r="R572" s="5">
        <f t="shared" ref="R572:R573" si="459">P572-1</f>
        <v>-5.145840238647903E-2</v>
      </c>
    </row>
    <row r="573" spans="1:18" x14ac:dyDescent="0.3">
      <c r="A573" s="1">
        <v>44478</v>
      </c>
      <c r="B573">
        <f t="shared" ref="B573:B577" si="460">(B$578-B$571)/7+B572</f>
        <v>92737.57142857142</v>
      </c>
      <c r="C573">
        <f t="shared" si="292"/>
        <v>39.285714285710128</v>
      </c>
      <c r="D573">
        <f t="shared" si="272"/>
        <v>33.839285714282596</v>
      </c>
      <c r="E573">
        <f t="shared" si="273"/>
        <v>565.85714285715949</v>
      </c>
      <c r="F573" s="4">
        <v>1942</v>
      </c>
      <c r="G573">
        <f t="shared" si="407"/>
        <v>1</v>
      </c>
      <c r="H573">
        <f t="shared" si="408"/>
        <v>6</v>
      </c>
      <c r="I573" s="4">
        <v>89122</v>
      </c>
      <c r="J573">
        <f t="shared" si="363"/>
        <v>0</v>
      </c>
      <c r="K573">
        <f t="shared" si="445"/>
        <v>1673.5714285714203</v>
      </c>
      <c r="L573">
        <f t="shared" si="453"/>
        <v>1632.1440759465288</v>
      </c>
      <c r="M573">
        <f t="shared" si="454"/>
        <v>1.0234122477504999</v>
      </c>
      <c r="N573">
        <f t="shared" si="455"/>
        <v>0.99733807232558613</v>
      </c>
      <c r="O573">
        <f t="shared" si="456"/>
        <v>0.95530011067094001</v>
      </c>
      <c r="P573">
        <f t="shared" si="457"/>
        <v>0.97831533236832546</v>
      </c>
      <c r="Q573" s="5">
        <f t="shared" si="458"/>
        <v>-4.4699889329059994E-2</v>
      </c>
      <c r="R573" s="5">
        <f t="shared" si="459"/>
        <v>-2.1684667631674537E-2</v>
      </c>
    </row>
    <row r="574" spans="1:18" x14ac:dyDescent="0.3">
      <c r="A574" s="1">
        <v>44479</v>
      </c>
      <c r="B574">
        <f t="shared" si="460"/>
        <v>92776.85714285713</v>
      </c>
      <c r="C574">
        <f t="shared" si="292"/>
        <v>39.285714285710128</v>
      </c>
      <c r="D574">
        <f t="shared" si="272"/>
        <v>36.5625</v>
      </c>
      <c r="E574">
        <f t="shared" si="273"/>
        <v>555.71428571430442</v>
      </c>
      <c r="F574" s="9">
        <f>(F$578-F$573)/5+F573</f>
        <v>1942.6</v>
      </c>
      <c r="G574">
        <f t="shared" si="407"/>
        <v>0.59999999999990905</v>
      </c>
      <c r="H574">
        <f t="shared" si="408"/>
        <v>5.0999999999999091</v>
      </c>
      <c r="I574" s="10">
        <f>(I$578-I$573)/5+I573</f>
        <v>89181</v>
      </c>
      <c r="J574">
        <f t="shared" si="363"/>
        <v>59</v>
      </c>
      <c r="K574">
        <f t="shared" si="445"/>
        <v>1653.2571428571246</v>
      </c>
      <c r="L574">
        <f t="shared" ref="L574:L583" si="461">GEOMEAN(K571:K577)</f>
        <v>1628.0580527830189</v>
      </c>
      <c r="M574">
        <f t="shared" ref="M574:M583" si="462">K574/K573</f>
        <v>0.9878617157490337</v>
      </c>
      <c r="N574">
        <f t="shared" ref="N574:N578" si="463">L574/L573</f>
        <v>0.99749653034696684</v>
      </c>
      <c r="O574">
        <f t="shared" ref="O574:O578" si="464">L574/L567</f>
        <v>0.96443818234865475</v>
      </c>
      <c r="P574">
        <f t="shared" ref="P574:P578" si="465">K574/K567</f>
        <v>0.97922436891833076</v>
      </c>
      <c r="Q574" s="5">
        <f t="shared" ref="Q574:Q578" si="466">O574-1</f>
        <v>-3.5561817651345251E-2</v>
      </c>
      <c r="R574" s="5">
        <f t="shared" ref="R574:R578" si="467">P574-1</f>
        <v>-2.0775631081669244E-2</v>
      </c>
    </row>
    <row r="575" spans="1:18" x14ac:dyDescent="0.3">
      <c r="A575" s="1">
        <v>44480</v>
      </c>
      <c r="B575">
        <f t="shared" si="460"/>
        <v>92816.142857142841</v>
      </c>
      <c r="C575">
        <f t="shared" si="292"/>
        <v>39.285714285710128</v>
      </c>
      <c r="D575">
        <f t="shared" si="272"/>
        <v>38.75</v>
      </c>
      <c r="E575">
        <f t="shared" si="273"/>
        <v>545.57142857144936</v>
      </c>
      <c r="F575" s="9">
        <f t="shared" ref="F575:F577" si="468">(F$578-F$573)/5+F574</f>
        <v>1943.1999999999998</v>
      </c>
      <c r="G575">
        <f t="shared" si="407"/>
        <v>0.59999999999990905</v>
      </c>
      <c r="H575">
        <f t="shared" si="408"/>
        <v>4.1999999999998181</v>
      </c>
      <c r="I575" s="10">
        <f t="shared" ref="I575:I577" si="469">(I$578-I$573)/5+I574</f>
        <v>89240</v>
      </c>
      <c r="J575">
        <f t="shared" si="363"/>
        <v>59</v>
      </c>
      <c r="K575">
        <f t="shared" si="445"/>
        <v>1632.9428571428434</v>
      </c>
      <c r="L575">
        <f t="shared" si="461"/>
        <v>1624.2472463251979</v>
      </c>
      <c r="M575">
        <f t="shared" si="462"/>
        <v>0.98771256739942193</v>
      </c>
      <c r="N575">
        <f t="shared" si="463"/>
        <v>0.99765929325965574</v>
      </c>
      <c r="O575">
        <f t="shared" si="464"/>
        <v>0.97623022690827455</v>
      </c>
      <c r="P575">
        <f t="shared" si="465"/>
        <v>0.98015777739666476</v>
      </c>
      <c r="Q575" s="5">
        <f t="shared" si="466"/>
        <v>-2.3769773091725455E-2</v>
      </c>
      <c r="R575" s="5">
        <f t="shared" si="467"/>
        <v>-1.9842222603335236E-2</v>
      </c>
    </row>
    <row r="576" spans="1:18" x14ac:dyDescent="0.3">
      <c r="A576" s="1">
        <v>44481</v>
      </c>
      <c r="B576">
        <f t="shared" si="460"/>
        <v>92855.428571428551</v>
      </c>
      <c r="C576">
        <f t="shared" si="292"/>
        <v>39.285714285710128</v>
      </c>
      <c r="D576">
        <f t="shared" si="272"/>
        <v>38.214285714286234</v>
      </c>
      <c r="E576">
        <f t="shared" si="273"/>
        <v>535.42857142855064</v>
      </c>
      <c r="F576" s="9">
        <f t="shared" si="468"/>
        <v>1943.7999999999997</v>
      </c>
      <c r="G576">
        <f t="shared" si="407"/>
        <v>0.59999999999990905</v>
      </c>
      <c r="H576">
        <f t="shared" si="408"/>
        <v>4.7999999999997272</v>
      </c>
      <c r="I576" s="10">
        <f t="shared" si="469"/>
        <v>89299</v>
      </c>
      <c r="J576">
        <f t="shared" si="363"/>
        <v>59</v>
      </c>
      <c r="K576">
        <f t="shared" si="445"/>
        <v>1612.6285714285477</v>
      </c>
      <c r="L576">
        <f t="shared" si="461"/>
        <v>1614.232755288798</v>
      </c>
      <c r="M576">
        <f t="shared" si="462"/>
        <v>0.98755970815179683</v>
      </c>
      <c r="N576">
        <f t="shared" si="463"/>
        <v>0.99383438016653103</v>
      </c>
      <c r="O576">
        <f t="shared" si="464"/>
        <v>0.977561134591587</v>
      </c>
      <c r="P576">
        <f t="shared" si="465"/>
        <v>0.9815146508999073</v>
      </c>
      <c r="Q576" s="5">
        <f t="shared" si="466"/>
        <v>-2.2438865408413E-2</v>
      </c>
      <c r="R576" s="5">
        <f t="shared" si="467"/>
        <v>-1.8485349100092696E-2</v>
      </c>
    </row>
    <row r="577" spans="1:18" x14ac:dyDescent="0.3">
      <c r="A577" s="1">
        <v>44482</v>
      </c>
      <c r="B577">
        <f t="shared" si="460"/>
        <v>92894.714285714261</v>
      </c>
      <c r="C577">
        <f t="shared" si="292"/>
        <v>39.285714285710128</v>
      </c>
      <c r="D577">
        <f t="shared" si="272"/>
        <v>37.678571428572468</v>
      </c>
      <c r="E577">
        <f t="shared" si="273"/>
        <v>510.38095238093229</v>
      </c>
      <c r="F577" s="9">
        <f t="shared" si="468"/>
        <v>1944.3999999999996</v>
      </c>
      <c r="G577">
        <f t="shared" si="407"/>
        <v>0.59999999999990905</v>
      </c>
      <c r="H577">
        <f t="shared" si="408"/>
        <v>5.3999999999996362</v>
      </c>
      <c r="I577" s="10">
        <f t="shared" si="469"/>
        <v>89358</v>
      </c>
      <c r="J577">
        <f t="shared" si="363"/>
        <v>59</v>
      </c>
      <c r="K577">
        <f t="shared" si="445"/>
        <v>1592.3142857142666</v>
      </c>
      <c r="L577">
        <f t="shared" si="461"/>
        <v>1597.9619049167902</v>
      </c>
      <c r="M577">
        <f t="shared" si="462"/>
        <v>0.98740299776762253</v>
      </c>
      <c r="N577">
        <f t="shared" si="463"/>
        <v>0.98992038148234895</v>
      </c>
      <c r="O577">
        <f t="shared" si="464"/>
        <v>0.97074319698958544</v>
      </c>
      <c r="P577">
        <f t="shared" si="465"/>
        <v>0.98260677921275319</v>
      </c>
      <c r="Q577" s="5">
        <f t="shared" si="466"/>
        <v>-2.9256803010414556E-2</v>
      </c>
      <c r="R577" s="5">
        <f t="shared" si="467"/>
        <v>-1.739322078724681E-2</v>
      </c>
    </row>
    <row r="578" spans="1:18" x14ac:dyDescent="0.3">
      <c r="A578" s="1">
        <v>44483</v>
      </c>
      <c r="B578" s="4">
        <v>92934</v>
      </c>
      <c r="C578">
        <f t="shared" si="292"/>
        <v>39.285714285739232</v>
      </c>
      <c r="D578">
        <f t="shared" ref="D578:D643" si="470">AVERAGE(C575:C582)</f>
        <v>37.142857142858702</v>
      </c>
      <c r="E578">
        <f t="shared" ref="E578:E643" si="471">SUM(C565:C578)</f>
        <v>485.33333333334303</v>
      </c>
      <c r="F578">
        <v>1945</v>
      </c>
      <c r="G578">
        <f t="shared" si="407"/>
        <v>0.6000000000003638</v>
      </c>
      <c r="H578">
        <f t="shared" si="408"/>
        <v>6</v>
      </c>
      <c r="I578" s="4">
        <v>89417</v>
      </c>
      <c r="J578">
        <f t="shared" si="363"/>
        <v>59</v>
      </c>
      <c r="K578">
        <f t="shared" si="445"/>
        <v>1572</v>
      </c>
      <c r="L578">
        <f t="shared" si="461"/>
        <v>1585.9208710459877</v>
      </c>
      <c r="M578">
        <f t="shared" si="462"/>
        <v>0.98724228885181786</v>
      </c>
      <c r="N578">
        <f t="shared" si="463"/>
        <v>0.99246475536509771</v>
      </c>
      <c r="O578">
        <f t="shared" si="464"/>
        <v>0.96632227263785175</v>
      </c>
      <c r="P578">
        <f t="shared" si="465"/>
        <v>0.98372966207759704</v>
      </c>
      <c r="Q578" s="5">
        <f t="shared" si="466"/>
        <v>-3.3677727362148246E-2</v>
      </c>
      <c r="R578" s="5">
        <f t="shared" si="467"/>
        <v>-1.6270337922402955E-2</v>
      </c>
    </row>
    <row r="579" spans="1:18" x14ac:dyDescent="0.3">
      <c r="A579" s="1">
        <v>44484</v>
      </c>
      <c r="B579">
        <f>(B$583-B$578)/5+B578</f>
        <v>92969</v>
      </c>
      <c r="C579">
        <f t="shared" si="292"/>
        <v>35</v>
      </c>
      <c r="D579">
        <f t="shared" si="470"/>
        <v>36.607142857144936</v>
      </c>
      <c r="E579">
        <f t="shared" si="471"/>
        <v>456</v>
      </c>
      <c r="F579">
        <v>1946</v>
      </c>
      <c r="G579">
        <f t="shared" si="407"/>
        <v>1</v>
      </c>
      <c r="H579">
        <f t="shared" si="408"/>
        <v>5</v>
      </c>
      <c r="I579">
        <v>89457</v>
      </c>
      <c r="J579">
        <f t="shared" si="363"/>
        <v>40</v>
      </c>
      <c r="K579">
        <f t="shared" si="445"/>
        <v>1566</v>
      </c>
      <c r="L579">
        <f t="shared" si="461"/>
        <v>1578.0427280644074</v>
      </c>
      <c r="M579">
        <f t="shared" si="462"/>
        <v>0.99618320610687028</v>
      </c>
      <c r="N579">
        <f t="shared" ref="N579:N583" si="472">L579/L578</f>
        <v>0.99503244889110742</v>
      </c>
      <c r="O579">
        <f t="shared" ref="O579:O583" si="473">L579/L572</f>
        <v>0.96427889893387475</v>
      </c>
      <c r="P579">
        <f t="shared" ref="P579:P583" si="474">K579/K572</f>
        <v>0.95763082030226498</v>
      </c>
      <c r="Q579" s="5">
        <f t="shared" ref="Q579:Q583" si="475">O579-1</f>
        <v>-3.5721101066125249E-2</v>
      </c>
      <c r="R579" s="5">
        <f t="shared" ref="R579:R583" si="476">P579-1</f>
        <v>-4.2369179697735015E-2</v>
      </c>
    </row>
    <row r="580" spans="1:18" x14ac:dyDescent="0.3">
      <c r="A580" s="1">
        <v>44485</v>
      </c>
      <c r="B580">
        <f t="shared" ref="B580:B582" si="477">(B$583-B$578)/5+B579</f>
        <v>93004</v>
      </c>
      <c r="C580">
        <f t="shared" si="292"/>
        <v>35</v>
      </c>
      <c r="D580">
        <f t="shared" si="470"/>
        <v>35.07142857143117</v>
      </c>
      <c r="E580">
        <f t="shared" si="471"/>
        <v>463.33333333332848</v>
      </c>
      <c r="F580">
        <v>1946</v>
      </c>
      <c r="G580">
        <f t="shared" si="407"/>
        <v>0</v>
      </c>
      <c r="H580">
        <f t="shared" si="408"/>
        <v>4</v>
      </c>
      <c r="I580">
        <v>89499</v>
      </c>
      <c r="J580">
        <f t="shared" si="363"/>
        <v>42</v>
      </c>
      <c r="K580">
        <f t="shared" si="445"/>
        <v>1559</v>
      </c>
      <c r="L580">
        <f t="shared" si="461"/>
        <v>1573.4414173322714</v>
      </c>
      <c r="M580">
        <f t="shared" si="462"/>
        <v>0.99553001277139208</v>
      </c>
      <c r="N580">
        <f t="shared" si="472"/>
        <v>0.99708416594157767</v>
      </c>
      <c r="O580">
        <f t="shared" si="473"/>
        <v>0.96403340888872568</v>
      </c>
      <c r="P580">
        <f t="shared" si="474"/>
        <v>0.93154075970977845</v>
      </c>
      <c r="Q580" s="5">
        <f t="shared" si="475"/>
        <v>-3.5966591111274315E-2</v>
      </c>
      <c r="R580" s="5">
        <f t="shared" si="476"/>
        <v>-6.8459240290221546E-2</v>
      </c>
    </row>
    <row r="581" spans="1:18" x14ac:dyDescent="0.3">
      <c r="A581" s="1">
        <v>44486</v>
      </c>
      <c r="B581">
        <f t="shared" si="477"/>
        <v>93039</v>
      </c>
      <c r="C581">
        <f t="shared" si="292"/>
        <v>35</v>
      </c>
      <c r="D581">
        <f t="shared" si="470"/>
        <v>34.160714285717404</v>
      </c>
      <c r="E581">
        <f t="shared" si="471"/>
        <v>470.66666666665697</v>
      </c>
      <c r="F581">
        <v>1947</v>
      </c>
      <c r="G581">
        <f t="shared" si="407"/>
        <v>1</v>
      </c>
      <c r="H581">
        <f t="shared" si="408"/>
        <v>4.4000000000000909</v>
      </c>
      <c r="I581">
        <f>AVERAGE(I580,I582)</f>
        <v>89524</v>
      </c>
      <c r="J581">
        <f t="shared" si="363"/>
        <v>25</v>
      </c>
      <c r="K581">
        <f t="shared" si="445"/>
        <v>1568</v>
      </c>
      <c r="L581">
        <f t="shared" si="461"/>
        <v>1570.9857973180624</v>
      </c>
      <c r="M581">
        <f t="shared" si="462"/>
        <v>1.0057729313662604</v>
      </c>
      <c r="N581">
        <f t="shared" si="472"/>
        <v>0.99843933178117783</v>
      </c>
      <c r="O581">
        <f t="shared" si="473"/>
        <v>0.96494458206364531</v>
      </c>
      <c r="P581">
        <f t="shared" si="474"/>
        <v>0.94843080326283369</v>
      </c>
      <c r="Q581" s="5">
        <f t="shared" si="475"/>
        <v>-3.5055417936354694E-2</v>
      </c>
      <c r="R581" s="5">
        <f t="shared" si="476"/>
        <v>-5.1569196737166312E-2</v>
      </c>
    </row>
    <row r="582" spans="1:18" x14ac:dyDescent="0.3">
      <c r="A582" s="1">
        <v>44487</v>
      </c>
      <c r="B582">
        <f t="shared" si="477"/>
        <v>93074</v>
      </c>
      <c r="C582">
        <f t="shared" si="292"/>
        <v>35</v>
      </c>
      <c r="D582">
        <f t="shared" si="470"/>
        <v>32.625</v>
      </c>
      <c r="E582">
        <f t="shared" si="471"/>
        <v>478</v>
      </c>
      <c r="F582">
        <v>1948</v>
      </c>
      <c r="G582">
        <f t="shared" si="407"/>
        <v>1</v>
      </c>
      <c r="H582">
        <f t="shared" si="408"/>
        <v>4.8000000000001819</v>
      </c>
      <c r="I582">
        <v>89549</v>
      </c>
      <c r="J582">
        <f t="shared" si="363"/>
        <v>25</v>
      </c>
      <c r="K582">
        <f t="shared" si="445"/>
        <v>1577</v>
      </c>
      <c r="L582">
        <f t="shared" si="461"/>
        <v>1570.8429934048504</v>
      </c>
      <c r="M582">
        <f t="shared" si="462"/>
        <v>1.0057397959183674</v>
      </c>
      <c r="N582">
        <f t="shared" si="472"/>
        <v>0.99990909916979787</v>
      </c>
      <c r="O582">
        <f t="shared" si="473"/>
        <v>0.96712061353887302</v>
      </c>
      <c r="P582">
        <f t="shared" si="474"/>
        <v>0.96574108095813804</v>
      </c>
      <c r="Q582" s="5">
        <f t="shared" si="475"/>
        <v>-3.287938646112698E-2</v>
      </c>
      <c r="R582" s="5">
        <f t="shared" si="476"/>
        <v>-3.4258919041861957E-2</v>
      </c>
    </row>
    <row r="583" spans="1:18" x14ac:dyDescent="0.3">
      <c r="A583" s="1">
        <v>44488</v>
      </c>
      <c r="B583">
        <v>93109</v>
      </c>
      <c r="C583">
        <f t="shared" ref="C583:C650" si="478">B583-B582</f>
        <v>35</v>
      </c>
      <c r="D583">
        <f t="shared" si="470"/>
        <v>31.875</v>
      </c>
      <c r="E583">
        <f t="shared" si="471"/>
        <v>485</v>
      </c>
      <c r="F583">
        <v>1948</v>
      </c>
      <c r="G583">
        <f t="shared" si="407"/>
        <v>0</v>
      </c>
      <c r="H583">
        <f t="shared" si="408"/>
        <v>4.2000000000002728</v>
      </c>
      <c r="I583">
        <v>89581</v>
      </c>
      <c r="J583">
        <f t="shared" si="363"/>
        <v>32</v>
      </c>
      <c r="K583">
        <f t="shared" si="445"/>
        <v>1580</v>
      </c>
      <c r="L583">
        <f t="shared" si="461"/>
        <v>1561.3584825462635</v>
      </c>
      <c r="M583">
        <f t="shared" si="462"/>
        <v>1.0019023462270134</v>
      </c>
      <c r="N583">
        <f t="shared" si="472"/>
        <v>0.99396215223392315</v>
      </c>
      <c r="O583">
        <f t="shared" si="473"/>
        <v>0.96724495115757025</v>
      </c>
      <c r="P583">
        <f t="shared" si="474"/>
        <v>0.97976684029624772</v>
      </c>
      <c r="Q583" s="5">
        <f t="shared" si="475"/>
        <v>-3.2755048842429746E-2</v>
      </c>
      <c r="R583" s="5">
        <f t="shared" si="476"/>
        <v>-2.0233159703752279E-2</v>
      </c>
    </row>
    <row r="584" spans="1:18" x14ac:dyDescent="0.3">
      <c r="A584" s="1">
        <v>44489</v>
      </c>
      <c r="B584" s="4">
        <v>93136</v>
      </c>
      <c r="C584">
        <f t="shared" si="478"/>
        <v>27</v>
      </c>
      <c r="D584">
        <f t="shared" si="470"/>
        <v>31.08333333333394</v>
      </c>
      <c r="E584">
        <f t="shared" si="471"/>
        <v>494.5</v>
      </c>
      <c r="F584" s="4">
        <v>1950</v>
      </c>
      <c r="G584">
        <f t="shared" si="407"/>
        <v>2</v>
      </c>
      <c r="H584">
        <f t="shared" si="408"/>
        <v>5.6000000000003638</v>
      </c>
      <c r="I584" s="4">
        <v>89611</v>
      </c>
      <c r="J584">
        <f t="shared" si="363"/>
        <v>30</v>
      </c>
      <c r="K584">
        <f t="shared" si="445"/>
        <v>1575</v>
      </c>
      <c r="L584">
        <f t="shared" ref="L584" si="479">GEOMEAN(K581:K587)</f>
        <v>1553.6627357774801</v>
      </c>
      <c r="M584">
        <f t="shared" ref="M584" si="480">K584/K583</f>
        <v>0.99683544303797467</v>
      </c>
      <c r="N584">
        <f t="shared" ref="N584" si="481">L584/L583</f>
        <v>0.99507112117120389</v>
      </c>
      <c r="O584">
        <f t="shared" ref="O584" si="482">L584/L577</f>
        <v>0.97227770636896571</v>
      </c>
      <c r="P584">
        <f t="shared" ref="P584" si="483">K584/K577</f>
        <v>0.98912633902138236</v>
      </c>
      <c r="Q584" s="5">
        <f t="shared" ref="Q584" si="484">O584-1</f>
        <v>-2.7722293631034289E-2</v>
      </c>
      <c r="R584" s="5">
        <f t="shared" ref="R584" si="485">P584-1</f>
        <v>-1.0873660978617639E-2</v>
      </c>
    </row>
    <row r="585" spans="1:18" x14ac:dyDescent="0.3">
      <c r="A585" s="1">
        <v>44490</v>
      </c>
      <c r="B585" s="4">
        <v>93168</v>
      </c>
      <c r="C585">
        <f t="shared" si="478"/>
        <v>32</v>
      </c>
      <c r="D585">
        <f t="shared" si="470"/>
        <v>30.291666666667879</v>
      </c>
      <c r="E585">
        <f t="shared" si="471"/>
        <v>509</v>
      </c>
      <c r="F585" s="4">
        <v>1951</v>
      </c>
      <c r="G585">
        <f t="shared" si="407"/>
        <v>1</v>
      </c>
      <c r="H585">
        <f t="shared" si="408"/>
        <v>6</v>
      </c>
      <c r="I585" s="4">
        <v>89646</v>
      </c>
      <c r="J585">
        <f t="shared" si="363"/>
        <v>35</v>
      </c>
      <c r="K585">
        <f t="shared" si="445"/>
        <v>1571</v>
      </c>
      <c r="L585">
        <f t="shared" ref="L585" si="486">GEOMEAN(K582:K588)</f>
        <v>1544.196268642037</v>
      </c>
      <c r="M585">
        <f t="shared" ref="M585" si="487">K585/K584</f>
        <v>0.99746031746031749</v>
      </c>
      <c r="N585">
        <f t="shared" ref="N585" si="488">L585/L584</f>
        <v>0.99390699994442111</v>
      </c>
      <c r="O585">
        <f t="shared" ref="O585" si="489">L585/L578</f>
        <v>0.97369061523452216</v>
      </c>
      <c r="P585">
        <f t="shared" ref="P585" si="490">K585/K578</f>
        <v>0.99936386768447838</v>
      </c>
      <c r="Q585" s="5">
        <f t="shared" ref="Q585" si="491">O585-1</f>
        <v>-2.6309384765477839E-2</v>
      </c>
      <c r="R585" s="5">
        <f t="shared" ref="R585" si="492">P585-1</f>
        <v>-6.3613231552162031E-4</v>
      </c>
    </row>
    <row r="586" spans="1:18" x14ac:dyDescent="0.3">
      <c r="A586" s="1">
        <v>44491</v>
      </c>
      <c r="B586">
        <v>93195</v>
      </c>
      <c r="C586">
        <f t="shared" si="478"/>
        <v>27</v>
      </c>
      <c r="D586">
        <f t="shared" si="470"/>
        <v>29.5</v>
      </c>
      <c r="E586">
        <f t="shared" si="471"/>
        <v>496.71428571428987</v>
      </c>
      <c r="F586">
        <v>1951</v>
      </c>
      <c r="G586">
        <f t="shared" si="407"/>
        <v>0</v>
      </c>
      <c r="H586">
        <f t="shared" si="408"/>
        <v>5</v>
      </c>
      <c r="I586" s="4">
        <v>89743</v>
      </c>
      <c r="J586">
        <f t="shared" si="363"/>
        <v>97</v>
      </c>
      <c r="K586">
        <f t="shared" si="445"/>
        <v>1501</v>
      </c>
      <c r="L586">
        <f t="shared" ref="L586:L587" si="493">GEOMEAN(K583:K589)</f>
        <v>1532.9978626392228</v>
      </c>
      <c r="M586">
        <f t="shared" ref="M586:M587" si="494">K586/K585</f>
        <v>0.95544239338001269</v>
      </c>
      <c r="N586">
        <f t="shared" ref="N586:N587" si="495">L586/L585</f>
        <v>0.99274806821501904</v>
      </c>
      <c r="O586">
        <f t="shared" ref="O586:O587" si="496">L586/L579</f>
        <v>0.97145523082227592</v>
      </c>
      <c r="P586">
        <f t="shared" ref="P586:P587" si="497">K586/K579</f>
        <v>0.95849297573435499</v>
      </c>
      <c r="Q586" s="5">
        <f t="shared" ref="Q586:Q587" si="498">O586-1</f>
        <v>-2.8544769177724083E-2</v>
      </c>
      <c r="R586" s="5">
        <f t="shared" ref="R586:R587" si="499">P586-1</f>
        <v>-4.1507024265645009E-2</v>
      </c>
    </row>
    <row r="587" spans="1:18" x14ac:dyDescent="0.3">
      <c r="A587" s="1">
        <v>44492</v>
      </c>
      <c r="B587">
        <v>93224</v>
      </c>
      <c r="C587">
        <f t="shared" si="478"/>
        <v>29</v>
      </c>
      <c r="D587">
        <f t="shared" si="470"/>
        <v>29.20833333333394</v>
      </c>
      <c r="E587">
        <f t="shared" si="471"/>
        <v>486.42857142857974</v>
      </c>
      <c r="F587">
        <v>1951</v>
      </c>
      <c r="G587">
        <f t="shared" si="407"/>
        <v>0</v>
      </c>
      <c r="H587">
        <f t="shared" si="408"/>
        <v>5</v>
      </c>
      <c r="I587" s="4">
        <v>89767</v>
      </c>
      <c r="J587">
        <f t="shared" si="363"/>
        <v>24</v>
      </c>
      <c r="K587">
        <f t="shared" si="445"/>
        <v>1506</v>
      </c>
      <c r="L587">
        <f t="shared" si="493"/>
        <v>1520.9351864531036</v>
      </c>
      <c r="M587">
        <f t="shared" si="494"/>
        <v>1.0033311125916056</v>
      </c>
      <c r="N587">
        <f t="shared" si="495"/>
        <v>0.99213131571798019</v>
      </c>
      <c r="O587">
        <f t="shared" si="496"/>
        <v>0.96662968808321392</v>
      </c>
      <c r="P587">
        <f t="shared" si="497"/>
        <v>0.96600384862091082</v>
      </c>
      <c r="Q587" s="5">
        <f t="shared" si="498"/>
        <v>-3.3370311916786077E-2</v>
      </c>
      <c r="R587" s="5">
        <f t="shared" si="499"/>
        <v>-3.3996151379089179E-2</v>
      </c>
    </row>
    <row r="588" spans="1:18" x14ac:dyDescent="0.3">
      <c r="A588" s="1">
        <v>44493</v>
      </c>
      <c r="B588">
        <f>(B$590-B$587)/3+B587</f>
        <v>93252.666666666672</v>
      </c>
      <c r="C588">
        <f t="shared" si="478"/>
        <v>28.666666666671517</v>
      </c>
      <c r="D588">
        <f t="shared" si="470"/>
        <v>29.916666666667879</v>
      </c>
      <c r="E588">
        <f t="shared" si="471"/>
        <v>475.80952380954113</v>
      </c>
      <c r="F588">
        <v>1951</v>
      </c>
      <c r="G588">
        <f t="shared" si="407"/>
        <v>0</v>
      </c>
      <c r="H588">
        <f t="shared" si="408"/>
        <v>4</v>
      </c>
      <c r="I588">
        <f>(I$590-I$587)/3+I587</f>
        <v>89799.333333333328</v>
      </c>
      <c r="J588">
        <f t="shared" si="363"/>
        <v>32.333333333328483</v>
      </c>
      <c r="K588">
        <f t="shared" si="445"/>
        <v>1502.333333333343</v>
      </c>
      <c r="L588">
        <f t="shared" ref="L588:L590" si="500">GEOMEAN(K585:K591)</f>
        <v>1510.1792250381566</v>
      </c>
      <c r="M588">
        <f t="shared" ref="M588:M590" si="501">K588/K587</f>
        <v>0.99756529437804986</v>
      </c>
      <c r="N588">
        <f t="shared" ref="N588:N590" si="502">L588/L587</f>
        <v>0.9929280606361468</v>
      </c>
      <c r="O588">
        <f t="shared" ref="O588:O590" si="503">L588/L581</f>
        <v>0.96129400254049857</v>
      </c>
      <c r="P588">
        <f t="shared" ref="P588:P590" si="504">K588/K581</f>
        <v>0.95812074829932592</v>
      </c>
      <c r="Q588" s="5">
        <f t="shared" ref="Q588:Q590" si="505">O588-1</f>
        <v>-3.8705997459501429E-2</v>
      </c>
      <c r="R588" s="5">
        <f t="shared" ref="R588:R590" si="506">P588-1</f>
        <v>-4.1879251700674081E-2</v>
      </c>
    </row>
    <row r="589" spans="1:18" x14ac:dyDescent="0.3">
      <c r="A589" s="1">
        <v>44494</v>
      </c>
      <c r="B589">
        <f>(B$590-B$587)/3+B588</f>
        <v>93281.333333333343</v>
      </c>
      <c r="C589">
        <f t="shared" si="478"/>
        <v>28.666666666671517</v>
      </c>
      <c r="D589">
        <f t="shared" si="470"/>
        <v>30</v>
      </c>
      <c r="E589">
        <f t="shared" si="471"/>
        <v>465.19047619050252</v>
      </c>
      <c r="F589">
        <v>1951</v>
      </c>
      <c r="G589">
        <f t="shared" si="407"/>
        <v>0</v>
      </c>
      <c r="H589">
        <f t="shared" si="408"/>
        <v>3</v>
      </c>
      <c r="I589">
        <f>(I$590-I$587)/3+I588</f>
        <v>89831.666666666657</v>
      </c>
      <c r="J589">
        <f t="shared" si="363"/>
        <v>32.333333333328483</v>
      </c>
      <c r="K589">
        <f t="shared" si="445"/>
        <v>1498.6666666666861</v>
      </c>
      <c r="L589">
        <f t="shared" si="500"/>
        <v>1500.425168209789</v>
      </c>
      <c r="M589">
        <f t="shared" si="501"/>
        <v>0.99755935211893254</v>
      </c>
      <c r="N589">
        <f t="shared" si="502"/>
        <v>0.99354112633345149</v>
      </c>
      <c r="O589">
        <f t="shared" si="503"/>
        <v>0.9551719519450963</v>
      </c>
      <c r="P589">
        <f t="shared" si="504"/>
        <v>0.95032762629466461</v>
      </c>
      <c r="Q589" s="5">
        <f t="shared" si="505"/>
        <v>-4.4828048054903702E-2</v>
      </c>
      <c r="R589" s="5">
        <f t="shared" si="506"/>
        <v>-4.9672373705335393E-2</v>
      </c>
    </row>
    <row r="590" spans="1:18" x14ac:dyDescent="0.3">
      <c r="A590" s="1">
        <v>44495</v>
      </c>
      <c r="B590">
        <v>93310</v>
      </c>
      <c r="C590">
        <f t="shared" si="478"/>
        <v>28.666666666656965</v>
      </c>
      <c r="D590">
        <f t="shared" si="470"/>
        <v>32.75</v>
      </c>
      <c r="E590">
        <f t="shared" si="471"/>
        <v>454.57142857144936</v>
      </c>
      <c r="F590">
        <v>1951</v>
      </c>
      <c r="G590">
        <f t="shared" si="407"/>
        <v>0</v>
      </c>
      <c r="H590">
        <f t="shared" si="408"/>
        <v>3</v>
      </c>
      <c r="I590" s="4">
        <v>89864</v>
      </c>
      <c r="J590">
        <f t="shared" si="363"/>
        <v>32.333333333343035</v>
      </c>
      <c r="K590">
        <f t="shared" si="445"/>
        <v>1495</v>
      </c>
      <c r="L590">
        <f t="shared" si="500"/>
        <v>1500.9957266415399</v>
      </c>
      <c r="M590">
        <f t="shared" si="501"/>
        <v>0.99755338078290523</v>
      </c>
      <c r="N590">
        <f t="shared" si="502"/>
        <v>1.0003802645035818</v>
      </c>
      <c r="O590">
        <f t="shared" si="503"/>
        <v>0.96133959204148689</v>
      </c>
      <c r="P590">
        <f t="shared" si="504"/>
        <v>0.94620253164556967</v>
      </c>
      <c r="Q590" s="5">
        <f t="shared" si="505"/>
        <v>-3.866040795851311E-2</v>
      </c>
      <c r="R590" s="5">
        <f t="shared" si="506"/>
        <v>-5.3797468354430333E-2</v>
      </c>
    </row>
    <row r="591" spans="1:18" x14ac:dyDescent="0.3">
      <c r="A591" s="1">
        <v>44496</v>
      </c>
      <c r="B591">
        <f>(B$593-B$590)/3+B590</f>
        <v>93342.666666666672</v>
      </c>
      <c r="C591">
        <f t="shared" si="478"/>
        <v>32.666666666671517</v>
      </c>
      <c r="D591">
        <f t="shared" si="470"/>
        <v>31.5625</v>
      </c>
      <c r="E591">
        <f t="shared" si="471"/>
        <v>447.95238095241075</v>
      </c>
      <c r="F591" s="4">
        <v>1951</v>
      </c>
      <c r="G591">
        <f t="shared" ref="G591:G655" si="507">F591-F590</f>
        <v>0</v>
      </c>
      <c r="H591">
        <f t="shared" ref="H591:H655" si="508">SUM(G585:G591)</f>
        <v>1</v>
      </c>
      <c r="I591">
        <f>(I$593-I$590)/3+I590</f>
        <v>89893</v>
      </c>
      <c r="J591">
        <f t="shared" si="363"/>
        <v>29</v>
      </c>
      <c r="K591">
        <f t="shared" si="445"/>
        <v>1498.6666666666715</v>
      </c>
      <c r="L591">
        <f t="shared" ref="L591:L593" si="509">GEOMEAN(K588:K594)</f>
        <v>1502.4155157978043</v>
      </c>
      <c r="M591">
        <f t="shared" ref="M591:M593" si="510">K591/K590</f>
        <v>1.0024526198439274</v>
      </c>
      <c r="N591">
        <f t="shared" ref="N591:N593" si="511">L591/L590</f>
        <v>1.0009458982001509</v>
      </c>
      <c r="O591">
        <f t="shared" ref="O591:O593" si="512">L591/L584</f>
        <v>0.96701522228758952</v>
      </c>
      <c r="P591">
        <f t="shared" ref="P591:P593" si="513">K591/K584</f>
        <v>0.95153439153439456</v>
      </c>
      <c r="Q591" s="5">
        <f t="shared" ref="Q591:Q593" si="514">O591-1</f>
        <v>-3.2984777712410485E-2</v>
      </c>
      <c r="R591" s="5">
        <f t="shared" ref="R591:R593" si="515">P591-1</f>
        <v>-4.8465608465605436E-2</v>
      </c>
    </row>
    <row r="592" spans="1:18" x14ac:dyDescent="0.3">
      <c r="A592" s="1">
        <v>44497</v>
      </c>
      <c r="B592">
        <f>(B$593-B$590)/3+B591</f>
        <v>93375.333333333343</v>
      </c>
      <c r="C592">
        <f t="shared" si="478"/>
        <v>32.666666666671517</v>
      </c>
      <c r="D592">
        <f t="shared" si="470"/>
        <v>30.41666666666606</v>
      </c>
      <c r="E592">
        <f t="shared" si="471"/>
        <v>441.33333333334303</v>
      </c>
      <c r="F592" s="4">
        <v>1952</v>
      </c>
      <c r="G592">
        <f t="shared" si="507"/>
        <v>1</v>
      </c>
      <c r="H592">
        <f t="shared" si="508"/>
        <v>1</v>
      </c>
      <c r="I592">
        <f>(I$593-I$590)/3+I591</f>
        <v>89922</v>
      </c>
      <c r="J592">
        <f t="shared" si="363"/>
        <v>29</v>
      </c>
      <c r="K592">
        <f t="shared" si="445"/>
        <v>1501.333333333343</v>
      </c>
      <c r="L592">
        <f t="shared" si="509"/>
        <v>1502.117703428738</v>
      </c>
      <c r="M592">
        <f t="shared" si="510"/>
        <v>1.0017793594306081</v>
      </c>
      <c r="N592">
        <f t="shared" si="511"/>
        <v>0.999801777626805</v>
      </c>
      <c r="O592">
        <f t="shared" si="512"/>
        <v>0.97275050712931532</v>
      </c>
      <c r="P592">
        <f t="shared" si="513"/>
        <v>0.95565457245916174</v>
      </c>
      <c r="Q592" s="5">
        <f t="shared" si="514"/>
        <v>-2.7249492870684677E-2</v>
      </c>
      <c r="R592" s="5">
        <f t="shared" si="515"/>
        <v>-4.4345427540838256E-2</v>
      </c>
    </row>
    <row r="593" spans="1:18" x14ac:dyDescent="0.3">
      <c r="A593" s="1">
        <v>44498</v>
      </c>
      <c r="B593" s="4">
        <v>93408</v>
      </c>
      <c r="C593">
        <f t="shared" si="478"/>
        <v>32.666666666656965</v>
      </c>
      <c r="D593">
        <f t="shared" si="470"/>
        <v>29.270833333332121</v>
      </c>
      <c r="E593">
        <f t="shared" si="471"/>
        <v>439</v>
      </c>
      <c r="F593" s="4">
        <v>1952</v>
      </c>
      <c r="G593">
        <f t="shared" si="507"/>
        <v>0</v>
      </c>
      <c r="H593">
        <f t="shared" si="508"/>
        <v>1</v>
      </c>
      <c r="I593" s="4">
        <v>89951</v>
      </c>
      <c r="J593">
        <f t="shared" si="363"/>
        <v>29</v>
      </c>
      <c r="K593">
        <f t="shared" si="445"/>
        <v>1505</v>
      </c>
      <c r="L593">
        <f t="shared" si="509"/>
        <v>1500.0809674083582</v>
      </c>
      <c r="M593">
        <f t="shared" si="510"/>
        <v>1.0024422735346294</v>
      </c>
      <c r="N593">
        <f t="shared" si="511"/>
        <v>0.9986440902628797</v>
      </c>
      <c r="O593">
        <f t="shared" si="512"/>
        <v>0.97852776182336321</v>
      </c>
      <c r="P593">
        <f t="shared" si="513"/>
        <v>1.0026648900732844</v>
      </c>
      <c r="Q593" s="5">
        <f t="shared" si="514"/>
        <v>-2.1472238176636793E-2</v>
      </c>
      <c r="R593" s="5">
        <f t="shared" si="515"/>
        <v>2.6648900732844094E-3</v>
      </c>
    </row>
    <row r="594" spans="1:18" x14ac:dyDescent="0.3">
      <c r="A594" s="1">
        <v>44499</v>
      </c>
      <c r="B594" s="4">
        <v>93457</v>
      </c>
      <c r="C594">
        <f t="shared" si="478"/>
        <v>49</v>
      </c>
      <c r="D594">
        <f t="shared" si="470"/>
        <v>28.125</v>
      </c>
      <c r="E594">
        <f t="shared" si="471"/>
        <v>453</v>
      </c>
      <c r="F594" s="4">
        <v>1952</v>
      </c>
      <c r="G594">
        <f t="shared" si="507"/>
        <v>0</v>
      </c>
      <c r="H594">
        <f t="shared" si="508"/>
        <v>1</v>
      </c>
      <c r="I594" s="4">
        <v>89989</v>
      </c>
      <c r="J594">
        <f t="shared" si="363"/>
        <v>38</v>
      </c>
      <c r="K594">
        <f t="shared" si="445"/>
        <v>1516</v>
      </c>
      <c r="L594">
        <f t="shared" ref="L594" si="516">GEOMEAN(K591:K597)</f>
        <v>1496.2895958523764</v>
      </c>
      <c r="M594">
        <f t="shared" ref="M594" si="517">K594/K593</f>
        <v>1.0073089700996678</v>
      </c>
      <c r="N594">
        <f t="shared" ref="N594" si="518">L594/L593</f>
        <v>0.99747255538977198</v>
      </c>
      <c r="O594">
        <f t="shared" ref="O594" si="519">L594/L587</f>
        <v>0.98379576538155977</v>
      </c>
      <c r="P594">
        <f t="shared" ref="P594" si="520">K594/K587</f>
        <v>1.0066401062416999</v>
      </c>
      <c r="Q594" s="5">
        <f t="shared" ref="Q594" si="521">O594-1</f>
        <v>-1.6204234618440228E-2</v>
      </c>
      <c r="R594" s="5">
        <f t="shared" ref="R594" si="522">P594-1</f>
        <v>6.6401062416998613E-3</v>
      </c>
    </row>
    <row r="595" spans="1:18" x14ac:dyDescent="0.3">
      <c r="A595" s="1">
        <v>44500</v>
      </c>
      <c r="B595">
        <f>(B$598-B$594)/4+B594</f>
        <v>93476.5</v>
      </c>
      <c r="C595">
        <f t="shared" si="478"/>
        <v>19.5</v>
      </c>
      <c r="D595">
        <f t="shared" si="470"/>
        <v>27.16666666666606</v>
      </c>
      <c r="E595">
        <f t="shared" si="471"/>
        <v>437.5</v>
      </c>
      <c r="F595" s="4">
        <v>1952</v>
      </c>
      <c r="G595">
        <f t="shared" si="507"/>
        <v>0</v>
      </c>
      <c r="H595">
        <f t="shared" si="508"/>
        <v>1</v>
      </c>
      <c r="I595">
        <f>(I$598-I$594)/4+I594</f>
        <v>90024.25</v>
      </c>
      <c r="J595">
        <f t="shared" si="363"/>
        <v>35.25</v>
      </c>
      <c r="K595">
        <f t="shared" si="445"/>
        <v>1500.25</v>
      </c>
      <c r="L595">
        <f t="shared" ref="L595:L599" si="523">GEOMEAN(K592:K598)</f>
        <v>1489.6894328237304</v>
      </c>
      <c r="M595">
        <f t="shared" ref="M595:M599" si="524">K595/K594</f>
        <v>0.98961081794195249</v>
      </c>
      <c r="N595">
        <f t="shared" ref="N595:N599" si="525">L595/L594</f>
        <v>0.99558898020347053</v>
      </c>
      <c r="O595">
        <f t="shared" ref="O595:O599" si="526">L595/L588</f>
        <v>0.98643221157150507</v>
      </c>
      <c r="P595">
        <f t="shared" ref="P595:P599" si="527">K595/K588</f>
        <v>0.99861326824938335</v>
      </c>
      <c r="Q595" s="5">
        <f t="shared" ref="Q595:Q599" si="528">O595-1</f>
        <v>-1.3567788428494931E-2</v>
      </c>
      <c r="R595" s="5">
        <f t="shared" ref="R595:R599" si="529">P595-1</f>
        <v>-1.3867317506166543E-3</v>
      </c>
    </row>
    <row r="596" spans="1:18" x14ac:dyDescent="0.3">
      <c r="A596" s="1">
        <v>44501</v>
      </c>
      <c r="B596">
        <f t="shared" ref="B596:B597" si="530">(B$598-B$594)/4+B595</f>
        <v>93496</v>
      </c>
      <c r="C596">
        <f t="shared" si="478"/>
        <v>19.5</v>
      </c>
      <c r="D596">
        <f t="shared" si="470"/>
        <v>30.083333333332121</v>
      </c>
      <c r="E596">
        <f t="shared" si="471"/>
        <v>422</v>
      </c>
      <c r="F596" s="4">
        <v>1952</v>
      </c>
      <c r="G596">
        <f t="shared" si="507"/>
        <v>0</v>
      </c>
      <c r="H596">
        <f t="shared" si="508"/>
        <v>1</v>
      </c>
      <c r="I596">
        <f t="shared" ref="I596:I597" si="531">(I$598-I$594)/4+I595</f>
        <v>90059.5</v>
      </c>
      <c r="J596">
        <f t="shared" si="363"/>
        <v>35.25</v>
      </c>
      <c r="K596">
        <f t="shared" si="445"/>
        <v>1484.5</v>
      </c>
      <c r="L596">
        <f t="shared" si="523"/>
        <v>1480.5453091562219</v>
      </c>
      <c r="M596">
        <f t="shared" si="524"/>
        <v>0.98950174970838189</v>
      </c>
      <c r="N596">
        <f t="shared" si="525"/>
        <v>0.99386172482261914</v>
      </c>
      <c r="O596">
        <f t="shared" si="526"/>
        <v>0.98675051613717835</v>
      </c>
      <c r="P596">
        <f t="shared" si="527"/>
        <v>0.99054715302489815</v>
      </c>
      <c r="Q596" s="5">
        <f t="shared" si="528"/>
        <v>-1.3249483862821654E-2</v>
      </c>
      <c r="R596" s="5">
        <f t="shared" si="529"/>
        <v>-9.4528469751018473E-3</v>
      </c>
    </row>
    <row r="597" spans="1:18" x14ac:dyDescent="0.3">
      <c r="A597" s="1">
        <v>44502</v>
      </c>
      <c r="B597">
        <f t="shared" si="530"/>
        <v>93515.5</v>
      </c>
      <c r="C597">
        <f t="shared" si="478"/>
        <v>19.5</v>
      </c>
      <c r="D597">
        <f t="shared" si="470"/>
        <v>29.346153846154266</v>
      </c>
      <c r="E597">
        <f t="shared" si="471"/>
        <v>406.5</v>
      </c>
      <c r="F597" s="4">
        <v>1952</v>
      </c>
      <c r="G597">
        <f t="shared" si="507"/>
        <v>0</v>
      </c>
      <c r="H597">
        <f t="shared" si="508"/>
        <v>1</v>
      </c>
      <c r="I597">
        <f t="shared" si="531"/>
        <v>90094.75</v>
      </c>
      <c r="J597">
        <f t="shared" si="363"/>
        <v>35.25</v>
      </c>
      <c r="K597">
        <f t="shared" si="445"/>
        <v>1468.75</v>
      </c>
      <c r="L597">
        <f t="shared" si="523"/>
        <v>1472.6919648254072</v>
      </c>
      <c r="M597">
        <f t="shared" si="524"/>
        <v>0.98939036712697881</v>
      </c>
      <c r="N597">
        <f t="shared" si="525"/>
        <v>0.99469564066547178</v>
      </c>
      <c r="O597">
        <f t="shared" si="526"/>
        <v>0.98114334283984805</v>
      </c>
      <c r="P597">
        <f t="shared" si="527"/>
        <v>0.98244147157190631</v>
      </c>
      <c r="Q597" s="5">
        <f t="shared" si="528"/>
        <v>-1.8856657160151946E-2</v>
      </c>
      <c r="R597" s="5">
        <f t="shared" si="529"/>
        <v>-1.7558528428093689E-2</v>
      </c>
    </row>
    <row r="598" spans="1:18" x14ac:dyDescent="0.3">
      <c r="A598" s="1">
        <v>44503</v>
      </c>
      <c r="B598" s="4">
        <v>93535</v>
      </c>
      <c r="C598">
        <f t="shared" si="478"/>
        <v>19.5</v>
      </c>
      <c r="D598">
        <f t="shared" si="470"/>
        <v>26.567307692308532</v>
      </c>
      <c r="E598">
        <f t="shared" si="471"/>
        <v>399</v>
      </c>
      <c r="F598" s="4">
        <v>1952</v>
      </c>
      <c r="G598">
        <f t="shared" si="507"/>
        <v>0</v>
      </c>
      <c r="H598">
        <f t="shared" si="508"/>
        <v>1</v>
      </c>
      <c r="I598" s="4">
        <v>90130</v>
      </c>
      <c r="J598">
        <f t="shared" si="363"/>
        <v>35.25</v>
      </c>
      <c r="K598">
        <f t="shared" si="445"/>
        <v>1453</v>
      </c>
      <c r="L598">
        <f t="shared" si="523"/>
        <v>1463.5400148131635</v>
      </c>
      <c r="M598">
        <f t="shared" si="524"/>
        <v>0.98927659574468085</v>
      </c>
      <c r="N598">
        <f t="shared" si="525"/>
        <v>0.99378556396664475</v>
      </c>
      <c r="O598">
        <f t="shared" si="526"/>
        <v>0.97412466752648152</v>
      </c>
      <c r="P598">
        <f t="shared" si="527"/>
        <v>0.96952846975088658</v>
      </c>
      <c r="Q598" s="5">
        <f t="shared" si="528"/>
        <v>-2.5875332473518475E-2</v>
      </c>
      <c r="R598" s="5">
        <f t="shared" si="529"/>
        <v>-3.0471530249113421E-2</v>
      </c>
    </row>
    <row r="599" spans="1:18" x14ac:dyDescent="0.3">
      <c r="A599" s="1">
        <v>44504</v>
      </c>
      <c r="B599" s="4">
        <v>93560</v>
      </c>
      <c r="C599">
        <f t="shared" si="478"/>
        <v>25</v>
      </c>
      <c r="D599">
        <f t="shared" si="470"/>
        <v>27.475961538462798</v>
      </c>
      <c r="E599">
        <f t="shared" si="471"/>
        <v>392</v>
      </c>
      <c r="F599">
        <v>1953</v>
      </c>
      <c r="G599">
        <f t="shared" si="507"/>
        <v>1</v>
      </c>
      <c r="H599">
        <f t="shared" si="508"/>
        <v>1</v>
      </c>
      <c r="I599" s="4">
        <v>90169</v>
      </c>
      <c r="J599">
        <f t="shared" si="363"/>
        <v>39</v>
      </c>
      <c r="K599">
        <f t="shared" si="445"/>
        <v>1438</v>
      </c>
      <c r="L599">
        <f t="shared" si="523"/>
        <v>1456.7984105256762</v>
      </c>
      <c r="M599">
        <f t="shared" si="524"/>
        <v>0.98967653131452171</v>
      </c>
      <c r="N599">
        <f t="shared" si="525"/>
        <v>0.99539363172905948</v>
      </c>
      <c r="O599">
        <f t="shared" si="526"/>
        <v>0.9698297325172216</v>
      </c>
      <c r="P599">
        <f t="shared" si="527"/>
        <v>0.95781527531082866</v>
      </c>
      <c r="Q599" s="5">
        <f t="shared" si="528"/>
        <v>-3.0170267482778401E-2</v>
      </c>
      <c r="R599" s="5">
        <f t="shared" si="529"/>
        <v>-4.2184724689171338E-2</v>
      </c>
    </row>
    <row r="600" spans="1:18" x14ac:dyDescent="0.3">
      <c r="A600" s="1">
        <v>44505</v>
      </c>
      <c r="B600" s="4">
        <v>93616</v>
      </c>
      <c r="C600">
        <f t="shared" si="478"/>
        <v>56</v>
      </c>
      <c r="D600">
        <f t="shared" si="470"/>
        <v>28.384615384617064</v>
      </c>
      <c r="E600">
        <f t="shared" si="471"/>
        <v>421</v>
      </c>
      <c r="F600">
        <v>1953</v>
      </c>
      <c r="G600">
        <f t="shared" si="507"/>
        <v>0</v>
      </c>
      <c r="H600">
        <f t="shared" si="508"/>
        <v>1</v>
      </c>
      <c r="I600" s="4">
        <v>90213</v>
      </c>
      <c r="J600">
        <f t="shared" si="363"/>
        <v>44</v>
      </c>
      <c r="K600">
        <f t="shared" si="445"/>
        <v>1450</v>
      </c>
      <c r="L600">
        <f t="shared" ref="L600" si="532">GEOMEAN(K597:K603)</f>
        <v>1452.4569930052251</v>
      </c>
      <c r="M600">
        <f t="shared" ref="M600" si="533">K600/K599</f>
        <v>1.0083449235048678</v>
      </c>
      <c r="N600">
        <f t="shared" ref="N600" si="534">L600/L599</f>
        <v>0.99701989136651747</v>
      </c>
      <c r="O600">
        <f t="shared" ref="O600" si="535">L600/L593</f>
        <v>0.96825239741197999</v>
      </c>
      <c r="P600">
        <f t="shared" ref="P600" si="536">K600/K593</f>
        <v>0.96345514950166111</v>
      </c>
      <c r="Q600" s="5">
        <f t="shared" ref="Q600" si="537">O600-1</f>
        <v>-3.1747602588020007E-2</v>
      </c>
      <c r="R600" s="5">
        <f t="shared" ref="R600" si="538">P600-1</f>
        <v>-3.6544850498338888E-2</v>
      </c>
    </row>
    <row r="601" spans="1:18" x14ac:dyDescent="0.3">
      <c r="A601" s="1">
        <v>44506</v>
      </c>
      <c r="B601">
        <f>(B$626-B$600)/26+B600</f>
        <v>93642.769230769234</v>
      </c>
      <c r="C601">
        <f t="shared" si="478"/>
        <v>26.769230769234127</v>
      </c>
      <c r="D601">
        <f t="shared" si="470"/>
        <v>29.29326923077133</v>
      </c>
      <c r="E601">
        <f t="shared" si="471"/>
        <v>418.76923076923413</v>
      </c>
      <c r="F601" s="4">
        <v>1953</v>
      </c>
      <c r="G601">
        <f t="shared" si="507"/>
        <v>0</v>
      </c>
      <c r="H601">
        <f t="shared" si="508"/>
        <v>1</v>
      </c>
      <c r="I601">
        <f>(I$626-I$600)/26+I600</f>
        <v>90238.5</v>
      </c>
      <c r="J601">
        <f t="shared" si="363"/>
        <v>25.5</v>
      </c>
      <c r="K601">
        <f t="shared" si="445"/>
        <v>1451.2692307692341</v>
      </c>
      <c r="L601">
        <f t="shared" ref="L601:L611" si="539">GEOMEAN(K598:K604)</f>
        <v>1450.0900065514513</v>
      </c>
      <c r="M601">
        <f t="shared" ref="M601:M611" si="540">K601/K600</f>
        <v>1.000875331564989</v>
      </c>
      <c r="N601">
        <f t="shared" ref="N601:N611" si="541">L601/L600</f>
        <v>0.99837035694332243</v>
      </c>
      <c r="O601">
        <f t="shared" ref="O601:O611" si="542">L601/L594</f>
        <v>0.9691238985895595</v>
      </c>
      <c r="P601">
        <f t="shared" ref="P601:P611" si="543">K601/K594</f>
        <v>0.9573016034097851</v>
      </c>
      <c r="Q601" s="5">
        <f t="shared" ref="Q601:Q611" si="544">O601-1</f>
        <v>-3.0876101410440504E-2</v>
      </c>
      <c r="R601" s="5">
        <f t="shared" ref="R601:R611" si="545">P601-1</f>
        <v>-4.2698396590214904E-2</v>
      </c>
    </row>
    <row r="602" spans="1:18" x14ac:dyDescent="0.3">
      <c r="A602" s="1">
        <v>44507</v>
      </c>
      <c r="B602">
        <f t="shared" ref="B602:B625" si="546">(B$626-B$600)/26+B601</f>
        <v>93669.538461538468</v>
      </c>
      <c r="C602">
        <f t="shared" si="478"/>
        <v>26.769230769234127</v>
      </c>
      <c r="D602">
        <f t="shared" si="470"/>
        <v>30.201923076925596</v>
      </c>
      <c r="E602">
        <f t="shared" si="471"/>
        <v>416.87179487179674</v>
      </c>
      <c r="F602" s="4">
        <v>1953</v>
      </c>
      <c r="G602">
        <f t="shared" si="507"/>
        <v>0</v>
      </c>
      <c r="H602">
        <f t="shared" si="508"/>
        <v>1</v>
      </c>
      <c r="I602">
        <f t="shared" ref="I602:I625" si="547">(I$626-I$600)/26+I601</f>
        <v>90264</v>
      </c>
      <c r="J602">
        <f t="shared" si="363"/>
        <v>25.5</v>
      </c>
      <c r="K602">
        <f t="shared" si="445"/>
        <v>1452.5384615384683</v>
      </c>
      <c r="L602">
        <f t="shared" si="539"/>
        <v>1450.1393530258365</v>
      </c>
      <c r="M602">
        <f t="shared" si="540"/>
        <v>1.0008745660297376</v>
      </c>
      <c r="N602">
        <f t="shared" si="541"/>
        <v>1.0000340299389432</v>
      </c>
      <c r="O602">
        <f t="shared" si="542"/>
        <v>0.97345078851574718</v>
      </c>
      <c r="P602">
        <f t="shared" si="543"/>
        <v>0.96819760809096367</v>
      </c>
      <c r="Q602" s="5">
        <f t="shared" si="544"/>
        <v>-2.6549211484252822E-2</v>
      </c>
      <c r="R602" s="5">
        <f t="shared" si="545"/>
        <v>-3.1802391909036332E-2</v>
      </c>
    </row>
    <row r="603" spans="1:18" x14ac:dyDescent="0.3">
      <c r="A603" s="1">
        <v>44508</v>
      </c>
      <c r="B603">
        <f t="shared" si="546"/>
        <v>93696.307692307702</v>
      </c>
      <c r="C603">
        <f t="shared" si="478"/>
        <v>26.769230769234127</v>
      </c>
      <c r="D603">
        <f t="shared" si="470"/>
        <v>30.423076923079861</v>
      </c>
      <c r="E603">
        <f t="shared" si="471"/>
        <v>414.97435897435935</v>
      </c>
      <c r="F603" s="4">
        <v>1953</v>
      </c>
      <c r="G603">
        <f t="shared" si="507"/>
        <v>0</v>
      </c>
      <c r="H603">
        <f t="shared" si="508"/>
        <v>1</v>
      </c>
      <c r="I603">
        <f t="shared" si="547"/>
        <v>90289.5</v>
      </c>
      <c r="J603">
        <f t="shared" si="363"/>
        <v>25.5</v>
      </c>
      <c r="K603">
        <f t="shared" si="445"/>
        <v>1453.8076923077024</v>
      </c>
      <c r="L603">
        <f t="shared" si="539"/>
        <v>1452.4736928156738</v>
      </c>
      <c r="M603">
        <f t="shared" si="540"/>
        <v>1.0008738018323382</v>
      </c>
      <c r="N603">
        <f t="shared" si="541"/>
        <v>1.0016097348058077</v>
      </c>
      <c r="O603">
        <f t="shared" si="542"/>
        <v>0.98103967763300237</v>
      </c>
      <c r="P603">
        <f t="shared" si="543"/>
        <v>0.97932481799104232</v>
      </c>
      <c r="Q603" s="5">
        <f t="shared" si="544"/>
        <v>-1.8960322366997628E-2</v>
      </c>
      <c r="R603" s="5">
        <f t="shared" si="545"/>
        <v>-2.0675182008957682E-2</v>
      </c>
    </row>
    <row r="604" spans="1:18" x14ac:dyDescent="0.3">
      <c r="A604" s="1">
        <v>44509</v>
      </c>
      <c r="B604">
        <f t="shared" si="546"/>
        <v>93723.076923076937</v>
      </c>
      <c r="C604">
        <f t="shared" si="478"/>
        <v>26.769230769234127</v>
      </c>
      <c r="D604">
        <f t="shared" si="470"/>
        <v>26.769230769234127</v>
      </c>
      <c r="E604">
        <f t="shared" si="471"/>
        <v>413.07692307693651</v>
      </c>
      <c r="F604" s="4">
        <v>1956</v>
      </c>
      <c r="G604">
        <f t="shared" si="507"/>
        <v>3</v>
      </c>
      <c r="H604">
        <f t="shared" si="508"/>
        <v>4</v>
      </c>
      <c r="I604">
        <f t="shared" si="547"/>
        <v>90315</v>
      </c>
      <c r="J604">
        <f t="shared" si="363"/>
        <v>25.5</v>
      </c>
      <c r="K604">
        <f t="shared" si="445"/>
        <v>1452.0769230769365</v>
      </c>
      <c r="L604">
        <f t="shared" si="539"/>
        <v>1453.2192367170517</v>
      </c>
      <c r="M604">
        <f t="shared" si="540"/>
        <v>0.9988094923146138</v>
      </c>
      <c r="N604">
        <f t="shared" si="541"/>
        <v>1.0005132925333282</v>
      </c>
      <c r="O604">
        <f t="shared" si="542"/>
        <v>0.98677746020657886</v>
      </c>
      <c r="P604">
        <f t="shared" si="543"/>
        <v>0.98864811783961637</v>
      </c>
      <c r="Q604" s="5">
        <f t="shared" si="544"/>
        <v>-1.322253979342114E-2</v>
      </c>
      <c r="R604" s="5">
        <f t="shared" si="545"/>
        <v>-1.1351882160383631E-2</v>
      </c>
    </row>
    <row r="605" spans="1:18" x14ac:dyDescent="0.3">
      <c r="A605" s="1">
        <v>44510</v>
      </c>
      <c r="B605">
        <f t="shared" si="546"/>
        <v>93749.846153846171</v>
      </c>
      <c r="C605">
        <f t="shared" si="478"/>
        <v>26.769230769234127</v>
      </c>
      <c r="D605">
        <f t="shared" si="470"/>
        <v>26.769230769234127</v>
      </c>
      <c r="E605">
        <f t="shared" si="471"/>
        <v>407.17948717949912</v>
      </c>
      <c r="F605" s="4">
        <v>1956</v>
      </c>
      <c r="G605">
        <f t="shared" si="507"/>
        <v>0</v>
      </c>
      <c r="H605">
        <f t="shared" si="508"/>
        <v>4</v>
      </c>
      <c r="I605">
        <f t="shared" si="547"/>
        <v>90340.5</v>
      </c>
      <c r="J605">
        <f t="shared" si="363"/>
        <v>25.5</v>
      </c>
      <c r="K605">
        <f t="shared" si="445"/>
        <v>1453.3461538461706</v>
      </c>
      <c r="L605">
        <f t="shared" si="539"/>
        <v>1453.7742910162028</v>
      </c>
      <c r="M605">
        <f t="shared" si="540"/>
        <v>1.0008740795677302</v>
      </c>
      <c r="N605">
        <f t="shared" si="541"/>
        <v>1.0003819480812854</v>
      </c>
      <c r="O605">
        <f t="shared" si="542"/>
        <v>0.99332732709859839</v>
      </c>
      <c r="P605">
        <f t="shared" si="543"/>
        <v>1.0002382338927533</v>
      </c>
      <c r="Q605" s="5">
        <f t="shared" si="544"/>
        <v>-6.6726729014016106E-3</v>
      </c>
      <c r="R605" s="5">
        <f t="shared" si="545"/>
        <v>2.3823389275334783E-4</v>
      </c>
    </row>
    <row r="606" spans="1:18" x14ac:dyDescent="0.3">
      <c r="A606" s="1">
        <v>44511</v>
      </c>
      <c r="B606">
        <f t="shared" si="546"/>
        <v>93776.615384615405</v>
      </c>
      <c r="C606">
        <f t="shared" si="478"/>
        <v>26.769230769234127</v>
      </c>
      <c r="D606">
        <f t="shared" si="470"/>
        <v>26.769230769234127</v>
      </c>
      <c r="E606">
        <f t="shared" si="471"/>
        <v>401.28205128206173</v>
      </c>
      <c r="F606">
        <f>(F$593-F$590)/3+F605</f>
        <v>1956.3333333333333</v>
      </c>
      <c r="G606">
        <f t="shared" si="507"/>
        <v>0.33333333333325754</v>
      </c>
      <c r="H606">
        <f t="shared" si="508"/>
        <v>3.3333333333332575</v>
      </c>
      <c r="I606">
        <f t="shared" si="547"/>
        <v>90366</v>
      </c>
      <c r="J606">
        <f t="shared" ref="J606:J660" si="548">I606-I605</f>
        <v>25.5</v>
      </c>
      <c r="K606">
        <f t="shared" si="445"/>
        <v>1454.2820512820763</v>
      </c>
      <c r="L606">
        <f t="shared" si="539"/>
        <v>1454.3290726794723</v>
      </c>
      <c r="M606">
        <f t="shared" si="540"/>
        <v>1.0006439604449557</v>
      </c>
      <c r="N606">
        <f t="shared" si="541"/>
        <v>1.0003816147160518</v>
      </c>
      <c r="O606">
        <f t="shared" si="542"/>
        <v>0.99830495569712163</v>
      </c>
      <c r="P606">
        <f t="shared" si="543"/>
        <v>1.0113227060376051</v>
      </c>
      <c r="Q606" s="5">
        <f t="shared" si="544"/>
        <v>-1.6950443028783679E-3</v>
      </c>
      <c r="R606" s="5">
        <f t="shared" si="545"/>
        <v>1.1322706037605101E-2</v>
      </c>
    </row>
    <row r="607" spans="1:18" x14ac:dyDescent="0.3">
      <c r="A607" s="1">
        <v>44512</v>
      </c>
      <c r="B607">
        <f t="shared" si="546"/>
        <v>93803.384615384639</v>
      </c>
      <c r="C607">
        <f t="shared" si="478"/>
        <v>26.769230769234127</v>
      </c>
      <c r="D607">
        <f t="shared" si="470"/>
        <v>26.769230769234127</v>
      </c>
      <c r="E607">
        <f t="shared" si="471"/>
        <v>395.38461538463889</v>
      </c>
      <c r="F607">
        <f>(F$593-F$590)/3+F606</f>
        <v>1956.6666666666665</v>
      </c>
      <c r="G607">
        <f t="shared" si="507"/>
        <v>0.33333333333325754</v>
      </c>
      <c r="H607">
        <f t="shared" si="508"/>
        <v>3.6666666666665151</v>
      </c>
      <c r="I607">
        <f t="shared" si="547"/>
        <v>90391.5</v>
      </c>
      <c r="J607">
        <f t="shared" si="548"/>
        <v>25.5</v>
      </c>
      <c r="K607">
        <f t="shared" si="445"/>
        <v>1455.2179487179674</v>
      </c>
      <c r="L607">
        <f t="shared" si="539"/>
        <v>1454.8835820784086</v>
      </c>
      <c r="M607">
        <f t="shared" si="540"/>
        <v>1.0006435460267602</v>
      </c>
      <c r="N607">
        <f t="shared" si="541"/>
        <v>1.0003812819322346</v>
      </c>
      <c r="O607">
        <f t="shared" si="542"/>
        <v>1.0016706787773197</v>
      </c>
      <c r="P607">
        <f t="shared" si="543"/>
        <v>1.003598585322736</v>
      </c>
      <c r="Q607" s="5">
        <f t="shared" si="544"/>
        <v>1.6706787773197451E-3</v>
      </c>
      <c r="R607" s="5">
        <f t="shared" si="545"/>
        <v>3.5985853227360476E-3</v>
      </c>
    </row>
    <row r="608" spans="1:18" x14ac:dyDescent="0.3">
      <c r="A608" s="1">
        <v>44513</v>
      </c>
      <c r="B608">
        <f t="shared" si="546"/>
        <v>93830.153846153873</v>
      </c>
      <c r="C608">
        <f t="shared" si="478"/>
        <v>26.769230769234127</v>
      </c>
      <c r="D608">
        <f t="shared" si="470"/>
        <v>26.769230769234127</v>
      </c>
      <c r="E608">
        <f t="shared" si="471"/>
        <v>373.15384615387302</v>
      </c>
      <c r="F608" s="4">
        <v>1958</v>
      </c>
      <c r="G608">
        <f t="shared" si="507"/>
        <v>1.3333333333334849</v>
      </c>
      <c r="H608">
        <f t="shared" si="508"/>
        <v>5</v>
      </c>
      <c r="I608">
        <f t="shared" si="547"/>
        <v>90417</v>
      </c>
      <c r="J608">
        <f t="shared" si="548"/>
        <v>25.5</v>
      </c>
      <c r="K608">
        <f t="shared" si="445"/>
        <v>1455.153846153873</v>
      </c>
      <c r="L608">
        <f t="shared" si="539"/>
        <v>1455.8670030967976</v>
      </c>
      <c r="M608">
        <f t="shared" si="540"/>
        <v>0.9999559498533187</v>
      </c>
      <c r="N608">
        <f t="shared" si="541"/>
        <v>1.0006759448181992</v>
      </c>
      <c r="O608">
        <f t="shared" si="542"/>
        <v>1.0039838882546919</v>
      </c>
      <c r="P608">
        <f t="shared" si="543"/>
        <v>1.0026767020910241</v>
      </c>
      <c r="Q608" s="5">
        <f t="shared" si="544"/>
        <v>3.9838882546918697E-3</v>
      </c>
      <c r="R608" s="5">
        <f t="shared" si="545"/>
        <v>2.6767020910241079E-3</v>
      </c>
    </row>
    <row r="609" spans="1:18" x14ac:dyDescent="0.3">
      <c r="A609" s="1">
        <v>44514</v>
      </c>
      <c r="B609">
        <f t="shared" si="546"/>
        <v>93856.923076923107</v>
      </c>
      <c r="C609">
        <f t="shared" si="478"/>
        <v>26.769230769234127</v>
      </c>
      <c r="D609">
        <f t="shared" si="470"/>
        <v>26.769230769234127</v>
      </c>
      <c r="E609">
        <f t="shared" si="471"/>
        <v>380.42307692310715</v>
      </c>
      <c r="F609" s="4">
        <v>1958</v>
      </c>
      <c r="G609">
        <f t="shared" si="507"/>
        <v>0</v>
      </c>
      <c r="H609">
        <f t="shared" si="508"/>
        <v>5</v>
      </c>
      <c r="I609">
        <f t="shared" si="547"/>
        <v>90442.5</v>
      </c>
      <c r="J609">
        <f t="shared" si="548"/>
        <v>25.5</v>
      </c>
      <c r="K609">
        <f t="shared" si="445"/>
        <v>1456.4230769231071</v>
      </c>
      <c r="L609">
        <f t="shared" si="539"/>
        <v>1456.8502311735808</v>
      </c>
      <c r="M609">
        <f t="shared" si="540"/>
        <v>1.0008722313263225</v>
      </c>
      <c r="N609">
        <f t="shared" si="541"/>
        <v>1.0006753556984889</v>
      </c>
      <c r="O609">
        <f t="shared" si="542"/>
        <v>1.004627747073922</v>
      </c>
      <c r="P609">
        <f t="shared" si="543"/>
        <v>1.0026743631838324</v>
      </c>
      <c r="Q609" s="5">
        <f t="shared" si="544"/>
        <v>4.627747073921995E-3</v>
      </c>
      <c r="R609" s="5">
        <f t="shared" si="545"/>
        <v>2.6743631838324067E-3</v>
      </c>
    </row>
    <row r="610" spans="1:18" x14ac:dyDescent="0.3">
      <c r="A610" s="1">
        <v>44515</v>
      </c>
      <c r="B610">
        <f t="shared" si="546"/>
        <v>93883.692307692341</v>
      </c>
      <c r="C610">
        <f t="shared" si="478"/>
        <v>26.769230769234127</v>
      </c>
      <c r="D610">
        <f t="shared" si="470"/>
        <v>26.769230769234127</v>
      </c>
      <c r="E610">
        <f t="shared" si="471"/>
        <v>387.69230769234127</v>
      </c>
      <c r="F610" s="4">
        <v>1958</v>
      </c>
      <c r="G610">
        <f t="shared" si="507"/>
        <v>0</v>
      </c>
      <c r="H610">
        <f t="shared" si="508"/>
        <v>5</v>
      </c>
      <c r="I610">
        <f t="shared" si="547"/>
        <v>90468</v>
      </c>
      <c r="J610">
        <f t="shared" si="548"/>
        <v>25.5</v>
      </c>
      <c r="K610">
        <f t="shared" si="445"/>
        <v>1457.6923076923413</v>
      </c>
      <c r="L610">
        <f t="shared" si="539"/>
        <v>1457.8809971548174</v>
      </c>
      <c r="M610">
        <f t="shared" si="540"/>
        <v>1.0008714712018403</v>
      </c>
      <c r="N610">
        <f t="shared" si="541"/>
        <v>1.0007075305060056</v>
      </c>
      <c r="O610">
        <f t="shared" si="542"/>
        <v>1.0037228242865186</v>
      </c>
      <c r="P610">
        <f t="shared" si="543"/>
        <v>1.0026720283605548</v>
      </c>
      <c r="Q610" s="5">
        <f t="shared" si="544"/>
        <v>3.7228242865186001E-3</v>
      </c>
      <c r="R610" s="5">
        <f t="shared" si="545"/>
        <v>2.6720283605548012E-3</v>
      </c>
    </row>
    <row r="611" spans="1:18" x14ac:dyDescent="0.3">
      <c r="A611" s="1">
        <v>44516</v>
      </c>
      <c r="B611">
        <f t="shared" si="546"/>
        <v>93910.461538461575</v>
      </c>
      <c r="C611">
        <f t="shared" si="478"/>
        <v>26.769230769234127</v>
      </c>
      <c r="D611">
        <f t="shared" si="470"/>
        <v>26.769230769234127</v>
      </c>
      <c r="E611">
        <f t="shared" si="471"/>
        <v>394.9615384615754</v>
      </c>
      <c r="F611">
        <v>1958</v>
      </c>
      <c r="G611">
        <f t="shared" si="507"/>
        <v>0</v>
      </c>
      <c r="H611">
        <f t="shared" si="508"/>
        <v>2</v>
      </c>
      <c r="I611">
        <f t="shared" si="547"/>
        <v>90493.5</v>
      </c>
      <c r="J611">
        <f t="shared" si="548"/>
        <v>25.5</v>
      </c>
      <c r="K611">
        <f t="shared" si="445"/>
        <v>1458.9615384615754</v>
      </c>
      <c r="L611">
        <f t="shared" si="539"/>
        <v>1458.9593301102911</v>
      </c>
      <c r="M611">
        <f t="shared" si="540"/>
        <v>1.0008707124010576</v>
      </c>
      <c r="N611">
        <f t="shared" si="541"/>
        <v>1.000739657734464</v>
      </c>
      <c r="O611">
        <f t="shared" si="542"/>
        <v>1.0039499156412262</v>
      </c>
      <c r="P611">
        <f t="shared" si="543"/>
        <v>1.0047412194734495</v>
      </c>
      <c r="Q611" s="5">
        <f t="shared" si="544"/>
        <v>3.9499156412261538E-3</v>
      </c>
      <c r="R611" s="5">
        <f t="shared" si="545"/>
        <v>4.7412194734495205E-3</v>
      </c>
    </row>
    <row r="612" spans="1:18" x14ac:dyDescent="0.3">
      <c r="A612" s="1">
        <v>44517</v>
      </c>
      <c r="B612">
        <f t="shared" si="546"/>
        <v>93937.23076923081</v>
      </c>
      <c r="C612">
        <f t="shared" si="478"/>
        <v>26.769230769234127</v>
      </c>
      <c r="D612">
        <f t="shared" si="470"/>
        <v>26.769230769234127</v>
      </c>
      <c r="E612">
        <f t="shared" si="471"/>
        <v>402.23076923080953</v>
      </c>
      <c r="F612" s="4">
        <v>1958</v>
      </c>
      <c r="G612">
        <f t="shared" si="507"/>
        <v>0</v>
      </c>
      <c r="H612">
        <f t="shared" si="508"/>
        <v>2</v>
      </c>
      <c r="I612">
        <f t="shared" si="547"/>
        <v>90519</v>
      </c>
      <c r="J612">
        <f t="shared" si="548"/>
        <v>25.5</v>
      </c>
      <c r="K612">
        <f t="shared" si="445"/>
        <v>1460.2307692308095</v>
      </c>
      <c r="L612">
        <f t="shared" ref="L612" si="549">GEOMEAN(K609:K615)</f>
        <v>1460.2285627990286</v>
      </c>
      <c r="M612">
        <f t="shared" ref="M612" si="550">K612/K611</f>
        <v>1.00086995492052</v>
      </c>
      <c r="N612">
        <f t="shared" ref="N612" si="551">L612/L611</f>
        <v>1.000869957552992</v>
      </c>
      <c r="O612">
        <f t="shared" ref="O612" si="552">L612/L605</f>
        <v>1.0044396656501018</v>
      </c>
      <c r="P612">
        <f t="shared" ref="P612" si="553">K612/K605</f>
        <v>1.0047370788895813</v>
      </c>
      <c r="Q612" s="5">
        <f t="shared" ref="Q612" si="554">O612-1</f>
        <v>4.4396656501017873E-3</v>
      </c>
      <c r="R612" s="5">
        <f t="shared" ref="R612" si="555">P612-1</f>
        <v>4.7370788895813032E-3</v>
      </c>
    </row>
    <row r="613" spans="1:18" x14ac:dyDescent="0.3">
      <c r="A613" s="1">
        <v>44518</v>
      </c>
      <c r="B613">
        <f t="shared" si="546"/>
        <v>93964.000000000044</v>
      </c>
      <c r="C613">
        <f t="shared" si="478"/>
        <v>26.769230769234127</v>
      </c>
      <c r="D613">
        <f t="shared" si="470"/>
        <v>26.769230769234127</v>
      </c>
      <c r="E613">
        <f t="shared" si="471"/>
        <v>404.00000000004366</v>
      </c>
      <c r="F613" s="4">
        <v>1958</v>
      </c>
      <c r="G613">
        <f t="shared" si="507"/>
        <v>0</v>
      </c>
      <c r="H613">
        <f t="shared" si="508"/>
        <v>1.6666666666667425</v>
      </c>
      <c r="I613">
        <f t="shared" si="547"/>
        <v>90544.5</v>
      </c>
      <c r="J613">
        <f t="shared" si="548"/>
        <v>25.5</v>
      </c>
      <c r="K613">
        <f t="shared" si="445"/>
        <v>1461.5000000000437</v>
      </c>
      <c r="L613">
        <f t="shared" ref="L613" si="556">GEOMEAN(K610:K616)</f>
        <v>1461.4977954844323</v>
      </c>
      <c r="M613">
        <f t="shared" ref="M613" si="557">K613/K612</f>
        <v>1.0008691987567846</v>
      </c>
      <c r="N613">
        <f t="shared" ref="N613" si="558">L613/L612</f>
        <v>1.0008692013823992</v>
      </c>
      <c r="O613">
        <f t="shared" ref="O613" si="559">L613/L606</f>
        <v>1.0049292302131816</v>
      </c>
      <c r="P613">
        <f t="shared" ref="P613" si="560">K613/K606</f>
        <v>1.0049632385351961</v>
      </c>
      <c r="Q613" s="5">
        <f t="shared" ref="Q613" si="561">O613-1</f>
        <v>4.9292302131815902E-3</v>
      </c>
      <c r="R613" s="5">
        <f t="shared" ref="R613" si="562">P613-1</f>
        <v>4.9632385351960906E-3</v>
      </c>
    </row>
    <row r="614" spans="1:18" x14ac:dyDescent="0.3">
      <c r="A614" s="1">
        <v>44519</v>
      </c>
      <c r="B614">
        <f t="shared" si="546"/>
        <v>93990.769230769278</v>
      </c>
      <c r="C614">
        <f t="shared" si="478"/>
        <v>26.769230769234127</v>
      </c>
      <c r="D614">
        <f t="shared" si="470"/>
        <v>26.769230769234127</v>
      </c>
      <c r="E614">
        <f t="shared" si="471"/>
        <v>374.76923076927778</v>
      </c>
      <c r="F614" s="4">
        <v>1958</v>
      </c>
      <c r="G614">
        <f t="shared" si="507"/>
        <v>0</v>
      </c>
      <c r="H614">
        <f t="shared" si="508"/>
        <v>1.3333333333334849</v>
      </c>
      <c r="I614">
        <f t="shared" si="547"/>
        <v>90570</v>
      </c>
      <c r="J614">
        <f t="shared" si="548"/>
        <v>25.5</v>
      </c>
      <c r="K614">
        <f t="shared" si="445"/>
        <v>1462.7692307692778</v>
      </c>
      <c r="L614">
        <f t="shared" ref="L614" si="563">GEOMEAN(K611:K617)</f>
        <v>1462.7670281665105</v>
      </c>
      <c r="M614">
        <f t="shared" ref="M614" si="564">K614/K613</f>
        <v>1.0008684439064208</v>
      </c>
      <c r="N614">
        <f t="shared" ref="N614" si="565">L614/L613</f>
        <v>1.0008684465252016</v>
      </c>
      <c r="O614">
        <f t="shared" ref="O614" si="566">L614/L607</f>
        <v>1.0054186095610755</v>
      </c>
      <c r="P614">
        <f t="shared" ref="P614" si="567">K614/K607</f>
        <v>1.0051891072797468</v>
      </c>
      <c r="Q614" s="5">
        <f t="shared" ref="Q614" si="568">O614-1</f>
        <v>5.418609561075538E-3</v>
      </c>
      <c r="R614" s="5">
        <f t="shared" ref="R614" si="569">P614-1</f>
        <v>5.1891072797467519E-3</v>
      </c>
    </row>
    <row r="615" spans="1:18" x14ac:dyDescent="0.3">
      <c r="A615" s="1">
        <v>44520</v>
      </c>
      <c r="B615">
        <f t="shared" si="546"/>
        <v>94017.538461538512</v>
      </c>
      <c r="C615">
        <f t="shared" si="478"/>
        <v>26.769230769234127</v>
      </c>
      <c r="D615">
        <f t="shared" si="470"/>
        <v>26.769230769234127</v>
      </c>
      <c r="E615">
        <f t="shared" si="471"/>
        <v>374.76923076927778</v>
      </c>
      <c r="F615" s="4">
        <v>1958</v>
      </c>
      <c r="G615">
        <f t="shared" si="507"/>
        <v>0</v>
      </c>
      <c r="H615">
        <f t="shared" si="508"/>
        <v>0</v>
      </c>
      <c r="I615">
        <f t="shared" si="547"/>
        <v>90595.5</v>
      </c>
      <c r="J615">
        <f t="shared" si="548"/>
        <v>25.5</v>
      </c>
      <c r="K615">
        <f t="shared" si="445"/>
        <v>1464.0384615385119</v>
      </c>
      <c r="L615">
        <f t="shared" ref="L615:L617" si="570">GEOMEAN(K612:K618)</f>
        <v>1463.8937328779787</v>
      </c>
      <c r="M615">
        <f t="shared" ref="M615:M617" si="571">K615/K614</f>
        <v>1.0008676903660099</v>
      </c>
      <c r="N615">
        <f t="shared" ref="N615:N617" si="572">L615/L614</f>
        <v>1.000770255748026</v>
      </c>
      <c r="O615">
        <f t="shared" ref="O615:O617" si="573">L615/L608</f>
        <v>1.0055133674738883</v>
      </c>
      <c r="P615">
        <f t="shared" ref="P615:P617" si="574">K615/K608</f>
        <v>1.0061056192842577</v>
      </c>
      <c r="Q615" s="5">
        <f t="shared" ref="Q615:Q617" si="575">O615-1</f>
        <v>5.5133674738883087E-3</v>
      </c>
      <c r="R615" s="5">
        <f t="shared" ref="R615:R617" si="576">P615-1</f>
        <v>6.1056192842576795E-3</v>
      </c>
    </row>
    <row r="616" spans="1:18" x14ac:dyDescent="0.3">
      <c r="A616" s="1">
        <v>44521</v>
      </c>
      <c r="B616">
        <f t="shared" si="546"/>
        <v>94044.307692307746</v>
      </c>
      <c r="C616">
        <f t="shared" si="478"/>
        <v>26.769230769234127</v>
      </c>
      <c r="D616">
        <f t="shared" si="470"/>
        <v>26.769230769234127</v>
      </c>
      <c r="E616">
        <f t="shared" si="471"/>
        <v>374.76923076927778</v>
      </c>
      <c r="F616" s="4">
        <v>1958</v>
      </c>
      <c r="G616">
        <f t="shared" si="507"/>
        <v>0</v>
      </c>
      <c r="H616">
        <f t="shared" si="508"/>
        <v>0</v>
      </c>
      <c r="I616">
        <f t="shared" si="547"/>
        <v>90621</v>
      </c>
      <c r="J616">
        <f t="shared" si="548"/>
        <v>25.5</v>
      </c>
      <c r="K616">
        <f t="shared" si="445"/>
        <v>1465.307692307746</v>
      </c>
      <c r="L616">
        <f t="shared" si="570"/>
        <v>1465.0203276137036</v>
      </c>
      <c r="M616">
        <f t="shared" si="571"/>
        <v>1.0008669381321447</v>
      </c>
      <c r="N616">
        <f t="shared" si="572"/>
        <v>1.0007695877852487</v>
      </c>
      <c r="O616">
        <f t="shared" si="573"/>
        <v>1.0056080551489093</v>
      </c>
      <c r="P616">
        <f t="shared" si="574"/>
        <v>1.0061002984128822</v>
      </c>
      <c r="Q616" s="5">
        <f t="shared" si="575"/>
        <v>5.6080551489092745E-3</v>
      </c>
      <c r="R616" s="5">
        <f t="shared" si="576"/>
        <v>6.1002984128821769E-3</v>
      </c>
    </row>
    <row r="617" spans="1:18" x14ac:dyDescent="0.3">
      <c r="A617" s="1">
        <v>44522</v>
      </c>
      <c r="B617">
        <f t="shared" si="546"/>
        <v>94071.07692307698</v>
      </c>
      <c r="C617">
        <f t="shared" si="478"/>
        <v>26.769230769234127</v>
      </c>
      <c r="D617">
        <f t="shared" si="470"/>
        <v>26.769230769234127</v>
      </c>
      <c r="E617">
        <f t="shared" si="471"/>
        <v>374.76923076927778</v>
      </c>
      <c r="F617" s="4">
        <v>1958</v>
      </c>
      <c r="G617">
        <f t="shared" si="507"/>
        <v>0</v>
      </c>
      <c r="H617">
        <f t="shared" si="508"/>
        <v>0</v>
      </c>
      <c r="I617">
        <f t="shared" si="547"/>
        <v>90646.5</v>
      </c>
      <c r="J617">
        <f t="shared" si="548"/>
        <v>25.5</v>
      </c>
      <c r="K617">
        <f t="shared" si="445"/>
        <v>1466.5769230769802</v>
      </c>
      <c r="L617">
        <f t="shared" si="570"/>
        <v>1465.7901964728223</v>
      </c>
      <c r="M617">
        <f t="shared" si="571"/>
        <v>1.0008661872014302</v>
      </c>
      <c r="N617">
        <f t="shared" si="572"/>
        <v>1.0005255004620808</v>
      </c>
      <c r="O617">
        <f t="shared" si="573"/>
        <v>1.0054251336929698</v>
      </c>
      <c r="P617">
        <f t="shared" si="574"/>
        <v>1.0060949868074038</v>
      </c>
      <c r="Q617" s="5">
        <f t="shared" si="575"/>
        <v>5.4251336929698191E-3</v>
      </c>
      <c r="R617" s="5">
        <f t="shared" si="576"/>
        <v>6.0949868074038349E-3</v>
      </c>
    </row>
    <row r="618" spans="1:18" x14ac:dyDescent="0.3">
      <c r="A618" s="1">
        <v>44523</v>
      </c>
      <c r="B618">
        <f t="shared" si="546"/>
        <v>94097.846153846214</v>
      </c>
      <c r="C618">
        <f t="shared" si="478"/>
        <v>26.769230769234127</v>
      </c>
      <c r="D618">
        <f t="shared" si="470"/>
        <v>26.769230769234127</v>
      </c>
      <c r="E618">
        <f t="shared" si="471"/>
        <v>374.76923076927778</v>
      </c>
      <c r="F618" s="4">
        <v>1959</v>
      </c>
      <c r="G618">
        <f t="shared" si="507"/>
        <v>1</v>
      </c>
      <c r="H618">
        <f t="shared" si="508"/>
        <v>1</v>
      </c>
      <c r="I618">
        <f t="shared" si="547"/>
        <v>90672</v>
      </c>
      <c r="J618">
        <f t="shared" si="548"/>
        <v>25.5</v>
      </c>
      <c r="K618">
        <f t="shared" si="445"/>
        <v>1466.8461538462143</v>
      </c>
      <c r="L618">
        <f t="shared" ref="L618" si="577">GEOMEAN(K615:K621)</f>
        <v>1466.2027868731325</v>
      </c>
      <c r="M618">
        <f t="shared" ref="M618" si="578">K618/K617</f>
        <v>1.0001835776664678</v>
      </c>
      <c r="N618">
        <f t="shared" ref="N618" si="579">L618/L617</f>
        <v>1.0002814798470496</v>
      </c>
      <c r="O618">
        <f t="shared" ref="O618" si="580">L618/L611</f>
        <v>1.0049648106107891</v>
      </c>
      <c r="P618">
        <f t="shared" ref="P618" si="581">K618/K611</f>
        <v>1.0054042654153534</v>
      </c>
      <c r="Q618" s="5">
        <f t="shared" ref="Q618" si="582">O618-1</f>
        <v>4.9648106107891277E-3</v>
      </c>
      <c r="R618" s="5">
        <f t="shared" ref="R618" si="583">P618-1</f>
        <v>5.4042654153534375E-3</v>
      </c>
    </row>
    <row r="619" spans="1:18" x14ac:dyDescent="0.3">
      <c r="A619" s="1">
        <v>44524</v>
      </c>
      <c r="B619">
        <f t="shared" si="546"/>
        <v>94124.615384615448</v>
      </c>
      <c r="C619">
        <f t="shared" si="478"/>
        <v>26.769230769234127</v>
      </c>
      <c r="D619">
        <f t="shared" si="470"/>
        <v>26.769230769234127</v>
      </c>
      <c r="E619">
        <f t="shared" si="471"/>
        <v>374.76923076927778</v>
      </c>
      <c r="F619" s="4">
        <v>1959</v>
      </c>
      <c r="G619">
        <f t="shared" si="507"/>
        <v>0</v>
      </c>
      <c r="H619">
        <f t="shared" si="508"/>
        <v>1</v>
      </c>
      <c r="I619">
        <f t="shared" si="547"/>
        <v>90697.5</v>
      </c>
      <c r="J619">
        <f t="shared" si="548"/>
        <v>25.5</v>
      </c>
      <c r="K619">
        <f t="shared" si="445"/>
        <v>1468.1153846154484</v>
      </c>
      <c r="L619">
        <f t="shared" ref="L619" si="584">GEOMEAN(K616:K622)</f>
        <v>1466.6151359199366</v>
      </c>
      <c r="M619">
        <f t="shared" ref="M619" si="585">K619/K618</f>
        <v>1.0008652787246339</v>
      </c>
      <c r="N619">
        <f t="shared" ref="N619" si="586">L619/L618</f>
        <v>1.0002812360271689</v>
      </c>
      <c r="O619">
        <f t="shared" ref="O619" si="587">L619/L612</f>
        <v>1.0043736804522341</v>
      </c>
      <c r="P619">
        <f t="shared" ref="P619" si="588">K619/K612</f>
        <v>1.0053995680345731</v>
      </c>
      <c r="Q619" s="5">
        <f t="shared" ref="Q619" si="589">O619-1</f>
        <v>4.3736804522340744E-3</v>
      </c>
      <c r="R619" s="5">
        <f t="shared" ref="R619" si="590">P619-1</f>
        <v>5.3995680345730879E-3</v>
      </c>
    </row>
    <row r="620" spans="1:18" x14ac:dyDescent="0.3">
      <c r="A620" s="1">
        <v>44525</v>
      </c>
      <c r="B620">
        <f t="shared" si="546"/>
        <v>94151.384615384683</v>
      </c>
      <c r="C620">
        <f t="shared" si="478"/>
        <v>26.769230769234127</v>
      </c>
      <c r="D620">
        <f t="shared" si="470"/>
        <v>26.769230769234127</v>
      </c>
      <c r="E620">
        <f t="shared" si="471"/>
        <v>374.76923076927778</v>
      </c>
      <c r="F620">
        <f>(F621+F619)/2</f>
        <v>1961.5</v>
      </c>
      <c r="G620">
        <f t="shared" si="507"/>
        <v>2.5</v>
      </c>
      <c r="H620">
        <f t="shared" si="508"/>
        <v>3.5</v>
      </c>
      <c r="I620">
        <f t="shared" si="547"/>
        <v>90723</v>
      </c>
      <c r="J620">
        <f t="shared" si="548"/>
        <v>25.5</v>
      </c>
      <c r="K620">
        <f t="shared" si="445"/>
        <v>1466.8846153846825</v>
      </c>
      <c r="L620">
        <f t="shared" ref="L620:L621" si="591">GEOMEAN(K617:K623)</f>
        <v>1466.9558616538345</v>
      </c>
      <c r="M620">
        <f t="shared" ref="M620:M621" si="592">K620/K619</f>
        <v>0.99916166723429012</v>
      </c>
      <c r="N620">
        <f t="shared" ref="N620:N621" si="593">L620/L619</f>
        <v>1.0002323211628961</v>
      </c>
      <c r="O620">
        <f t="shared" ref="O620:O621" si="594">L620/L613</f>
        <v>1.0037345702376466</v>
      </c>
      <c r="P620">
        <f t="shared" ref="P620:P621" si="595">K620/K613</f>
        <v>1.0036843074817918</v>
      </c>
      <c r="Q620" s="5">
        <f t="shared" ref="Q620:Q621" si="596">O620-1</f>
        <v>3.7345702376465617E-3</v>
      </c>
      <c r="R620" s="5">
        <f t="shared" ref="R620:R621" si="597">P620-1</f>
        <v>3.6843074817918264E-3</v>
      </c>
    </row>
    <row r="621" spans="1:18" x14ac:dyDescent="0.3">
      <c r="A621" s="1">
        <v>44526</v>
      </c>
      <c r="B621">
        <f t="shared" si="546"/>
        <v>94178.153846153917</v>
      </c>
      <c r="C621">
        <f t="shared" si="478"/>
        <v>26.769230769234127</v>
      </c>
      <c r="D621">
        <f t="shared" si="470"/>
        <v>26.769230769234127</v>
      </c>
      <c r="E621">
        <f t="shared" si="471"/>
        <v>374.76923076927778</v>
      </c>
      <c r="F621" s="4">
        <v>1964</v>
      </c>
      <c r="G621">
        <f t="shared" si="507"/>
        <v>2.5</v>
      </c>
      <c r="H621">
        <f t="shared" si="508"/>
        <v>6</v>
      </c>
      <c r="I621">
        <f t="shared" si="547"/>
        <v>90748.5</v>
      </c>
      <c r="J621">
        <f t="shared" si="548"/>
        <v>25.5</v>
      </c>
      <c r="K621">
        <f t="shared" si="445"/>
        <v>1465.6538461539167</v>
      </c>
      <c r="L621">
        <f t="shared" si="591"/>
        <v>1467.2250137930225</v>
      </c>
      <c r="M621">
        <f t="shared" si="592"/>
        <v>0.99916096384278796</v>
      </c>
      <c r="N621">
        <f t="shared" si="593"/>
        <v>1.0001834766445423</v>
      </c>
      <c r="O621">
        <f t="shared" si="594"/>
        <v>1.0030476388520322</v>
      </c>
      <c r="P621">
        <f t="shared" si="595"/>
        <v>1.0019720235591241</v>
      </c>
      <c r="Q621" s="5">
        <f t="shared" si="596"/>
        <v>3.0476388520321862E-3</v>
      </c>
      <c r="R621" s="5">
        <f t="shared" si="597"/>
        <v>1.9720235591240698E-3</v>
      </c>
    </row>
    <row r="622" spans="1:18" x14ac:dyDescent="0.3">
      <c r="A622" s="1">
        <v>44527</v>
      </c>
      <c r="B622">
        <f t="shared" si="546"/>
        <v>94204.923076923151</v>
      </c>
      <c r="C622">
        <f t="shared" si="478"/>
        <v>26.769230769234127</v>
      </c>
      <c r="D622">
        <f t="shared" si="470"/>
        <v>26.769230769223213</v>
      </c>
      <c r="E622">
        <f t="shared" si="471"/>
        <v>374.76923076927778</v>
      </c>
      <c r="F622" s="4">
        <v>1964</v>
      </c>
      <c r="G622">
        <f t="shared" si="507"/>
        <v>0</v>
      </c>
      <c r="H622">
        <f t="shared" si="508"/>
        <v>6</v>
      </c>
      <c r="I622">
        <f t="shared" si="547"/>
        <v>90774</v>
      </c>
      <c r="J622">
        <f t="shared" si="548"/>
        <v>25.5</v>
      </c>
      <c r="K622">
        <f t="shared" si="445"/>
        <v>1466.9230769231508</v>
      </c>
      <c r="L622">
        <f t="shared" ref="L622" si="598">GEOMEAN(K619:K625)</f>
        <v>1467.4941659322039</v>
      </c>
      <c r="M622">
        <f t="shared" ref="M622" si="599">K622/K621</f>
        <v>1.0008659826278659</v>
      </c>
      <c r="N622">
        <f t="shared" ref="N622" si="600">L622/L621</f>
        <v>1.0001834429870342</v>
      </c>
      <c r="O622">
        <f t="shared" ref="O622" si="601">L622/L615</f>
        <v>1.0024594907221489</v>
      </c>
      <c r="P622">
        <f t="shared" ref="P622" si="602">K622/K615</f>
        <v>1.0019703139367033</v>
      </c>
      <c r="Q622" s="5">
        <f t="shared" ref="Q622" si="603">O622-1</f>
        <v>2.4594907221489049E-3</v>
      </c>
      <c r="R622" s="5">
        <f t="shared" ref="R622" si="604">P622-1</f>
        <v>1.9703139367033273E-3</v>
      </c>
    </row>
    <row r="623" spans="1:18" x14ac:dyDescent="0.3">
      <c r="A623" s="1">
        <v>44528</v>
      </c>
      <c r="B623">
        <f t="shared" si="546"/>
        <v>94231.692307692385</v>
      </c>
      <c r="C623">
        <f t="shared" si="478"/>
        <v>26.769230769234127</v>
      </c>
      <c r="D623">
        <f t="shared" si="470"/>
        <v>27.048076923068948</v>
      </c>
      <c r="E623">
        <f t="shared" si="471"/>
        <v>374.76923076927778</v>
      </c>
      <c r="F623">
        <f>(F624+F622)/2</f>
        <v>1964.5</v>
      </c>
      <c r="G623">
        <f t="shared" si="507"/>
        <v>0.5</v>
      </c>
      <c r="H623">
        <f t="shared" si="508"/>
        <v>6.5</v>
      </c>
      <c r="I623">
        <f t="shared" si="547"/>
        <v>90799.5</v>
      </c>
      <c r="J623">
        <f t="shared" si="548"/>
        <v>25.5</v>
      </c>
      <c r="K623">
        <f t="shared" si="445"/>
        <v>1467.6923076923849</v>
      </c>
      <c r="L623">
        <f t="shared" ref="L623:L624" si="605">GEOMEAN(K620:K626)</f>
        <v>1467.6204534765</v>
      </c>
      <c r="M623">
        <f t="shared" ref="M623:M624" si="606">K623/K622</f>
        <v>1.0005243838489797</v>
      </c>
      <c r="N623">
        <f t="shared" ref="N623:N624" si="607">L623/L622</f>
        <v>1.0000860565903618</v>
      </c>
      <c r="O623">
        <f t="shared" ref="O623:O624" si="608">L623/L616</f>
        <v>1.0017748053141566</v>
      </c>
      <c r="P623">
        <f t="shared" ref="P623:P624" si="609">K623/K616</f>
        <v>1.0016273820148198</v>
      </c>
      <c r="Q623" s="5">
        <f t="shared" ref="Q623:Q624" si="610">O623-1</f>
        <v>1.7748053141566356E-3</v>
      </c>
      <c r="R623" s="5">
        <f t="shared" ref="R623:R624" si="611">P623-1</f>
        <v>1.6273820148198226E-3</v>
      </c>
    </row>
    <row r="624" spans="1:18" x14ac:dyDescent="0.3">
      <c r="A624" s="1">
        <v>44529</v>
      </c>
      <c r="B624">
        <f t="shared" si="546"/>
        <v>94258.461538461619</v>
      </c>
      <c r="C624">
        <f t="shared" si="478"/>
        <v>26.769230769234127</v>
      </c>
      <c r="D624">
        <f t="shared" si="470"/>
        <v>27.076923076914682</v>
      </c>
      <c r="E624">
        <f t="shared" si="471"/>
        <v>374.76923076927778</v>
      </c>
      <c r="F624" s="4">
        <v>1965</v>
      </c>
      <c r="G624">
        <f t="shared" si="507"/>
        <v>0.5</v>
      </c>
      <c r="H624">
        <f t="shared" si="508"/>
        <v>7</v>
      </c>
      <c r="I624">
        <f t="shared" si="547"/>
        <v>90825</v>
      </c>
      <c r="J624">
        <f t="shared" si="548"/>
        <v>25.5</v>
      </c>
      <c r="K624">
        <f t="shared" si="445"/>
        <v>1468.4615384616191</v>
      </c>
      <c r="L624">
        <f t="shared" si="605"/>
        <v>1468.777634875458</v>
      </c>
      <c r="M624">
        <f t="shared" si="606"/>
        <v>1.0005241090146773</v>
      </c>
      <c r="N624">
        <f t="shared" si="607"/>
        <v>1.0007884745652167</v>
      </c>
      <c r="O624">
        <f t="shared" si="608"/>
        <v>1.002038107779561</v>
      </c>
      <c r="P624">
        <f t="shared" si="609"/>
        <v>1.0012850436652752</v>
      </c>
      <c r="Q624" s="5">
        <f t="shared" si="610"/>
        <v>2.0381077795610381E-3</v>
      </c>
      <c r="R624" s="5">
        <f t="shared" si="611"/>
        <v>1.285043665275154E-3</v>
      </c>
    </row>
    <row r="625" spans="1:18" x14ac:dyDescent="0.3">
      <c r="A625" s="1">
        <v>44530</v>
      </c>
      <c r="B625">
        <f t="shared" si="546"/>
        <v>94285.230769230853</v>
      </c>
      <c r="C625">
        <f t="shared" si="478"/>
        <v>26.769230769234127</v>
      </c>
      <c r="D625">
        <f t="shared" si="470"/>
        <v>24.105769230760416</v>
      </c>
      <c r="E625">
        <f t="shared" si="471"/>
        <v>374.76923076927778</v>
      </c>
      <c r="F625">
        <f>(F626+F624)/2</f>
        <v>1966</v>
      </c>
      <c r="G625">
        <f t="shared" si="507"/>
        <v>1</v>
      </c>
      <c r="H625">
        <f t="shared" si="508"/>
        <v>7</v>
      </c>
      <c r="I625">
        <f t="shared" si="547"/>
        <v>90850.5</v>
      </c>
      <c r="J625">
        <f t="shared" si="548"/>
        <v>25.5</v>
      </c>
      <c r="K625">
        <f t="shared" ref="K625:K660" si="612">B625-F625-I625</f>
        <v>1468.7307692308532</v>
      </c>
      <c r="L625">
        <f t="shared" ref="L625:L626" si="613">GEOMEAN(K622:K628)</f>
        <v>1470.2543454724826</v>
      </c>
      <c r="M625">
        <f t="shared" ref="M625:M626" si="614">K625/K624</f>
        <v>1.0001833420639101</v>
      </c>
      <c r="N625">
        <f t="shared" ref="N625:N626" si="615">L625/L624</f>
        <v>1.0010054010640963</v>
      </c>
      <c r="O625">
        <f t="shared" ref="O625:O626" si="616">L625/L618</f>
        <v>1.0027633002989924</v>
      </c>
      <c r="P625">
        <f t="shared" ref="P625:P626" si="617">K625/K618</f>
        <v>1.0012848078032568</v>
      </c>
      <c r="Q625" s="5">
        <f t="shared" ref="Q625:Q626" si="618">O625-1</f>
        <v>2.7633002989924105E-3</v>
      </c>
      <c r="R625" s="5">
        <f t="shared" ref="R625:R626" si="619">P625-1</f>
        <v>1.2848078032567933E-3</v>
      </c>
    </row>
    <row r="626" spans="1:18" x14ac:dyDescent="0.3">
      <c r="A626" s="1">
        <v>44531</v>
      </c>
      <c r="B626" s="4">
        <v>94312</v>
      </c>
      <c r="C626">
        <f t="shared" si="478"/>
        <v>26.769230769146816</v>
      </c>
      <c r="D626">
        <f t="shared" si="470"/>
        <v>23.88461538460615</v>
      </c>
      <c r="E626">
        <f t="shared" si="471"/>
        <v>374.76923076919047</v>
      </c>
      <c r="F626" s="4">
        <v>1967</v>
      </c>
      <c r="G626">
        <f t="shared" si="507"/>
        <v>1</v>
      </c>
      <c r="H626">
        <f t="shared" si="508"/>
        <v>8</v>
      </c>
      <c r="I626" s="4">
        <v>90876</v>
      </c>
      <c r="J626">
        <f t="shared" si="548"/>
        <v>25.5</v>
      </c>
      <c r="K626">
        <f t="shared" si="612"/>
        <v>1469</v>
      </c>
      <c r="L626">
        <f t="shared" si="613"/>
        <v>1468.6853480831905</v>
      </c>
      <c r="M626">
        <f t="shared" si="614"/>
        <v>1.0001833084556999</v>
      </c>
      <c r="N626">
        <f t="shared" si="615"/>
        <v>0.99893283948173761</v>
      </c>
      <c r="O626">
        <f t="shared" si="616"/>
        <v>1.0014115578876495</v>
      </c>
      <c r="P626">
        <f t="shared" si="617"/>
        <v>1.0006025516753121</v>
      </c>
      <c r="Q626" s="5">
        <f t="shared" si="618"/>
        <v>1.4115578876494617E-3</v>
      </c>
      <c r="R626" s="5">
        <f t="shared" si="619"/>
        <v>6.0255167531209075E-4</v>
      </c>
    </row>
    <row r="627" spans="1:18" x14ac:dyDescent="0.3">
      <c r="A627" s="1">
        <v>44532</v>
      </c>
      <c r="B627" s="4">
        <v>94341</v>
      </c>
      <c r="C627">
        <f t="shared" si="478"/>
        <v>29</v>
      </c>
      <c r="D627">
        <f t="shared" si="470"/>
        <v>23.663461538451884</v>
      </c>
      <c r="E627">
        <f t="shared" si="471"/>
        <v>376.99999999995634</v>
      </c>
      <c r="F627" s="4">
        <v>1967</v>
      </c>
      <c r="G627">
        <f t="shared" si="507"/>
        <v>0</v>
      </c>
      <c r="H627">
        <f t="shared" si="508"/>
        <v>5.5</v>
      </c>
      <c r="I627" s="4">
        <v>90899</v>
      </c>
      <c r="J627">
        <f t="shared" si="548"/>
        <v>23</v>
      </c>
      <c r="K627">
        <f t="shared" si="612"/>
        <v>1475</v>
      </c>
      <c r="L627">
        <f t="shared" ref="L627:L629" si="620">GEOMEAN(K624:K630)</f>
        <v>1465.9021361528687</v>
      </c>
      <c r="M627">
        <f t="shared" ref="M627:M629" si="621">K627/K626</f>
        <v>1.0040844111640572</v>
      </c>
      <c r="N627">
        <f t="shared" ref="N627:N629" si="622">L627/L626</f>
        <v>0.99810496378005387</v>
      </c>
      <c r="O627">
        <f t="shared" ref="O627:O629" si="623">L627/L620</f>
        <v>0.99928169242953369</v>
      </c>
      <c r="P627">
        <f t="shared" ref="P627:P629" si="624">K627/K620</f>
        <v>1.0055323946615864</v>
      </c>
      <c r="Q627" s="5">
        <f t="shared" ref="Q627:Q629" si="625">O627-1</f>
        <v>-7.1830757046631444E-4</v>
      </c>
      <c r="R627" s="5">
        <f t="shared" ref="R627:R629" si="626">P627-1</f>
        <v>5.5323946615863928E-3</v>
      </c>
    </row>
    <row r="628" spans="1:18" x14ac:dyDescent="0.3">
      <c r="A628" s="1">
        <v>44533</v>
      </c>
      <c r="B628" s="4">
        <v>94368</v>
      </c>
      <c r="C628">
        <f t="shared" si="478"/>
        <v>27</v>
      </c>
      <c r="D628">
        <f t="shared" si="470"/>
        <v>23.442307692297618</v>
      </c>
      <c r="E628">
        <f t="shared" si="471"/>
        <v>377.23076923072222</v>
      </c>
      <c r="F628" s="4">
        <v>1969</v>
      </c>
      <c r="G628">
        <f t="shared" si="507"/>
        <v>2</v>
      </c>
      <c r="H628">
        <f t="shared" si="508"/>
        <v>5</v>
      </c>
      <c r="I628" s="4">
        <v>90923</v>
      </c>
      <c r="J628">
        <f t="shared" si="548"/>
        <v>24</v>
      </c>
      <c r="K628">
        <f t="shared" si="612"/>
        <v>1476</v>
      </c>
      <c r="L628">
        <f t="shared" si="620"/>
        <v>1461.9058248872209</v>
      </c>
      <c r="M628">
        <f t="shared" si="621"/>
        <v>1.0006779661016949</v>
      </c>
      <c r="N628">
        <f t="shared" si="622"/>
        <v>0.99727382124148078</v>
      </c>
      <c r="O628">
        <f t="shared" si="623"/>
        <v>0.99637466042645317</v>
      </c>
      <c r="P628">
        <f t="shared" si="624"/>
        <v>1.0070590705119309</v>
      </c>
      <c r="Q628" s="5">
        <f t="shared" si="625"/>
        <v>-3.6253395735468263E-3</v>
      </c>
      <c r="R628" s="5">
        <f t="shared" si="626"/>
        <v>7.0590705119308872E-3</v>
      </c>
    </row>
    <row r="629" spans="1:18" x14ac:dyDescent="0.3">
      <c r="A629" s="1">
        <v>44534</v>
      </c>
      <c r="B629" s="4">
        <v>94371</v>
      </c>
      <c r="C629">
        <f t="shared" si="478"/>
        <v>3</v>
      </c>
      <c r="D629">
        <f t="shared" si="470"/>
        <v>21.971153846143352</v>
      </c>
      <c r="E629">
        <f t="shared" si="471"/>
        <v>353.46153846148809</v>
      </c>
      <c r="F629" s="4">
        <v>1969</v>
      </c>
      <c r="G629">
        <f t="shared" si="507"/>
        <v>0</v>
      </c>
      <c r="H629">
        <f t="shared" si="508"/>
        <v>5</v>
      </c>
      <c r="I629" s="4">
        <v>90946</v>
      </c>
      <c r="J629">
        <f t="shared" si="548"/>
        <v>23</v>
      </c>
      <c r="K629">
        <f t="shared" si="612"/>
        <v>1456</v>
      </c>
      <c r="L629">
        <f t="shared" si="620"/>
        <v>1456.7713648440181</v>
      </c>
      <c r="M629">
        <f t="shared" si="621"/>
        <v>0.98644986449864502</v>
      </c>
      <c r="N629">
        <f t="shared" si="622"/>
        <v>0.99648783118871631</v>
      </c>
      <c r="O629">
        <f t="shared" si="623"/>
        <v>0.99269312182827363</v>
      </c>
      <c r="P629">
        <f t="shared" si="624"/>
        <v>0.99255374934447016</v>
      </c>
      <c r="Q629" s="5">
        <f t="shared" si="625"/>
        <v>-7.306878171726372E-3</v>
      </c>
      <c r="R629" s="5">
        <f t="shared" si="626"/>
        <v>-7.4462506555298402E-3</v>
      </c>
    </row>
    <row r="630" spans="1:18" x14ac:dyDescent="0.3">
      <c r="A630" s="1">
        <v>44535</v>
      </c>
      <c r="B630">
        <f>(B$632-B$629)/3+B629</f>
        <v>94396</v>
      </c>
      <c r="C630">
        <f t="shared" si="478"/>
        <v>25</v>
      </c>
      <c r="D630">
        <f t="shared" si="470"/>
        <v>20.5</v>
      </c>
      <c r="E630">
        <f t="shared" si="471"/>
        <v>351.69230769225396</v>
      </c>
      <c r="F630">
        <f>(F$632-F$629)/3+F629</f>
        <v>1969.6666666666667</v>
      </c>
      <c r="G630">
        <f t="shared" si="507"/>
        <v>0.66666666666674246</v>
      </c>
      <c r="H630">
        <f t="shared" si="508"/>
        <v>5.1666666666667425</v>
      </c>
      <c r="I630">
        <f>(I$632-I$629)/3+I629</f>
        <v>90978</v>
      </c>
      <c r="J630">
        <f t="shared" si="548"/>
        <v>32</v>
      </c>
      <c r="K630">
        <f t="shared" si="612"/>
        <v>1448.3333333333285</v>
      </c>
      <c r="L630">
        <f t="shared" ref="L630:L632" si="627">GEOMEAN(K627:K633)</f>
        <v>1450.1169169291968</v>
      </c>
      <c r="M630">
        <f t="shared" ref="M630:M632" si="628">K630/K629</f>
        <v>0.99473443223442892</v>
      </c>
      <c r="N630">
        <f t="shared" ref="N630:N632" si="629">L630/L629</f>
        <v>0.99543205744194885</v>
      </c>
      <c r="O630">
        <f t="shared" ref="O630:O632" si="630">L630/L623</f>
        <v>0.9880735264312781</v>
      </c>
      <c r="P630">
        <f t="shared" ref="P630:P632" si="631">K630/K623</f>
        <v>0.98680992313062266</v>
      </c>
      <c r="Q630" s="5">
        <f t="shared" ref="Q630:Q632" si="632">O630-1</f>
        <v>-1.1926473568721896E-2</v>
      </c>
      <c r="R630" s="5">
        <f t="shared" ref="R630:R632" si="633">P630-1</f>
        <v>-1.3190076869377343E-2</v>
      </c>
    </row>
    <row r="631" spans="1:18" x14ac:dyDescent="0.3">
      <c r="A631" s="1">
        <v>44536</v>
      </c>
      <c r="B631">
        <f>(B$632-B$629)/3+B630</f>
        <v>94421</v>
      </c>
      <c r="C631">
        <f t="shared" si="478"/>
        <v>25</v>
      </c>
      <c r="D631">
        <f t="shared" si="470"/>
        <v>18.75</v>
      </c>
      <c r="E631">
        <f t="shared" si="471"/>
        <v>349.92307692301983</v>
      </c>
      <c r="F631">
        <f>(F$632-F$629)/3+F630</f>
        <v>1970.3333333333335</v>
      </c>
      <c r="G631">
        <f t="shared" si="507"/>
        <v>0.66666666666674246</v>
      </c>
      <c r="H631">
        <f t="shared" si="508"/>
        <v>5.3333333333334849</v>
      </c>
      <c r="I631">
        <f>(I$632-I$629)/3+I630</f>
        <v>91010</v>
      </c>
      <c r="J631">
        <f t="shared" si="548"/>
        <v>32</v>
      </c>
      <c r="K631">
        <f t="shared" si="612"/>
        <v>1440.6666666666715</v>
      </c>
      <c r="L631">
        <f t="shared" si="627"/>
        <v>1441.1509573687079</v>
      </c>
      <c r="M631">
        <f t="shared" si="628"/>
        <v>0.99470655926352802</v>
      </c>
      <c r="N631">
        <f t="shared" si="629"/>
        <v>0.99381707815706644</v>
      </c>
      <c r="O631">
        <f t="shared" si="630"/>
        <v>0.98119070113081297</v>
      </c>
      <c r="P631">
        <f t="shared" si="631"/>
        <v>0.98107211454508658</v>
      </c>
      <c r="Q631" s="5">
        <f t="shared" si="632"/>
        <v>-1.880929886918703E-2</v>
      </c>
      <c r="R631" s="5">
        <f t="shared" si="633"/>
        <v>-1.8927885454913418E-2</v>
      </c>
    </row>
    <row r="632" spans="1:18" x14ac:dyDescent="0.3">
      <c r="A632" s="1">
        <v>44537</v>
      </c>
      <c r="B632" s="4">
        <v>94446</v>
      </c>
      <c r="C632">
        <f t="shared" si="478"/>
        <v>25</v>
      </c>
      <c r="D632">
        <f t="shared" si="470"/>
        <v>22.513667464780156</v>
      </c>
      <c r="E632">
        <f t="shared" si="471"/>
        <v>348.15384615378571</v>
      </c>
      <c r="F632" s="4">
        <v>1971</v>
      </c>
      <c r="G632">
        <f t="shared" si="507"/>
        <v>0.66666666666651508</v>
      </c>
      <c r="H632">
        <f t="shared" si="508"/>
        <v>5</v>
      </c>
      <c r="I632" s="4">
        <v>91042</v>
      </c>
      <c r="J632">
        <f t="shared" si="548"/>
        <v>32</v>
      </c>
      <c r="K632">
        <f t="shared" si="612"/>
        <v>1433</v>
      </c>
      <c r="L632">
        <f t="shared" si="627"/>
        <v>1430.6002038812485</v>
      </c>
      <c r="M632">
        <f t="shared" si="628"/>
        <v>0.99467838963442512</v>
      </c>
      <c r="N632">
        <f t="shared" si="629"/>
        <v>0.99267893940359775</v>
      </c>
      <c r="O632">
        <f t="shared" si="630"/>
        <v>0.97302906009878798</v>
      </c>
      <c r="P632">
        <f t="shared" si="631"/>
        <v>0.97567234922873936</v>
      </c>
      <c r="Q632" s="5">
        <f t="shared" si="632"/>
        <v>-2.6970939901212021E-2</v>
      </c>
      <c r="R632" s="5">
        <f t="shared" si="633"/>
        <v>-2.4327650771260645E-2</v>
      </c>
    </row>
    <row r="633" spans="1:18" x14ac:dyDescent="0.3">
      <c r="A633" s="1">
        <v>44538</v>
      </c>
      <c r="B633">
        <f>(B$635-B$632)/3+B632</f>
        <v>94461</v>
      </c>
      <c r="C633">
        <f t="shared" si="478"/>
        <v>15</v>
      </c>
      <c r="D633">
        <f t="shared" si="470"/>
        <v>29.281649463064241</v>
      </c>
      <c r="E633">
        <f t="shared" si="471"/>
        <v>336.38461538455158</v>
      </c>
      <c r="F633" s="4">
        <v>1971</v>
      </c>
      <c r="G633">
        <f t="shared" si="507"/>
        <v>0</v>
      </c>
      <c r="H633">
        <f t="shared" si="508"/>
        <v>4</v>
      </c>
      <c r="I633">
        <f>(I$635-I$632)/3+I632</f>
        <v>91067.333333333328</v>
      </c>
      <c r="J633">
        <f t="shared" si="548"/>
        <v>25.333333333328483</v>
      </c>
      <c r="K633">
        <f t="shared" si="612"/>
        <v>1422.6666666666715</v>
      </c>
      <c r="L633">
        <f t="shared" ref="L633:L641" si="634">GEOMEAN(K630:K636)</f>
        <v>1426.9142989722013</v>
      </c>
      <c r="M633">
        <f t="shared" ref="M633:M635" si="635">K633/K632</f>
        <v>0.99278902070249231</v>
      </c>
      <c r="N633">
        <f t="shared" ref="N633:N635" si="636">L633/L632</f>
        <v>0.9974235255251277</v>
      </c>
      <c r="O633">
        <f t="shared" ref="O633:O635" si="637">L633/L626</f>
        <v>0.97155888484520836</v>
      </c>
      <c r="P633">
        <f t="shared" ref="P633:P635" si="638">K633/K626</f>
        <v>0.96845926934422844</v>
      </c>
      <c r="Q633" s="5">
        <f t="shared" ref="Q633:Q635" si="639">O633-1</f>
        <v>-2.8441115154791641E-2</v>
      </c>
      <c r="R633" s="5">
        <f t="shared" ref="R633:R635" si="640">P633-1</f>
        <v>-3.1540730655771565E-2</v>
      </c>
    </row>
    <row r="634" spans="1:18" x14ac:dyDescent="0.3">
      <c r="A634" s="1">
        <v>44539</v>
      </c>
      <c r="B634">
        <f>(B$635-B$632)/3+B633</f>
        <v>94476</v>
      </c>
      <c r="C634">
        <f t="shared" si="478"/>
        <v>15</v>
      </c>
      <c r="D634">
        <f t="shared" si="470"/>
        <v>33.30394860250999</v>
      </c>
      <c r="E634">
        <f t="shared" si="471"/>
        <v>324.61538461531745</v>
      </c>
      <c r="F634" s="4">
        <v>1971</v>
      </c>
      <c r="G634">
        <f t="shared" si="507"/>
        <v>0</v>
      </c>
      <c r="H634">
        <f t="shared" si="508"/>
        <v>4</v>
      </c>
      <c r="I634">
        <f>(I$635-I$632)/3+I633</f>
        <v>91092.666666666657</v>
      </c>
      <c r="J634">
        <f t="shared" si="548"/>
        <v>25.333333333328483</v>
      </c>
      <c r="K634">
        <f t="shared" si="612"/>
        <v>1412.333333333343</v>
      </c>
      <c r="L634">
        <f t="shared" si="634"/>
        <v>1428.2597380364632</v>
      </c>
      <c r="M634">
        <f t="shared" si="635"/>
        <v>0.99273664479850388</v>
      </c>
      <c r="N634">
        <f t="shared" si="636"/>
        <v>1.0009429011015105</v>
      </c>
      <c r="O634">
        <f t="shared" si="637"/>
        <v>0.97432134302280593</v>
      </c>
      <c r="P634">
        <f t="shared" si="638"/>
        <v>0.9575141242937919</v>
      </c>
      <c r="Q634" s="5">
        <f t="shared" si="639"/>
        <v>-2.567865697719407E-2</v>
      </c>
      <c r="R634" s="5">
        <f t="shared" si="640"/>
        <v>-4.2485875706208098E-2</v>
      </c>
    </row>
    <row r="635" spans="1:18" x14ac:dyDescent="0.3">
      <c r="A635" s="1">
        <v>44540</v>
      </c>
      <c r="B635" s="4">
        <v>94491</v>
      </c>
      <c r="C635">
        <f t="shared" si="478"/>
        <v>15</v>
      </c>
      <c r="D635">
        <f t="shared" si="470"/>
        <v>37.330567492352202</v>
      </c>
      <c r="E635">
        <f t="shared" si="471"/>
        <v>312.84615384608333</v>
      </c>
      <c r="F635" s="4">
        <v>1971</v>
      </c>
      <c r="G635">
        <f t="shared" si="507"/>
        <v>0</v>
      </c>
      <c r="H635">
        <f t="shared" si="508"/>
        <v>2</v>
      </c>
      <c r="I635" s="4">
        <v>91118</v>
      </c>
      <c r="J635">
        <f t="shared" si="548"/>
        <v>25.333333333343035</v>
      </c>
      <c r="K635">
        <f t="shared" si="612"/>
        <v>1402</v>
      </c>
      <c r="L635">
        <f t="shared" si="634"/>
        <v>1434.5857858540589</v>
      </c>
      <c r="M635">
        <f t="shared" si="635"/>
        <v>0.99268350247816173</v>
      </c>
      <c r="N635">
        <f t="shared" si="636"/>
        <v>1.0044291998500865</v>
      </c>
      <c r="O635">
        <f t="shared" si="637"/>
        <v>0.98131203900547459</v>
      </c>
      <c r="P635">
        <f t="shared" si="638"/>
        <v>0.94986449864498645</v>
      </c>
      <c r="Q635" s="5">
        <f t="shared" si="639"/>
        <v>-1.868796099452541E-2</v>
      </c>
      <c r="R635" s="5">
        <f t="shared" si="640"/>
        <v>-5.0135501355013545E-2</v>
      </c>
    </row>
    <row r="636" spans="1:18" x14ac:dyDescent="0.3">
      <c r="A636" s="1">
        <v>44541</v>
      </c>
      <c r="B636">
        <f>(B$654/B$635)^(1/19)*B635</f>
        <v>94548.109339718241</v>
      </c>
      <c r="C636">
        <f t="shared" si="478"/>
        <v>57.109339718241245</v>
      </c>
      <c r="D636">
        <f t="shared" si="470"/>
        <v>41.361508743399099</v>
      </c>
      <c r="E636">
        <f t="shared" si="471"/>
        <v>343.18626279509044</v>
      </c>
      <c r="F636" s="4">
        <v>1971</v>
      </c>
      <c r="G636">
        <f t="shared" si="507"/>
        <v>0</v>
      </c>
      <c r="H636">
        <f t="shared" si="508"/>
        <v>2</v>
      </c>
      <c r="I636">
        <f>(I$641-I$635)/6+I635</f>
        <v>91147.166666666672</v>
      </c>
      <c r="J636">
        <f t="shared" si="548"/>
        <v>29.166666666671517</v>
      </c>
      <c r="K636">
        <f t="shared" si="612"/>
        <v>1429.9426730515697</v>
      </c>
      <c r="L636">
        <f t="shared" si="634"/>
        <v>1445.7593418575066</v>
      </c>
      <c r="M636">
        <f t="shared" ref="M636:M641" si="641">K636/K635</f>
        <v>1.0199305799226603</v>
      </c>
      <c r="N636">
        <f t="shared" ref="N636:N641" si="642">L636/L635</f>
        <v>1.0077886983919861</v>
      </c>
      <c r="O636">
        <f t="shared" ref="O636:O641" si="643">L636/L629</f>
        <v>0.99244080213802766</v>
      </c>
      <c r="P636">
        <f t="shared" ref="P636:P641" si="644">K636/K629</f>
        <v>0.98210348423871552</v>
      </c>
      <c r="Q636" s="5">
        <f t="shared" ref="Q636:Q641" si="645">O636-1</f>
        <v>-7.5591978619723443E-3</v>
      </c>
      <c r="R636" s="5">
        <f t="shared" ref="R636:R641" si="646">P636-1</f>
        <v>-1.7896515761284482E-2</v>
      </c>
    </row>
    <row r="637" spans="1:18" x14ac:dyDescent="0.3">
      <c r="A637" s="1">
        <v>44542</v>
      </c>
      <c r="B637">
        <f t="shared" ref="B637:B653" si="647">(B$654/B$635)^(1/19)*B636</f>
        <v>94605.253195704514</v>
      </c>
      <c r="C637">
        <f t="shared" si="478"/>
        <v>57.143855986272683</v>
      </c>
      <c r="D637">
        <f t="shared" si="470"/>
        <v>46.646774968041427</v>
      </c>
      <c r="E637">
        <f t="shared" si="471"/>
        <v>373.560888012129</v>
      </c>
      <c r="F637" s="4">
        <v>1971</v>
      </c>
      <c r="G637">
        <f t="shared" si="507"/>
        <v>0</v>
      </c>
      <c r="H637">
        <f t="shared" si="508"/>
        <v>1.3333333333332575</v>
      </c>
      <c r="I637">
        <f t="shared" ref="I637:I640" si="648">(I$641-I$635)/6+I636</f>
        <v>91176.333333333343</v>
      </c>
      <c r="J637">
        <f t="shared" si="548"/>
        <v>29.166666666671517</v>
      </c>
      <c r="K637">
        <f t="shared" si="612"/>
        <v>1457.9198623711709</v>
      </c>
      <c r="L637">
        <f t="shared" si="634"/>
        <v>1462.0925690320698</v>
      </c>
      <c r="M637">
        <f t="shared" si="641"/>
        <v>1.019565252402669</v>
      </c>
      <c r="N637">
        <f t="shared" si="642"/>
        <v>1.0112973346958134</v>
      </c>
      <c r="O637">
        <f t="shared" si="643"/>
        <v>1.0082584045210872</v>
      </c>
      <c r="P637">
        <f t="shared" si="644"/>
        <v>1.0066190073909154</v>
      </c>
      <c r="Q637" s="5">
        <f t="shared" si="645"/>
        <v>8.2584045210871704E-3</v>
      </c>
      <c r="R637" s="5">
        <f t="shared" si="646"/>
        <v>6.6190073909153657E-3</v>
      </c>
    </row>
    <row r="638" spans="1:18" x14ac:dyDescent="0.3">
      <c r="A638" s="1">
        <v>44543</v>
      </c>
      <c r="B638">
        <f t="shared" si="647"/>
        <v>94662.43158882008</v>
      </c>
      <c r="C638">
        <f t="shared" si="478"/>
        <v>57.178393115565996</v>
      </c>
      <c r="D638">
        <f t="shared" si="470"/>
        <v>51.936368780245175</v>
      </c>
      <c r="E638">
        <f t="shared" si="471"/>
        <v>403.97005035846087</v>
      </c>
      <c r="F638" s="4">
        <v>1971</v>
      </c>
      <c r="G638">
        <f t="shared" si="507"/>
        <v>0</v>
      </c>
      <c r="H638">
        <f t="shared" si="508"/>
        <v>0.66666666666651508</v>
      </c>
      <c r="I638">
        <f t="shared" si="648"/>
        <v>91205.500000000015</v>
      </c>
      <c r="J638">
        <f t="shared" si="548"/>
        <v>29.166666666671517</v>
      </c>
      <c r="K638">
        <f t="shared" si="612"/>
        <v>1485.9315888200654</v>
      </c>
      <c r="L638">
        <f t="shared" si="634"/>
        <v>1483.9838162028716</v>
      </c>
      <c r="M638">
        <f t="shared" si="641"/>
        <v>1.0192134884583683</v>
      </c>
      <c r="N638">
        <f t="shared" si="642"/>
        <v>1.0149725452645548</v>
      </c>
      <c r="O638">
        <f t="shared" si="643"/>
        <v>1.0297212853484614</v>
      </c>
      <c r="P638">
        <f t="shared" si="644"/>
        <v>1.0314194276862982</v>
      </c>
      <c r="Q638" s="5">
        <f t="shared" si="645"/>
        <v>2.9721285348461413E-2</v>
      </c>
      <c r="R638" s="5">
        <f t="shared" si="646"/>
        <v>3.141942768629824E-2</v>
      </c>
    </row>
    <row r="639" spans="1:18" x14ac:dyDescent="0.3">
      <c r="A639" s="1">
        <v>44544</v>
      </c>
      <c r="B639">
        <f t="shared" si="647"/>
        <v>94719.644539938818</v>
      </c>
      <c r="C639">
        <f t="shared" si="478"/>
        <v>57.212951118737692</v>
      </c>
      <c r="D639">
        <f t="shared" si="470"/>
        <v>57.230292795557034</v>
      </c>
      <c r="E639">
        <f t="shared" si="471"/>
        <v>434.41377070796443</v>
      </c>
      <c r="F639" s="4">
        <v>1972</v>
      </c>
      <c r="G639">
        <f t="shared" si="507"/>
        <v>1</v>
      </c>
      <c r="H639">
        <f t="shared" si="508"/>
        <v>1</v>
      </c>
      <c r="I639">
        <f t="shared" si="648"/>
        <v>91234.666666666686</v>
      </c>
      <c r="J639">
        <f t="shared" si="548"/>
        <v>29.166666666671517</v>
      </c>
      <c r="K639">
        <f t="shared" si="612"/>
        <v>1512.9778732721315</v>
      </c>
      <c r="L639">
        <f t="shared" si="634"/>
        <v>1511.9164499496337</v>
      </c>
      <c r="M639">
        <f t="shared" si="641"/>
        <v>1.0182015677273157</v>
      </c>
      <c r="N639">
        <f t="shared" si="642"/>
        <v>1.0188227347507297</v>
      </c>
      <c r="O639">
        <f t="shared" si="643"/>
        <v>1.0568406504121644</v>
      </c>
      <c r="P639">
        <f t="shared" si="644"/>
        <v>1.0558114956539648</v>
      </c>
      <c r="Q639" s="5">
        <f t="shared" si="645"/>
        <v>5.6840650412164351E-2</v>
      </c>
      <c r="R639" s="5">
        <f t="shared" si="646"/>
        <v>5.5811495653964815E-2</v>
      </c>
    </row>
    <row r="640" spans="1:18" x14ac:dyDescent="0.3">
      <c r="A640" s="1">
        <v>44545</v>
      </c>
      <c r="B640">
        <f t="shared" si="647"/>
        <v>94776.892069947193</v>
      </c>
      <c r="C640">
        <f t="shared" si="478"/>
        <v>57.247530008375179</v>
      </c>
      <c r="D640">
        <f t="shared" si="470"/>
        <v>57.264882166326061</v>
      </c>
      <c r="E640">
        <f t="shared" si="471"/>
        <v>464.89206994719279</v>
      </c>
      <c r="F640" s="4">
        <v>1974</v>
      </c>
      <c r="G640">
        <f t="shared" si="507"/>
        <v>2</v>
      </c>
      <c r="H640">
        <f t="shared" si="508"/>
        <v>3</v>
      </c>
      <c r="I640">
        <f t="shared" si="648"/>
        <v>91263.833333333358</v>
      </c>
      <c r="J640">
        <f t="shared" si="548"/>
        <v>29.166666666671517</v>
      </c>
      <c r="K640">
        <f t="shared" si="612"/>
        <v>1539.0587366138352</v>
      </c>
      <c r="L640">
        <f t="shared" si="634"/>
        <v>1540.8038606778198</v>
      </c>
      <c r="M640">
        <f t="shared" si="641"/>
        <v>1.0172380996460302</v>
      </c>
      <c r="N640">
        <f t="shared" si="642"/>
        <v>1.0191064861614201</v>
      </c>
      <c r="O640">
        <f t="shared" si="643"/>
        <v>1.0798152781758881</v>
      </c>
      <c r="P640">
        <f t="shared" si="644"/>
        <v>1.0818126077416799</v>
      </c>
      <c r="Q640" s="5">
        <f t="shared" si="645"/>
        <v>7.9815278175888071E-2</v>
      </c>
      <c r="R640" s="5">
        <f t="shared" si="646"/>
        <v>8.1812607741679866E-2</v>
      </c>
    </row>
    <row r="641" spans="1:18" x14ac:dyDescent="0.3">
      <c r="A641" s="1">
        <v>44546</v>
      </c>
      <c r="B641">
        <f t="shared" si="647"/>
        <v>94834.174199744331</v>
      </c>
      <c r="C641">
        <f t="shared" si="478"/>
        <v>57.282129797138623</v>
      </c>
      <c r="D641">
        <f t="shared" si="470"/>
        <v>57.299492442538394</v>
      </c>
      <c r="E641">
        <f t="shared" si="471"/>
        <v>493.17419974433142</v>
      </c>
      <c r="F641" s="4">
        <v>1974</v>
      </c>
      <c r="G641">
        <f t="shared" si="507"/>
        <v>0</v>
      </c>
      <c r="H641">
        <f t="shared" si="508"/>
        <v>3</v>
      </c>
      <c r="I641" s="4">
        <v>91293</v>
      </c>
      <c r="J641">
        <f t="shared" si="548"/>
        <v>29.166666666642413</v>
      </c>
      <c r="K641">
        <f t="shared" si="612"/>
        <v>1567.1741997443314</v>
      </c>
      <c r="L641">
        <f t="shared" si="634"/>
        <v>1570.6623181501166</v>
      </c>
      <c r="M641">
        <f t="shared" si="641"/>
        <v>1.0182679598001272</v>
      </c>
      <c r="N641">
        <f t="shared" si="642"/>
        <v>1.0193784934178201</v>
      </c>
      <c r="O641">
        <f t="shared" si="643"/>
        <v>1.0997035597386684</v>
      </c>
      <c r="P641">
        <f t="shared" si="644"/>
        <v>1.1096347885846027</v>
      </c>
      <c r="Q641" s="5">
        <f t="shared" si="645"/>
        <v>9.9703559738668401E-2</v>
      </c>
      <c r="R641" s="5">
        <f t="shared" si="646"/>
        <v>0.10963478858460274</v>
      </c>
    </row>
    <row r="642" spans="1:18" x14ac:dyDescent="0.3">
      <c r="A642" s="1">
        <v>44547</v>
      </c>
      <c r="B642">
        <f t="shared" si="647"/>
        <v>94891.490950241961</v>
      </c>
      <c r="C642">
        <f t="shared" si="478"/>
        <v>57.316750497629982</v>
      </c>
      <c r="D642">
        <f t="shared" si="470"/>
        <v>57.334123636828735</v>
      </c>
      <c r="E642">
        <f t="shared" si="471"/>
        <v>523.4909502419614</v>
      </c>
      <c r="F642" s="4">
        <v>1975</v>
      </c>
      <c r="G642">
        <f t="shared" si="507"/>
        <v>1</v>
      </c>
      <c r="H642">
        <f t="shared" si="508"/>
        <v>4</v>
      </c>
      <c r="I642" s="4">
        <v>91319</v>
      </c>
      <c r="J642">
        <f t="shared" si="548"/>
        <v>26</v>
      </c>
      <c r="K642">
        <f t="shared" si="612"/>
        <v>1597.4909502419614</v>
      </c>
      <c r="L642">
        <f t="shared" ref="L642" si="649">GEOMEAN(K639:K645)</f>
        <v>1601.509228809352</v>
      </c>
      <c r="M642">
        <f t="shared" ref="M642" si="650">K642/K641</f>
        <v>1.0193448504337144</v>
      </c>
      <c r="N642">
        <f t="shared" ref="N642" si="651">L642/L641</f>
        <v>1.0196394287319288</v>
      </c>
      <c r="O642">
        <f t="shared" ref="O642" si="652">L642/L635</f>
        <v>1.1163565431926523</v>
      </c>
      <c r="P642">
        <f t="shared" ref="P642" si="653">K642/K635</f>
        <v>1.1394371970342092</v>
      </c>
      <c r="Q642" s="5">
        <f t="shared" ref="Q642" si="654">O642-1</f>
        <v>0.11635654319265232</v>
      </c>
      <c r="R642" s="5">
        <f t="shared" ref="R642" si="655">P642-1</f>
        <v>0.1394371970342092</v>
      </c>
    </row>
    <row r="643" spans="1:18" x14ac:dyDescent="0.3">
      <c r="A643" s="1">
        <v>44548</v>
      </c>
      <c r="B643">
        <f t="shared" si="647"/>
        <v>94948.842342364456</v>
      </c>
      <c r="C643">
        <f t="shared" si="478"/>
        <v>57.351392122494872</v>
      </c>
      <c r="D643">
        <f t="shared" si="470"/>
        <v>57.368775761837242</v>
      </c>
      <c r="E643">
        <f t="shared" si="471"/>
        <v>577.84234236445627</v>
      </c>
      <c r="F643" s="4">
        <v>1975</v>
      </c>
      <c r="G643">
        <f t="shared" si="507"/>
        <v>0</v>
      </c>
      <c r="H643">
        <f t="shared" si="508"/>
        <v>4</v>
      </c>
      <c r="I643">
        <f>(I$645-I$642)/3+I642</f>
        <v>91341.333333333328</v>
      </c>
      <c r="J643">
        <f t="shared" si="548"/>
        <v>22.333333333328483</v>
      </c>
      <c r="K643">
        <f t="shared" si="612"/>
        <v>1632.5090090311278</v>
      </c>
      <c r="L643">
        <f t="shared" ref="L643:L646" si="656">GEOMEAN(K640:K646)</f>
        <v>1633.696280141181</v>
      </c>
      <c r="M643">
        <f t="shared" ref="M643:M646" si="657">K643/K642</f>
        <v>1.0219206617626613</v>
      </c>
      <c r="N643">
        <f t="shared" ref="N643:N646" si="658">L643/L642</f>
        <v>1.0200979493298072</v>
      </c>
      <c r="O643">
        <f t="shared" ref="O643:O646" si="659">L643/L636</f>
        <v>1.1299918546901544</v>
      </c>
      <c r="P643">
        <f t="shared" ref="P643:P646" si="660">K643/K636</f>
        <v>1.1416604593995865</v>
      </c>
      <c r="Q643" s="5">
        <f t="shared" ref="Q643:Q646" si="661">O643-1</f>
        <v>0.1299918546901544</v>
      </c>
      <c r="R643" s="5">
        <f t="shared" ref="R643:R646" si="662">P643-1</f>
        <v>0.14166045939958649</v>
      </c>
    </row>
    <row r="644" spans="1:18" x14ac:dyDescent="0.3">
      <c r="A644" s="1">
        <v>44549</v>
      </c>
      <c r="B644">
        <f t="shared" si="647"/>
        <v>95006.22839704885</v>
      </c>
      <c r="C644">
        <f t="shared" si="478"/>
        <v>57.386054684393457</v>
      </c>
      <c r="D644">
        <f t="shared" ref="D644:D701" si="663">AVERAGE(C641:C648)</f>
        <v>57.403448830216803</v>
      </c>
      <c r="E644">
        <f t="shared" ref="E644:E701" si="664">SUM(C631:C644)</f>
        <v>610.22839704884973</v>
      </c>
      <c r="F644" s="4">
        <v>1975</v>
      </c>
      <c r="G644">
        <f t="shared" si="507"/>
        <v>0</v>
      </c>
      <c r="H644">
        <f t="shared" si="508"/>
        <v>4</v>
      </c>
      <c r="I644">
        <f>(I$645-I$642)/3+I643</f>
        <v>91363.666666666657</v>
      </c>
      <c r="J644">
        <f t="shared" si="548"/>
        <v>22.333333333328483</v>
      </c>
      <c r="K644">
        <f t="shared" si="612"/>
        <v>1667.5617303821928</v>
      </c>
      <c r="L644">
        <f t="shared" si="656"/>
        <v>1667.0023609592401</v>
      </c>
      <c r="M644">
        <f t="shared" si="657"/>
        <v>1.0214716863166766</v>
      </c>
      <c r="N644">
        <f t="shared" si="658"/>
        <v>1.0203869478206689</v>
      </c>
      <c r="O644">
        <f t="shared" si="659"/>
        <v>1.1401483026911381</v>
      </c>
      <c r="P644">
        <f t="shared" si="660"/>
        <v>1.1437951930156565</v>
      </c>
      <c r="Q644" s="5">
        <f t="shared" si="661"/>
        <v>0.14014830269113809</v>
      </c>
      <c r="R644" s="5">
        <f t="shared" si="662"/>
        <v>0.14379519301565646</v>
      </c>
    </row>
    <row r="645" spans="1:18" x14ac:dyDescent="0.3">
      <c r="A645" s="1">
        <v>44550</v>
      </c>
      <c r="B645">
        <f t="shared" si="647"/>
        <v>95063.649135244821</v>
      </c>
      <c r="C645">
        <f t="shared" si="478"/>
        <v>57.420738195971353</v>
      </c>
      <c r="D645">
        <f t="shared" si="663"/>
        <v>57.438142854623948</v>
      </c>
      <c r="E645">
        <f t="shared" si="664"/>
        <v>642.64913524482108</v>
      </c>
      <c r="F645" s="4">
        <v>1975</v>
      </c>
      <c r="G645">
        <f t="shared" si="507"/>
        <v>0</v>
      </c>
      <c r="H645">
        <f t="shared" si="508"/>
        <v>4</v>
      </c>
      <c r="I645" s="4">
        <v>91386</v>
      </c>
      <c r="J645">
        <f t="shared" si="548"/>
        <v>22.333333333343035</v>
      </c>
      <c r="K645">
        <f t="shared" si="612"/>
        <v>1702.6491352448211</v>
      </c>
      <c r="L645">
        <f t="shared" si="656"/>
        <v>1702.7513843535851</v>
      </c>
      <c r="M645">
        <f t="shared" si="657"/>
        <v>1.0210411430193871</v>
      </c>
      <c r="N645">
        <f t="shared" si="658"/>
        <v>1.0214450946390825</v>
      </c>
      <c r="O645">
        <f t="shared" si="659"/>
        <v>1.147419106436405</v>
      </c>
      <c r="P645">
        <f t="shared" si="660"/>
        <v>1.1458462476033939</v>
      </c>
      <c r="Q645" s="5">
        <f t="shared" si="661"/>
        <v>0.14741910643640499</v>
      </c>
      <c r="R645" s="5">
        <f t="shared" si="662"/>
        <v>0.14584624760339393</v>
      </c>
    </row>
    <row r="646" spans="1:18" x14ac:dyDescent="0.3">
      <c r="A646" s="1">
        <v>44551</v>
      </c>
      <c r="B646">
        <f t="shared" si="647"/>
        <v>95121.10457791471</v>
      </c>
      <c r="C646">
        <f t="shared" si="478"/>
        <v>57.455442669888726</v>
      </c>
      <c r="D646">
        <f t="shared" si="663"/>
        <v>57.472857847724299</v>
      </c>
      <c r="E646">
        <f t="shared" si="664"/>
        <v>675.10457791470981</v>
      </c>
      <c r="F646" s="4">
        <v>1976</v>
      </c>
      <c r="G646">
        <f t="shared" si="507"/>
        <v>1</v>
      </c>
      <c r="H646">
        <f t="shared" si="508"/>
        <v>4</v>
      </c>
      <c r="I646" s="4">
        <v>91406</v>
      </c>
      <c r="J646">
        <f t="shared" si="548"/>
        <v>20</v>
      </c>
      <c r="K646">
        <f t="shared" si="612"/>
        <v>1739.1045779147098</v>
      </c>
      <c r="L646">
        <f t="shared" si="656"/>
        <v>1739.9216904332552</v>
      </c>
      <c r="M646">
        <f t="shared" si="657"/>
        <v>1.0214110129416927</v>
      </c>
      <c r="N646">
        <f t="shared" si="658"/>
        <v>1.0218295556363803</v>
      </c>
      <c r="O646">
        <f t="shared" si="659"/>
        <v>1.1508054499249725</v>
      </c>
      <c r="P646">
        <f t="shared" si="660"/>
        <v>1.1494580381096597</v>
      </c>
      <c r="Q646" s="5">
        <f t="shared" si="661"/>
        <v>0.15080544992497247</v>
      </c>
      <c r="R646" s="5">
        <f t="shared" si="662"/>
        <v>0.14945803810965974</v>
      </c>
    </row>
    <row r="647" spans="1:18" x14ac:dyDescent="0.3">
      <c r="A647" s="1">
        <v>44552</v>
      </c>
      <c r="B647">
        <f t="shared" si="647"/>
        <v>95178.594746033516</v>
      </c>
      <c r="C647">
        <f t="shared" si="478"/>
        <v>57.490168118805741</v>
      </c>
      <c r="D647">
        <f t="shared" si="663"/>
        <v>57.507593822192575</v>
      </c>
      <c r="E647">
        <f t="shared" si="664"/>
        <v>717.59474603351555</v>
      </c>
      <c r="F647" s="4">
        <v>1976</v>
      </c>
      <c r="G647">
        <f t="shared" si="507"/>
        <v>0</v>
      </c>
      <c r="H647">
        <f t="shared" si="508"/>
        <v>2</v>
      </c>
      <c r="I647" s="4">
        <v>91430</v>
      </c>
      <c r="J647">
        <f t="shared" si="548"/>
        <v>24</v>
      </c>
      <c r="K647">
        <f t="shared" si="612"/>
        <v>1772.5947460335155</v>
      </c>
      <c r="L647">
        <f t="shared" ref="L647:L648" si="665">GEOMEAN(K644:K650)</f>
        <v>1777.8180539772197</v>
      </c>
      <c r="M647">
        <f t="shared" ref="M647" si="666">K647/K646</f>
        <v>1.0192571329775708</v>
      </c>
      <c r="N647">
        <f t="shared" ref="N647" si="667">L647/L646</f>
        <v>1.021780499520371</v>
      </c>
      <c r="O647">
        <f t="shared" ref="O647" si="668">L647/L640</f>
        <v>1.1538250255909499</v>
      </c>
      <c r="P647">
        <f t="shared" ref="P647" si="669">K647/K640</f>
        <v>1.1517395040643448</v>
      </c>
      <c r="Q647" s="5">
        <f t="shared" ref="Q647" si="670">O647-1</f>
        <v>0.1538250255909499</v>
      </c>
      <c r="R647" s="5">
        <f t="shared" ref="R647" si="671">P647-1</f>
        <v>0.15173950406434478</v>
      </c>
    </row>
    <row r="648" spans="1:18" x14ac:dyDescent="0.3">
      <c r="A648" s="1">
        <v>44553</v>
      </c>
      <c r="B648">
        <f t="shared" si="647"/>
        <v>95236.119660588927</v>
      </c>
      <c r="C648">
        <f t="shared" si="478"/>
        <v>57.524914555411669</v>
      </c>
      <c r="D648">
        <f t="shared" si="663"/>
        <v>57.542350790708952</v>
      </c>
      <c r="E648">
        <f t="shared" si="664"/>
        <v>760.11966058892722</v>
      </c>
      <c r="F648" s="4">
        <v>1976</v>
      </c>
      <c r="G648">
        <f t="shared" si="507"/>
        <v>0</v>
      </c>
      <c r="H648">
        <f t="shared" si="508"/>
        <v>2</v>
      </c>
      <c r="I648" s="4">
        <v>91442</v>
      </c>
      <c r="J648">
        <f t="shared" si="548"/>
        <v>12</v>
      </c>
      <c r="K648">
        <f t="shared" si="612"/>
        <v>1818.1196605889272</v>
      </c>
      <c r="L648">
        <f t="shared" si="665"/>
        <v>1816.3216123491106</v>
      </c>
      <c r="M648">
        <f t="shared" ref="M648" si="672">K648/K647</f>
        <v>1.0256826410307722</v>
      </c>
      <c r="N648">
        <f t="shared" ref="N648" si="673">L648/L647</f>
        <v>1.0216577609197708</v>
      </c>
      <c r="O648">
        <f t="shared" ref="O648" si="674">L648/L641</f>
        <v>1.1564049072548739</v>
      </c>
      <c r="P648">
        <f t="shared" ref="P648" si="675">K648/K641</f>
        <v>1.1601260797207706</v>
      </c>
      <c r="Q648" s="5">
        <f t="shared" ref="Q648" si="676">O648-1</f>
        <v>0.15640490725487388</v>
      </c>
      <c r="R648" s="5">
        <f t="shared" ref="R648" si="677">P648-1</f>
        <v>0.16012607972077064</v>
      </c>
    </row>
    <row r="649" spans="1:18" x14ac:dyDescent="0.3">
      <c r="A649" s="1">
        <v>44554</v>
      </c>
      <c r="B649">
        <f t="shared" si="647"/>
        <v>95293.679342581323</v>
      </c>
      <c r="C649">
        <f t="shared" si="478"/>
        <v>57.559681992395781</v>
      </c>
      <c r="D649">
        <f t="shared" si="663"/>
        <v>57.577128765960879</v>
      </c>
      <c r="E649">
        <f t="shared" si="664"/>
        <v>802.679342581323</v>
      </c>
      <c r="F649" s="4">
        <v>1976</v>
      </c>
      <c r="G649">
        <f t="shared" si="507"/>
        <v>0</v>
      </c>
      <c r="H649">
        <f t="shared" si="508"/>
        <v>1</v>
      </c>
      <c r="I649">
        <f>(I$652-I$648)/4+I648</f>
        <v>91459.5</v>
      </c>
      <c r="J649">
        <f t="shared" si="548"/>
        <v>17.5</v>
      </c>
      <c r="K649">
        <f t="shared" si="612"/>
        <v>1858.179342581323</v>
      </c>
      <c r="L649">
        <f t="shared" ref="L649:L652" si="678">GEOMEAN(K646:K652)</f>
        <v>1855.5785124069428</v>
      </c>
      <c r="M649">
        <f t="shared" ref="M649:M652" si="679">K649/K648</f>
        <v>1.0220335783506238</v>
      </c>
      <c r="N649">
        <f t="shared" ref="N649:N652" si="680">L649/L648</f>
        <v>1.021613407994997</v>
      </c>
      <c r="O649">
        <f t="shared" ref="O649:O652" si="681">L649/L642</f>
        <v>1.1586436587608548</v>
      </c>
      <c r="P649">
        <f t="shared" ref="P649:P652" si="682">K649/K642</f>
        <v>1.1631861465630693</v>
      </c>
      <c r="Q649" s="5">
        <f t="shared" ref="Q649:Q652" si="683">O649-1</f>
        <v>0.15864365876085484</v>
      </c>
      <c r="R649" s="5">
        <f t="shared" ref="R649:R652" si="684">P649-1</f>
        <v>0.16318614656306929</v>
      </c>
    </row>
    <row r="650" spans="1:18" x14ac:dyDescent="0.3">
      <c r="A650" s="1">
        <v>44555</v>
      </c>
      <c r="B650">
        <f t="shared" si="647"/>
        <v>95351.273813023756</v>
      </c>
      <c r="C650">
        <f t="shared" si="478"/>
        <v>57.594470442432794</v>
      </c>
      <c r="D650">
        <f t="shared" si="663"/>
        <v>57.611927760661274</v>
      </c>
      <c r="E650">
        <f t="shared" si="664"/>
        <v>803.16447330551455</v>
      </c>
      <c r="F650" s="4">
        <v>1976</v>
      </c>
      <c r="G650">
        <f t="shared" si="507"/>
        <v>0</v>
      </c>
      <c r="H650">
        <f t="shared" si="508"/>
        <v>1</v>
      </c>
      <c r="I650">
        <f t="shared" ref="I650:I651" si="685">(I$652-I$648)/4+I649</f>
        <v>91477</v>
      </c>
      <c r="J650">
        <f t="shared" si="548"/>
        <v>17.5</v>
      </c>
      <c r="K650">
        <f t="shared" si="612"/>
        <v>1898.2738130237558</v>
      </c>
      <c r="L650">
        <f t="shared" si="678"/>
        <v>1895.9997690117518</v>
      </c>
      <c r="M650">
        <f t="shared" si="679"/>
        <v>1.0215772877911422</v>
      </c>
      <c r="N650">
        <f t="shared" si="680"/>
        <v>1.0217836412388592</v>
      </c>
      <c r="O650">
        <f t="shared" si="681"/>
        <v>1.16055829474491</v>
      </c>
      <c r="P650">
        <f t="shared" si="682"/>
        <v>1.1627953061958021</v>
      </c>
      <c r="Q650" s="5">
        <f t="shared" si="683"/>
        <v>0.16055829474491001</v>
      </c>
      <c r="R650" s="5">
        <f t="shared" si="684"/>
        <v>0.16279530619580207</v>
      </c>
    </row>
    <row r="651" spans="1:18" x14ac:dyDescent="0.3">
      <c r="A651" s="1">
        <v>44556</v>
      </c>
      <c r="B651">
        <f t="shared" si="647"/>
        <v>95408.903092941997</v>
      </c>
      <c r="C651">
        <f t="shared" ref="C651:C701" si="686">B651-B650</f>
        <v>57.629279918241082</v>
      </c>
      <c r="D651">
        <f t="shared" si="663"/>
        <v>87.696283624956777</v>
      </c>
      <c r="E651">
        <f t="shared" si="664"/>
        <v>803.64989723748295</v>
      </c>
      <c r="F651" s="4">
        <v>1977</v>
      </c>
      <c r="G651">
        <f t="shared" si="507"/>
        <v>1</v>
      </c>
      <c r="H651">
        <f t="shared" si="508"/>
        <v>2</v>
      </c>
      <c r="I651">
        <f t="shared" si="685"/>
        <v>91494.5</v>
      </c>
      <c r="J651">
        <f t="shared" si="548"/>
        <v>17.5</v>
      </c>
      <c r="K651">
        <f t="shared" si="612"/>
        <v>1937.4030929419969</v>
      </c>
      <c r="L651">
        <f t="shared" si="678"/>
        <v>1937.1391464936385</v>
      </c>
      <c r="M651">
        <f t="shared" si="679"/>
        <v>1.0206130852408022</v>
      </c>
      <c r="N651">
        <f t="shared" si="680"/>
        <v>1.0216979865473981</v>
      </c>
      <c r="O651">
        <f t="shared" si="681"/>
        <v>1.1620494318790011</v>
      </c>
      <c r="P651">
        <f t="shared" si="682"/>
        <v>1.1618179151292698</v>
      </c>
      <c r="Q651" s="5">
        <f t="shared" si="683"/>
        <v>0.16204943187900112</v>
      </c>
      <c r="R651" s="5">
        <f t="shared" si="684"/>
        <v>0.1618179151292698</v>
      </c>
    </row>
    <row r="652" spans="1:18" x14ac:dyDescent="0.3">
      <c r="A652" s="1">
        <v>44557</v>
      </c>
      <c r="B652">
        <f>(B$654/B$635)^(1/19)*B651</f>
        <v>95466.567203374521</v>
      </c>
      <c r="C652">
        <f t="shared" si="686"/>
        <v>57.664110432524467</v>
      </c>
      <c r="D652">
        <f t="shared" si="663"/>
        <v>117.89256072218086</v>
      </c>
      <c r="E652">
        <f t="shared" si="664"/>
        <v>804.13561455444142</v>
      </c>
      <c r="F652" s="4">
        <v>1977</v>
      </c>
      <c r="G652">
        <f t="shared" si="507"/>
        <v>0</v>
      </c>
      <c r="H652">
        <f t="shared" si="508"/>
        <v>2</v>
      </c>
      <c r="I652" s="4">
        <v>91512</v>
      </c>
      <c r="J652">
        <f t="shared" si="548"/>
        <v>17.5</v>
      </c>
      <c r="K652">
        <f t="shared" si="612"/>
        <v>1977.5672033745213</v>
      </c>
      <c r="L652">
        <f t="shared" si="678"/>
        <v>2009.0018764727545</v>
      </c>
      <c r="M652">
        <f t="shared" si="679"/>
        <v>1.0207309003370766</v>
      </c>
      <c r="N652">
        <f t="shared" si="680"/>
        <v>1.0370973505487164</v>
      </c>
      <c r="O652">
        <f t="shared" si="681"/>
        <v>1.1798562578972334</v>
      </c>
      <c r="P652">
        <f t="shared" si="682"/>
        <v>1.1614648975169921</v>
      </c>
      <c r="Q652" s="5">
        <f t="shared" si="683"/>
        <v>0.17985625789723336</v>
      </c>
      <c r="R652" s="5">
        <f t="shared" si="684"/>
        <v>0.16146489751699211</v>
      </c>
    </row>
    <row r="653" spans="1:18" x14ac:dyDescent="0.3">
      <c r="A653" s="1">
        <v>44558</v>
      </c>
      <c r="B653">
        <f t="shared" si="647"/>
        <v>95524.266165372508</v>
      </c>
      <c r="C653">
        <f t="shared" si="686"/>
        <v>57.698961997986771</v>
      </c>
      <c r="D653">
        <f t="shared" si="663"/>
        <v>148.20111911081949</v>
      </c>
      <c r="E653">
        <f t="shared" si="664"/>
        <v>804.6216254336905</v>
      </c>
      <c r="F653" s="4">
        <v>1977</v>
      </c>
      <c r="G653">
        <f t="shared" si="507"/>
        <v>0</v>
      </c>
      <c r="H653">
        <f t="shared" si="508"/>
        <v>1</v>
      </c>
      <c r="I653" s="4">
        <v>91525</v>
      </c>
      <c r="J653">
        <f t="shared" si="548"/>
        <v>13</v>
      </c>
      <c r="K653">
        <f t="shared" si="612"/>
        <v>2022.2661653725081</v>
      </c>
      <c r="L653">
        <f t="shared" ref="L653" si="687">GEOMEAN(K650:K656)</f>
        <v>2111.5914843580249</v>
      </c>
      <c r="M653">
        <f t="shared" ref="M653" si="688">K653/K652</f>
        <v>1.0226030053096109</v>
      </c>
      <c r="N653">
        <f t="shared" ref="N653" si="689">L653/L652</f>
        <v>1.0510649636950011</v>
      </c>
      <c r="O653">
        <f t="shared" ref="O653" si="690">L653/L646</f>
        <v>1.2136129435987553</v>
      </c>
      <c r="P653">
        <f t="shared" ref="P653" si="691">K653/K646</f>
        <v>1.1628203335519511</v>
      </c>
      <c r="Q653" s="5">
        <f t="shared" ref="Q653" si="692">O653-1</f>
        <v>0.21361294359875527</v>
      </c>
      <c r="R653" s="5">
        <f t="shared" ref="R653" si="693">P653-1</f>
        <v>0.16282033355195114</v>
      </c>
    </row>
    <row r="654" spans="1:18" x14ac:dyDescent="0.3">
      <c r="A654" s="1">
        <v>44559</v>
      </c>
      <c r="B654">
        <v>95582</v>
      </c>
      <c r="C654">
        <f t="shared" si="686"/>
        <v>57.733834627491888</v>
      </c>
      <c r="D654">
        <f t="shared" si="663"/>
        <v>178.6223199791566</v>
      </c>
      <c r="E654">
        <f t="shared" si="664"/>
        <v>805.10793005280721</v>
      </c>
      <c r="F654" s="4">
        <v>1979</v>
      </c>
      <c r="G654">
        <f t="shared" si="507"/>
        <v>2</v>
      </c>
      <c r="H654">
        <f t="shared" si="508"/>
        <v>3</v>
      </c>
      <c r="I654">
        <v>91543</v>
      </c>
      <c r="J654">
        <f t="shared" si="548"/>
        <v>18</v>
      </c>
      <c r="K654">
        <f t="shared" si="612"/>
        <v>2060</v>
      </c>
      <c r="L654">
        <f t="shared" ref="L654" si="694">GEOMEAN(K651:K657)</f>
        <v>2245.6074522489557</v>
      </c>
      <c r="M654">
        <f t="shared" ref="M654" si="695">K654/K653</f>
        <v>1.018659183085596</v>
      </c>
      <c r="N654">
        <f t="shared" ref="N654" si="696">L654/L653</f>
        <v>1.0634668063797743</v>
      </c>
      <c r="O654">
        <f t="shared" ref="O654" si="697">L654/L647</f>
        <v>1.263125575322642</v>
      </c>
      <c r="P654">
        <f t="shared" ref="P654" si="698">K654/K647</f>
        <v>1.1621381619287787</v>
      </c>
      <c r="Q654" s="5">
        <f t="shared" ref="Q654" si="699">O654-1</f>
        <v>0.26312557532264202</v>
      </c>
      <c r="R654" s="5">
        <f t="shared" ref="R654" si="700">P654-1</f>
        <v>0.16213816192877872</v>
      </c>
    </row>
    <row r="655" spans="1:18" x14ac:dyDescent="0.3">
      <c r="A655" s="1">
        <v>44560</v>
      </c>
      <c r="B655">
        <f>(B$660/B$654)^(1/6)*B654</f>
        <v>95880.16501503317</v>
      </c>
      <c r="C655">
        <f t="shared" si="686"/>
        <v>298.16501503316977</v>
      </c>
      <c r="D655">
        <f t="shared" si="663"/>
        <v>209.15652564879201</v>
      </c>
      <c r="E655">
        <f t="shared" si="664"/>
        <v>1045.9908152888383</v>
      </c>
      <c r="F655" s="4">
        <v>1979</v>
      </c>
      <c r="G655">
        <f t="shared" si="507"/>
        <v>0</v>
      </c>
      <c r="H655">
        <f t="shared" si="508"/>
        <v>3</v>
      </c>
      <c r="I655">
        <f>(I$659/I$654)^(1/5)*I654</f>
        <v>91554.996855174133</v>
      </c>
      <c r="J655">
        <f t="shared" si="548"/>
        <v>11.996855174133088</v>
      </c>
      <c r="K655">
        <f t="shared" si="612"/>
        <v>2346.1681598590367</v>
      </c>
      <c r="L655">
        <f t="shared" ref="L655:L659" si="701">GEOMEAN(K652:K658)</f>
        <v>2413.4921181291252</v>
      </c>
      <c r="M655">
        <f t="shared" ref="M655:M659" si="702">K655/K654</f>
        <v>1.1389165824558432</v>
      </c>
      <c r="N655">
        <f t="shared" ref="N655:N659" si="703">L655/L654</f>
        <v>1.0747613594317362</v>
      </c>
      <c r="O655">
        <f t="shared" ref="O655:O659" si="704">L655/L648</f>
        <v>1.3287801575006717</v>
      </c>
      <c r="P655">
        <f t="shared" ref="P655:P659" si="705">K655/K648</f>
        <v>1.2904366036606543</v>
      </c>
      <c r="Q655" s="5">
        <f t="shared" ref="Q655:Q659" si="706">O655-1</f>
        <v>0.32878015750067169</v>
      </c>
      <c r="R655" s="5">
        <f t="shared" ref="R655:R659" si="707">P655-1</f>
        <v>0.29043660366065427</v>
      </c>
    </row>
    <row r="656" spans="1:18" x14ac:dyDescent="0.3">
      <c r="A656" s="1">
        <v>44561</v>
      </c>
      <c r="B656">
        <f t="shared" ref="B656:B659" si="708">(B$660/B$654)^(1/6)*B655</f>
        <v>96179.260146366374</v>
      </c>
      <c r="C656">
        <f t="shared" si="686"/>
        <v>299.09513133320434</v>
      </c>
      <c r="D656">
        <f t="shared" si="663"/>
        <v>239.80409957818483</v>
      </c>
      <c r="E656">
        <f t="shared" si="664"/>
        <v>1287.7691961244127</v>
      </c>
      <c r="F656" s="4">
        <v>1979</v>
      </c>
      <c r="G656">
        <f t="shared" ref="G656:G660" si="709">F656-F655</f>
        <v>0</v>
      </c>
      <c r="H656">
        <f t="shared" ref="H656:H660" si="710">SUM(G650:G656)</f>
        <v>3</v>
      </c>
      <c r="I656">
        <f t="shared" ref="I656:I658" si="711">(I$659/I$654)^(1/5)*I655</f>
        <v>91566.995282555145</v>
      </c>
      <c r="J656">
        <f t="shared" si="548"/>
        <v>11.998427381011425</v>
      </c>
      <c r="K656">
        <f t="shared" si="612"/>
        <v>2633.2648638112296</v>
      </c>
      <c r="L656">
        <f t="shared" si="701"/>
        <v>2618.4871773548489</v>
      </c>
      <c r="M656">
        <f t="shared" si="702"/>
        <v>1.1223683403705564</v>
      </c>
      <c r="N656">
        <f t="shared" si="703"/>
        <v>1.0849371156781031</v>
      </c>
      <c r="O656">
        <f t="shared" si="704"/>
        <v>1.4111432956605581</v>
      </c>
      <c r="P656">
        <f t="shared" si="705"/>
        <v>1.4171209438552808</v>
      </c>
      <c r="Q656" s="5">
        <f t="shared" si="706"/>
        <v>0.41114329566055807</v>
      </c>
      <c r="R656" s="5">
        <f t="shared" si="707"/>
        <v>0.41712094385528076</v>
      </c>
    </row>
    <row r="657" spans="1:18" x14ac:dyDescent="0.3">
      <c r="A657" s="1">
        <v>44562</v>
      </c>
      <c r="B657">
        <f t="shared" si="708"/>
        <v>96479.288295467879</v>
      </c>
      <c r="C657">
        <f t="shared" si="686"/>
        <v>300.02814910150482</v>
      </c>
      <c r="D657">
        <f t="shared" si="663"/>
        <v>249.09172932843649</v>
      </c>
      <c r="E657">
        <f t="shared" si="664"/>
        <v>1530.4459531034227</v>
      </c>
      <c r="F657" s="4">
        <v>1980</v>
      </c>
      <c r="G657">
        <f t="shared" si="709"/>
        <v>1</v>
      </c>
      <c r="H657">
        <f t="shared" si="710"/>
        <v>4</v>
      </c>
      <c r="I657">
        <f t="shared" si="711"/>
        <v>91578.995282349075</v>
      </c>
      <c r="J657">
        <f t="shared" si="548"/>
        <v>11.999999793930328</v>
      </c>
      <c r="K657">
        <f t="shared" si="612"/>
        <v>2920.2930131188041</v>
      </c>
      <c r="L657">
        <f t="shared" si="701"/>
        <v>2864.3231155752364</v>
      </c>
      <c r="M657">
        <f t="shared" si="702"/>
        <v>1.1090008655233212</v>
      </c>
      <c r="N657">
        <f t="shared" si="703"/>
        <v>1.0938847210505445</v>
      </c>
      <c r="O657">
        <f t="shared" si="704"/>
        <v>1.5107191268637137</v>
      </c>
      <c r="P657">
        <f t="shared" si="705"/>
        <v>1.5383939835671421</v>
      </c>
      <c r="Q657" s="5">
        <f t="shared" si="706"/>
        <v>0.51071912686371368</v>
      </c>
      <c r="R657" s="5">
        <f t="shared" si="707"/>
        <v>0.53839398356714208</v>
      </c>
    </row>
    <row r="658" spans="1:18" x14ac:dyDescent="0.3">
      <c r="A658" s="1">
        <v>44563</v>
      </c>
      <c r="B658">
        <f t="shared" si="708"/>
        <v>96780.252372857009</v>
      </c>
      <c r="C658">
        <f t="shared" si="686"/>
        <v>300.96407738912967</v>
      </c>
      <c r="D658">
        <f t="shared" si="663"/>
        <v>322.29720345443457</v>
      </c>
      <c r="E658">
        <f t="shared" si="664"/>
        <v>1774.0239758081589</v>
      </c>
      <c r="F658" s="4">
        <v>1980</v>
      </c>
      <c r="G658">
        <f t="shared" si="709"/>
        <v>0</v>
      </c>
      <c r="H658">
        <f t="shared" si="710"/>
        <v>3</v>
      </c>
      <c r="I658">
        <f t="shared" si="711"/>
        <v>91590.996854761994</v>
      </c>
      <c r="J658">
        <f t="shared" si="548"/>
        <v>12.001572412918904</v>
      </c>
      <c r="K658">
        <f t="shared" si="612"/>
        <v>3209.2555180950148</v>
      </c>
      <c r="L658">
        <f t="shared" si="701"/>
        <v>3140.1819359731817</v>
      </c>
      <c r="M658">
        <f t="shared" si="702"/>
        <v>1.0989498326634031</v>
      </c>
      <c r="N658">
        <f t="shared" si="703"/>
        <v>1.0963085550292551</v>
      </c>
      <c r="O658">
        <f t="shared" si="704"/>
        <v>1.6210409777000983</v>
      </c>
      <c r="P658">
        <f t="shared" si="705"/>
        <v>1.6564727958711354</v>
      </c>
      <c r="Q658" s="5">
        <f t="shared" si="706"/>
        <v>0.62104097770009825</v>
      </c>
      <c r="R658" s="5">
        <f t="shared" si="707"/>
        <v>0.65647279587113538</v>
      </c>
    </row>
    <row r="659" spans="1:18" x14ac:dyDescent="0.3">
      <c r="A659" s="1">
        <v>44564</v>
      </c>
      <c r="B659">
        <f t="shared" si="708"/>
        <v>97082.155298132333</v>
      </c>
      <c r="C659">
        <f t="shared" si="686"/>
        <v>301.90292527532438</v>
      </c>
      <c r="D659">
        <f t="shared" si="663"/>
        <v>365.97937312085378</v>
      </c>
      <c r="E659">
        <f t="shared" si="664"/>
        <v>2018.5061628875119</v>
      </c>
      <c r="F659" s="4">
        <v>1980</v>
      </c>
      <c r="G659">
        <f t="shared" si="709"/>
        <v>0</v>
      </c>
      <c r="H659">
        <f t="shared" si="710"/>
        <v>3</v>
      </c>
      <c r="I659" s="4">
        <v>91603</v>
      </c>
      <c r="J659">
        <f t="shared" si="548"/>
        <v>12.003145238006255</v>
      </c>
      <c r="K659">
        <f t="shared" si="612"/>
        <v>3499.155298132333</v>
      </c>
      <c r="L659">
        <f t="shared" si="701"/>
        <v>3453.1046414101797</v>
      </c>
      <c r="M659">
        <f t="shared" si="702"/>
        <v>1.0903324083740769</v>
      </c>
      <c r="N659">
        <f t="shared" si="703"/>
        <v>1.0996511386337937</v>
      </c>
      <c r="O659">
        <f t="shared" si="704"/>
        <v>1.7188160358878639</v>
      </c>
      <c r="P659">
        <f t="shared" si="705"/>
        <v>1.7694242158554072</v>
      </c>
      <c r="Q659" s="5">
        <f t="shared" si="706"/>
        <v>0.71881603588786391</v>
      </c>
      <c r="R659" s="5">
        <f t="shared" si="707"/>
        <v>0.76942421585540721</v>
      </c>
    </row>
    <row r="660" spans="1:18" x14ac:dyDescent="0.3">
      <c r="A660" s="1">
        <v>44565</v>
      </c>
      <c r="B660" s="4">
        <v>97385</v>
      </c>
      <c r="C660">
        <f t="shared" si="686"/>
        <v>302.84470186766703</v>
      </c>
      <c r="D660">
        <f t="shared" si="663"/>
        <v>369.74686680904779</v>
      </c>
      <c r="E660">
        <f t="shared" si="664"/>
        <v>2263.8954220852902</v>
      </c>
      <c r="F660" s="4">
        <v>1980</v>
      </c>
      <c r="G660">
        <f t="shared" si="709"/>
        <v>0</v>
      </c>
      <c r="H660">
        <f t="shared" si="710"/>
        <v>3</v>
      </c>
      <c r="I660" s="4">
        <v>91615</v>
      </c>
      <c r="J660">
        <f t="shared" si="548"/>
        <v>12</v>
      </c>
      <c r="K660">
        <f t="shared" si="612"/>
        <v>3790</v>
      </c>
      <c r="L660">
        <f t="shared" ref="L660" si="712">GEOMEAN(K657:K663)</f>
        <v>3806.1413181258636</v>
      </c>
      <c r="M660">
        <f t="shared" ref="M660" si="713">K660/K659</f>
        <v>1.0831185463597186</v>
      </c>
      <c r="N660">
        <f t="shared" ref="N660" si="714">L660/L659</f>
        <v>1.1022374684166856</v>
      </c>
      <c r="O660">
        <f t="shared" ref="O660" si="715">L660/L653</f>
        <v>1.8024988954163277</v>
      </c>
      <c r="P660">
        <f t="shared" ref="P660" si="716">K660/K653</f>
        <v>1.8741350989778685</v>
      </c>
      <c r="Q660" s="5">
        <f t="shared" ref="Q660" si="717">O660-1</f>
        <v>0.80249889541632768</v>
      </c>
      <c r="R660" s="5">
        <f t="shared" ref="R660" si="718">P660-1</f>
        <v>0.87413509897786845</v>
      </c>
    </row>
    <row r="661" spans="1:18" x14ac:dyDescent="0.3">
      <c r="A661" s="1">
        <v>44566</v>
      </c>
      <c r="B661" s="4">
        <v>97517</v>
      </c>
      <c r="C661">
        <f t="shared" si="686"/>
        <v>132</v>
      </c>
      <c r="D661">
        <f t="shared" si="663"/>
        <v>373.53486252997754</v>
      </c>
      <c r="E661">
        <f t="shared" si="664"/>
        <v>2338.4052539664845</v>
      </c>
      <c r="F661" s="4">
        <v>1981</v>
      </c>
      <c r="G661">
        <f t="shared" ref="G661:G696" si="719">F661-F660</f>
        <v>1</v>
      </c>
      <c r="H661">
        <f t="shared" ref="H661:H696" si="720">SUM(G655:G661)</f>
        <v>2</v>
      </c>
      <c r="I661" s="4">
        <v>91615</v>
      </c>
      <c r="J661">
        <f t="shared" ref="J661:J669" si="721">I661-I660</f>
        <v>0</v>
      </c>
      <c r="K661">
        <f t="shared" ref="K661:K669" si="722">B661-F661-I661</f>
        <v>3921</v>
      </c>
      <c r="L661">
        <f t="shared" ref="L661" si="723">GEOMEAN(K658:K664)</f>
        <v>4163.4709729157948</v>
      </c>
      <c r="M661">
        <f t="shared" ref="M661" si="724">K661/K660</f>
        <v>1.0345646437994722</v>
      </c>
      <c r="N661">
        <f t="shared" ref="N661" si="725">L661/L660</f>
        <v>1.0938823929338177</v>
      </c>
      <c r="O661">
        <f t="shared" ref="O661" si="726">L661/L654</f>
        <v>1.8540511026297655</v>
      </c>
      <c r="P661">
        <f t="shared" ref="P661" si="727">K661/K654</f>
        <v>1.9033980582524272</v>
      </c>
      <c r="Q661" s="5">
        <f t="shared" ref="Q661" si="728">O661-1</f>
        <v>0.85405110262976547</v>
      </c>
      <c r="R661" s="5">
        <f t="shared" ref="R661" si="729">P661-1</f>
        <v>0.90339805825242725</v>
      </c>
    </row>
    <row r="662" spans="1:18" x14ac:dyDescent="0.3">
      <c r="A662" s="1">
        <v>44567</v>
      </c>
      <c r="B662">
        <f>GEOMEAN(B663,B661)</f>
        <v>98160.377627635477</v>
      </c>
      <c r="C662">
        <f t="shared" si="686"/>
        <v>643.37762763547653</v>
      </c>
      <c r="D662">
        <f t="shared" si="663"/>
        <v>377.34345339287393</v>
      </c>
      <c r="E662">
        <f t="shared" si="664"/>
        <v>2924.2579670465493</v>
      </c>
      <c r="F662" s="4">
        <v>1981</v>
      </c>
      <c r="G662">
        <f t="shared" si="719"/>
        <v>0</v>
      </c>
      <c r="H662">
        <f t="shared" si="720"/>
        <v>2</v>
      </c>
      <c r="I662">
        <f>GEOMEAN(I663,I661)</f>
        <v>91617.499965890791</v>
      </c>
      <c r="J662">
        <f t="shared" si="721"/>
        <v>2.4999658907909179</v>
      </c>
      <c r="K662">
        <f t="shared" si="722"/>
        <v>4561.8776617446856</v>
      </c>
      <c r="L662">
        <f t="shared" ref="L662:L663" si="730">GEOMEAN(K659:K665)</f>
        <v>4524.2753641901036</v>
      </c>
      <c r="M662">
        <f t="shared" ref="M662:M663" si="731">K662/K661</f>
        <v>1.1634475036329217</v>
      </c>
      <c r="N662">
        <f t="shared" ref="N662:N663" si="732">L662/L661</f>
        <v>1.0866595188537191</v>
      </c>
      <c r="O662">
        <f t="shared" ref="O662:O663" si="733">L662/L655</f>
        <v>1.8745763991544342</v>
      </c>
      <c r="P662">
        <f t="shared" ref="P662:P663" si="734">K662/K655</f>
        <v>1.9443950096137925</v>
      </c>
      <c r="Q662" s="5">
        <f t="shared" ref="Q662:Q663" si="735">O662-1</f>
        <v>0.87457639915443419</v>
      </c>
      <c r="R662" s="5">
        <f t="shared" ref="R662:R663" si="736">P662-1</f>
        <v>0.94439500961379252</v>
      </c>
    </row>
    <row r="663" spans="1:18" x14ac:dyDescent="0.3">
      <c r="A663" s="1">
        <v>44568</v>
      </c>
      <c r="B663" s="4">
        <v>98808</v>
      </c>
      <c r="C663">
        <f t="shared" si="686"/>
        <v>647.62237236452347</v>
      </c>
      <c r="D663">
        <f t="shared" si="663"/>
        <v>478.75600308738467</v>
      </c>
      <c r="E663">
        <f t="shared" si="664"/>
        <v>3514.320657418677</v>
      </c>
      <c r="F663" s="4">
        <v>1983</v>
      </c>
      <c r="G663">
        <f t="shared" si="719"/>
        <v>2</v>
      </c>
      <c r="H663">
        <f t="shared" si="720"/>
        <v>4</v>
      </c>
      <c r="I663" s="4">
        <v>91620</v>
      </c>
      <c r="J663">
        <f t="shared" si="721"/>
        <v>2.5000341092090821</v>
      </c>
      <c r="K663">
        <f t="shared" si="722"/>
        <v>5205</v>
      </c>
      <c r="L663">
        <f t="shared" si="730"/>
        <v>4887.9687794325509</v>
      </c>
      <c r="M663">
        <f t="shared" si="731"/>
        <v>1.1409775504609549</v>
      </c>
      <c r="N663">
        <f t="shared" si="732"/>
        <v>1.0803871086453096</v>
      </c>
      <c r="O663">
        <f t="shared" si="733"/>
        <v>1.8667148045270527</v>
      </c>
      <c r="P663">
        <f t="shared" si="734"/>
        <v>1.9766336730998626</v>
      </c>
      <c r="Q663" s="5">
        <f t="shared" si="735"/>
        <v>0.86671480452705274</v>
      </c>
      <c r="R663" s="5">
        <f t="shared" si="736"/>
        <v>0.9766336730998626</v>
      </c>
    </row>
    <row r="664" spans="1:18" x14ac:dyDescent="0.3">
      <c r="A664" s="1">
        <v>44569</v>
      </c>
      <c r="B664">
        <f>((B$666/B$663)^(1/3))*B663</f>
        <v>99137.235080838756</v>
      </c>
      <c r="C664">
        <f t="shared" si="686"/>
        <v>329.2350808387564</v>
      </c>
      <c r="D664">
        <f t="shared" si="663"/>
        <v>581.60297757049921</v>
      </c>
      <c r="E664">
        <f t="shared" si="664"/>
        <v>3785.9612678150006</v>
      </c>
      <c r="F664">
        <f>((F$666/F$663)^(1/3))*F663</f>
        <v>1983.6664426648606</v>
      </c>
      <c r="G664">
        <f t="shared" si="719"/>
        <v>0.66644266486059678</v>
      </c>
      <c r="H664">
        <f t="shared" si="720"/>
        <v>3.6664426648605968</v>
      </c>
      <c r="I664">
        <f>((I$666/I$663)^(1/3))*I663</f>
        <v>91680.626540186582</v>
      </c>
      <c r="J664">
        <f t="shared" si="721"/>
        <v>60.626540186582133</v>
      </c>
      <c r="K664">
        <f t="shared" si="722"/>
        <v>5472.9420979873103</v>
      </c>
      <c r="L664">
        <f t="shared" ref="L664:L666" si="737">GEOMEAN(K661:K667)</f>
        <v>5338.5196758298553</v>
      </c>
      <c r="M664">
        <f t="shared" ref="M664:M666" si="738">K664/K663</f>
        <v>1.0514778286238828</v>
      </c>
      <c r="N664">
        <f t="shared" ref="N664:N666" si="739">L664/L663</f>
        <v>1.0921754857136401</v>
      </c>
      <c r="O664">
        <f t="shared" ref="O664:O666" si="740">L664/L657</f>
        <v>1.8637979935995213</v>
      </c>
      <c r="P664">
        <f t="shared" ref="P664:P666" si="741">K664/K657</f>
        <v>1.8741071780815368</v>
      </c>
      <c r="Q664" s="5">
        <f t="shared" ref="Q664:Q666" si="742">O664-1</f>
        <v>0.86379799359952125</v>
      </c>
      <c r="R664" s="5">
        <f t="shared" ref="R664:R666" si="743">P664-1</f>
        <v>0.87410717808153682</v>
      </c>
    </row>
    <row r="665" spans="1:18" x14ac:dyDescent="0.3">
      <c r="A665" s="1">
        <v>44570</v>
      </c>
      <c r="B665">
        <f>((B$666/B$663)^(1/3))*B664</f>
        <v>99467.567195707699</v>
      </c>
      <c r="C665">
        <f t="shared" si="686"/>
        <v>330.33211486894288</v>
      </c>
      <c r="D665">
        <f t="shared" si="663"/>
        <v>707.375</v>
      </c>
      <c r="E665">
        <f t="shared" si="664"/>
        <v>4058.6641027657024</v>
      </c>
      <c r="F665">
        <f>((F$666/F$663)^(1/3))*F664</f>
        <v>1984.3331093064362</v>
      </c>
      <c r="G665">
        <f t="shared" si="719"/>
        <v>0.66666664157560263</v>
      </c>
      <c r="H665">
        <f t="shared" si="720"/>
        <v>4.3331093064361994</v>
      </c>
      <c r="I665">
        <f>((I$666/I$663)^(1/3))*I664</f>
        <v>91741.293198004409</v>
      </c>
      <c r="J665">
        <f t="shared" si="721"/>
        <v>60.66665781782649</v>
      </c>
      <c r="K665">
        <f t="shared" si="722"/>
        <v>5741.9408883968572</v>
      </c>
      <c r="L665">
        <f t="shared" si="737"/>
        <v>5916.2455052089845</v>
      </c>
      <c r="M665">
        <f t="shared" si="738"/>
        <v>1.0491506735487794</v>
      </c>
      <c r="N665">
        <f t="shared" si="739"/>
        <v>1.1082183572338944</v>
      </c>
      <c r="O665">
        <f t="shared" si="740"/>
        <v>1.8840454552756563</v>
      </c>
      <c r="P665">
        <f t="shared" si="741"/>
        <v>1.7891815893192642</v>
      </c>
      <c r="Q665" s="5">
        <f t="shared" si="742"/>
        <v>0.88404545527565626</v>
      </c>
      <c r="R665" s="5">
        <f t="shared" si="743"/>
        <v>0.78918158931926419</v>
      </c>
    </row>
    <row r="666" spans="1:18" x14ac:dyDescent="0.3">
      <c r="A666" s="1">
        <v>44571</v>
      </c>
      <c r="B666" s="4">
        <v>99799</v>
      </c>
      <c r="C666">
        <f t="shared" si="686"/>
        <v>331.43280429230072</v>
      </c>
      <c r="D666">
        <f t="shared" si="663"/>
        <v>743.57779654556543</v>
      </c>
      <c r="E666">
        <f t="shared" si="664"/>
        <v>4332.4327966254787</v>
      </c>
      <c r="F666" s="4">
        <v>1985</v>
      </c>
      <c r="G666">
        <f t="shared" si="719"/>
        <v>0.6668906935638006</v>
      </c>
      <c r="H666">
        <f t="shared" si="720"/>
        <v>5</v>
      </c>
      <c r="I666" s="4">
        <v>91802</v>
      </c>
      <c r="J666">
        <f t="shared" si="721"/>
        <v>60.706801995591377</v>
      </c>
      <c r="K666">
        <f t="shared" si="722"/>
        <v>6012</v>
      </c>
      <c r="L666">
        <f t="shared" si="737"/>
        <v>6528.2988846930557</v>
      </c>
      <c r="M666">
        <f t="shared" si="738"/>
        <v>1.0470327223585443</v>
      </c>
      <c r="N666">
        <f t="shared" si="739"/>
        <v>1.1034530056173608</v>
      </c>
      <c r="O666">
        <f t="shared" si="740"/>
        <v>1.8905592394752992</v>
      </c>
      <c r="P666">
        <f t="shared" si="741"/>
        <v>1.7181289447795851</v>
      </c>
      <c r="Q666" s="5">
        <f t="shared" si="742"/>
        <v>0.89055923947529925</v>
      </c>
      <c r="R666" s="5">
        <f t="shared" si="743"/>
        <v>0.71812894477958511</v>
      </c>
    </row>
    <row r="667" spans="1:18" x14ac:dyDescent="0.3">
      <c r="A667" s="1">
        <v>44572</v>
      </c>
      <c r="B667">
        <f>((B$669/B$666)^(1/3))*B666</f>
        <v>100912.20332283141</v>
      </c>
      <c r="C667">
        <f t="shared" si="686"/>
        <v>1113.2033228314103</v>
      </c>
      <c r="D667">
        <f t="shared" si="663"/>
        <v>764.38507699046932</v>
      </c>
      <c r="E667">
        <f t="shared" si="664"/>
        <v>5387.9371574589022</v>
      </c>
      <c r="F667">
        <v>1985</v>
      </c>
      <c r="G667">
        <f t="shared" si="719"/>
        <v>0</v>
      </c>
      <c r="H667">
        <f t="shared" si="720"/>
        <v>5</v>
      </c>
      <c r="I667">
        <f>((I$669/I$666)^(1/3))*I666</f>
        <v>91901.558656935827</v>
      </c>
      <c r="J667">
        <f t="shared" si="721"/>
        <v>99.558656935827457</v>
      </c>
      <c r="K667">
        <f t="shared" si="722"/>
        <v>7025.6446658955829</v>
      </c>
      <c r="L667">
        <f t="shared" ref="L667:L669" si="744">GEOMEAN(K664:K670)</f>
        <v>7148.6217622486793</v>
      </c>
      <c r="M667">
        <f t="shared" ref="M667:M669" si="745">K667/K666</f>
        <v>1.1686035705082474</v>
      </c>
      <c r="N667">
        <f t="shared" ref="N667:N669" si="746">L667/L666</f>
        <v>1.0950206000846712</v>
      </c>
      <c r="O667">
        <f t="shared" ref="O667:O669" si="747">L667/L660</f>
        <v>1.8781808568707181</v>
      </c>
      <c r="P667">
        <f t="shared" ref="P667:P669" si="748">K667/K660</f>
        <v>1.8537321018194151</v>
      </c>
      <c r="Q667" s="5">
        <f t="shared" ref="Q667:Q669" si="749">O667-1</f>
        <v>0.87818085687071812</v>
      </c>
      <c r="R667" s="5">
        <f t="shared" ref="R667:R669" si="750">P667-1</f>
        <v>0.85373210181941506</v>
      </c>
    </row>
    <row r="668" spans="1:18" x14ac:dyDescent="0.3">
      <c r="A668" s="1">
        <v>44573</v>
      </c>
      <c r="B668">
        <f>((B$669/B$666)^(1/3))*B667</f>
        <v>102037.82382056399</v>
      </c>
      <c r="C668">
        <f t="shared" si="686"/>
        <v>1125.6204977325833</v>
      </c>
      <c r="D668">
        <f t="shared" si="663"/>
        <v>825.78648208199229</v>
      </c>
      <c r="E668">
        <f t="shared" si="664"/>
        <v>6455.8238205639936</v>
      </c>
      <c r="F668" s="4">
        <v>1987</v>
      </c>
      <c r="G668">
        <f t="shared" si="719"/>
        <v>2</v>
      </c>
      <c r="H668">
        <f t="shared" si="720"/>
        <v>6</v>
      </c>
      <c r="I668">
        <f>((I$669/I$666)^(1/3))*I667</f>
        <v>92001.225284571323</v>
      </c>
      <c r="J668">
        <f t="shared" si="721"/>
        <v>99.666627635495388</v>
      </c>
      <c r="K668">
        <f t="shared" si="722"/>
        <v>8049.5985359926708</v>
      </c>
      <c r="L668">
        <f t="shared" si="744"/>
        <v>7823.2210591955964</v>
      </c>
      <c r="M668">
        <f t="shared" si="745"/>
        <v>1.1457451833662529</v>
      </c>
      <c r="N668">
        <f t="shared" si="746"/>
        <v>1.0943677423960831</v>
      </c>
      <c r="O668">
        <f t="shared" si="747"/>
        <v>1.8790141951480392</v>
      </c>
      <c r="P668">
        <f t="shared" si="748"/>
        <v>2.0529453037471743</v>
      </c>
      <c r="Q668" s="5">
        <f t="shared" si="749"/>
        <v>0.87901419514803925</v>
      </c>
      <c r="R668" s="5">
        <f t="shared" si="750"/>
        <v>1.0529453037471743</v>
      </c>
    </row>
    <row r="669" spans="1:18" x14ac:dyDescent="0.3">
      <c r="A669" s="1">
        <v>44574</v>
      </c>
      <c r="B669" s="4">
        <v>103176</v>
      </c>
      <c r="C669">
        <f t="shared" si="686"/>
        <v>1138.1761794360064</v>
      </c>
      <c r="D669">
        <f t="shared" si="663"/>
        <v>887.85269320727457</v>
      </c>
      <c r="E669">
        <f t="shared" si="664"/>
        <v>7295.8349849668302</v>
      </c>
      <c r="F669">
        <v>1988</v>
      </c>
      <c r="G669">
        <f t="shared" si="719"/>
        <v>1</v>
      </c>
      <c r="H669">
        <f t="shared" si="720"/>
        <v>7</v>
      </c>
      <c r="I669" s="4">
        <v>92101</v>
      </c>
      <c r="J669">
        <f t="shared" si="721"/>
        <v>99.774715428677155</v>
      </c>
      <c r="K669">
        <f t="shared" si="722"/>
        <v>9087</v>
      </c>
      <c r="L669">
        <f t="shared" si="744"/>
        <v>8557.1828218633455</v>
      </c>
      <c r="M669">
        <f t="shared" si="745"/>
        <v>1.1288761743046851</v>
      </c>
      <c r="N669">
        <f t="shared" si="746"/>
        <v>1.093818359102231</v>
      </c>
      <c r="O669">
        <f t="shared" si="747"/>
        <v>1.891393015021573</v>
      </c>
      <c r="P669">
        <f t="shared" si="748"/>
        <v>1.9919429396808257</v>
      </c>
      <c r="Q669" s="5">
        <f t="shared" si="749"/>
        <v>0.89139301502157298</v>
      </c>
      <c r="R669" s="5">
        <f t="shared" si="750"/>
        <v>0.9919429396808257</v>
      </c>
    </row>
    <row r="670" spans="1:18" x14ac:dyDescent="0.3">
      <c r="A670" s="1">
        <v>44575</v>
      </c>
      <c r="B670" s="4">
        <v>104109</v>
      </c>
      <c r="C670">
        <f t="shared" si="686"/>
        <v>933</v>
      </c>
      <c r="D670">
        <f t="shared" si="663"/>
        <v>950.5895241773851</v>
      </c>
      <c r="E670">
        <f t="shared" si="664"/>
        <v>7929.7398536336259</v>
      </c>
      <c r="F670" s="4">
        <v>1991</v>
      </c>
      <c r="G670">
        <f t="shared" si="719"/>
        <v>3</v>
      </c>
      <c r="H670">
        <f t="shared" si="720"/>
        <v>8</v>
      </c>
      <c r="I670" s="4">
        <v>92292</v>
      </c>
      <c r="J670">
        <f t="shared" ref="J670:J697" si="751">I670-I669</f>
        <v>191</v>
      </c>
      <c r="K670">
        <f t="shared" ref="K670:K697" si="752">B670-F670-I670</f>
        <v>9826</v>
      </c>
      <c r="L670">
        <f t="shared" ref="L670" si="753">GEOMEAN(K667:K673)</f>
        <v>9356.0812209451942</v>
      </c>
      <c r="M670">
        <f t="shared" ref="M670" si="754">K670/K669</f>
        <v>1.0813249697369869</v>
      </c>
      <c r="N670">
        <f t="shared" ref="N670" si="755">L670/L669</f>
        <v>1.0933599778937395</v>
      </c>
      <c r="O670">
        <f t="shared" ref="O670" si="756">L670/L663</f>
        <v>1.914104128552014</v>
      </c>
      <c r="P670">
        <f t="shared" ref="P670" si="757">K670/K663</f>
        <v>1.8878001921229588</v>
      </c>
      <c r="Q670" s="5">
        <f t="shared" ref="Q670" si="758">O670-1</f>
        <v>0.91410412855201395</v>
      </c>
      <c r="R670" s="5">
        <f t="shared" ref="R670" si="759">P670-1</f>
        <v>0.8878001921229588</v>
      </c>
    </row>
    <row r="671" spans="1:18" x14ac:dyDescent="0.3">
      <c r="A671" s="1">
        <v>44576</v>
      </c>
      <c r="B671">
        <f>((B$677/B$670)^(1/7))*B670</f>
        <v>104923.08061592375</v>
      </c>
      <c r="C671">
        <f t="shared" si="686"/>
        <v>814.08061592375452</v>
      </c>
      <c r="D671">
        <f t="shared" si="663"/>
        <v>916.41956612210561</v>
      </c>
      <c r="E671">
        <f t="shared" si="664"/>
        <v>8443.7923204558756</v>
      </c>
      <c r="F671">
        <f>((F$677/F$670)^(1/7))*F670</f>
        <v>1993.8449185520624</v>
      </c>
      <c r="G671">
        <f t="shared" si="719"/>
        <v>2.8449185520623814</v>
      </c>
      <c r="H671">
        <f t="shared" si="720"/>
        <v>10.178475887201785</v>
      </c>
      <c r="I671">
        <f>((I$677/I$670)^(1/7))*I670</f>
        <v>92640.456751577731</v>
      </c>
      <c r="J671">
        <f t="shared" si="751"/>
        <v>348.45675157773076</v>
      </c>
      <c r="K671">
        <f t="shared" si="752"/>
        <v>10288.778945793965</v>
      </c>
      <c r="L671">
        <f t="shared" ref="L671:L673" si="760">GEOMEAN(K668:K674)</f>
        <v>10064.146064629054</v>
      </c>
      <c r="M671">
        <f t="shared" ref="M671:M673" si="761">K671/K670</f>
        <v>1.0470973891506172</v>
      </c>
      <c r="N671">
        <f t="shared" ref="N671:N673" si="762">L671/L670</f>
        <v>1.0756796384044567</v>
      </c>
      <c r="O671">
        <f t="shared" ref="O671:O673" si="763">L671/L664</f>
        <v>1.8851941503923775</v>
      </c>
      <c r="P671">
        <f t="shared" ref="P671:P673" si="764">K671/K664</f>
        <v>1.8799356473326645</v>
      </c>
      <c r="Q671" s="5">
        <f t="shared" ref="Q671:Q673" si="765">O671-1</f>
        <v>0.88519415039237748</v>
      </c>
      <c r="R671" s="5">
        <f t="shared" ref="R671:R673" si="766">P671-1</f>
        <v>0.87993564733266449</v>
      </c>
    </row>
    <row r="672" spans="1:18" x14ac:dyDescent="0.3">
      <c r="A672" s="1">
        <v>44577</v>
      </c>
      <c r="B672">
        <f t="shared" ref="B672:B676" si="767">((B$677/B$670)^(1/7))*B671</f>
        <v>105743.52693749469</v>
      </c>
      <c r="C672">
        <f t="shared" si="686"/>
        <v>820.4463215709402</v>
      </c>
      <c r="D672">
        <f t="shared" si="663"/>
        <v>881.51835618288169</v>
      </c>
      <c r="E672">
        <f t="shared" si="664"/>
        <v>8963.2745646376861</v>
      </c>
      <c r="F672">
        <f t="shared" ref="F672:F676" si="768">((F$677/F$670)^(1/7))*F671</f>
        <v>1996.6939021777398</v>
      </c>
      <c r="G672">
        <f t="shared" si="719"/>
        <v>2.8489836256774197</v>
      </c>
      <c r="H672">
        <f t="shared" si="720"/>
        <v>12.360792871303602</v>
      </c>
      <c r="I672">
        <f t="shared" ref="I672:I676" si="769">((I$677/I$670)^(1/7))*I671</f>
        <v>92990.229132979497</v>
      </c>
      <c r="J672">
        <f t="shared" si="751"/>
        <v>349.77238140176632</v>
      </c>
      <c r="K672">
        <f t="shared" si="752"/>
        <v>10756.603902337461</v>
      </c>
      <c r="L672">
        <f t="shared" si="760"/>
        <v>10678.938761425055</v>
      </c>
      <c r="M672">
        <f t="shared" si="761"/>
        <v>1.0454694341289879</v>
      </c>
      <c r="N672">
        <f t="shared" si="762"/>
        <v>1.0610874179337202</v>
      </c>
      <c r="O672">
        <f t="shared" si="763"/>
        <v>1.8050195435640284</v>
      </c>
      <c r="P672">
        <f t="shared" si="764"/>
        <v>1.8733393658012198</v>
      </c>
      <c r="Q672" s="5">
        <f t="shared" si="765"/>
        <v>0.80501954356402838</v>
      </c>
      <c r="R672" s="5">
        <f t="shared" si="766"/>
        <v>0.87333936580121985</v>
      </c>
    </row>
    <row r="673" spans="1:18" x14ac:dyDescent="0.3">
      <c r="A673" s="1">
        <v>44578</v>
      </c>
      <c r="B673">
        <f t="shared" si="767"/>
        <v>106570.3887413659</v>
      </c>
      <c r="C673">
        <f t="shared" si="686"/>
        <v>826.86180387120112</v>
      </c>
      <c r="D673">
        <f t="shared" si="663"/>
        <v>845.875</v>
      </c>
      <c r="E673">
        <f t="shared" si="664"/>
        <v>9488.2334432335629</v>
      </c>
      <c r="F673">
        <f t="shared" si="768"/>
        <v>1999.5469566855727</v>
      </c>
      <c r="G673">
        <f t="shared" si="719"/>
        <v>2.8530545078328942</v>
      </c>
      <c r="H673">
        <f t="shared" si="720"/>
        <v>14.546956685572695</v>
      </c>
      <c r="I673">
        <f t="shared" si="769"/>
        <v>93341.3221114841</v>
      </c>
      <c r="J673">
        <f t="shared" si="751"/>
        <v>351.0929785046028</v>
      </c>
      <c r="K673">
        <f t="shared" si="752"/>
        <v>11229.519673196221</v>
      </c>
      <c r="L673">
        <f t="shared" si="760"/>
        <v>11199.425587604863</v>
      </c>
      <c r="M673">
        <f t="shared" si="761"/>
        <v>1.0439651562103158</v>
      </c>
      <c r="N673">
        <f t="shared" si="762"/>
        <v>1.0487395646522417</v>
      </c>
      <c r="O673">
        <f t="shared" si="763"/>
        <v>1.7155197372877991</v>
      </c>
      <c r="P673">
        <f t="shared" si="764"/>
        <v>1.8678509103786129</v>
      </c>
      <c r="Q673" s="5">
        <f t="shared" si="765"/>
        <v>0.71551973728779905</v>
      </c>
      <c r="R673" s="5">
        <f t="shared" si="766"/>
        <v>0.86785091037861295</v>
      </c>
    </row>
    <row r="674" spans="1:18" x14ac:dyDescent="0.3">
      <c r="A674" s="1">
        <v>44579</v>
      </c>
      <c r="B674">
        <f t="shared" si="767"/>
        <v>107403.71619341908</v>
      </c>
      <c r="C674">
        <f t="shared" si="686"/>
        <v>833.32745205318497</v>
      </c>
      <c r="D674">
        <f t="shared" si="663"/>
        <v>826.39502092390285</v>
      </c>
      <c r="E674">
        <f t="shared" si="664"/>
        <v>10018.716193419081</v>
      </c>
      <c r="F674">
        <f t="shared" si="768"/>
        <v>2002.4040878924006</v>
      </c>
      <c r="G674">
        <f t="shared" si="719"/>
        <v>2.857131206827944</v>
      </c>
      <c r="H674">
        <f t="shared" si="720"/>
        <v>17.404087892400639</v>
      </c>
      <c r="I674">
        <f t="shared" si="769"/>
        <v>93693.740673124747</v>
      </c>
      <c r="J674">
        <f t="shared" si="751"/>
        <v>352.41856164064666</v>
      </c>
      <c r="K674">
        <f t="shared" si="752"/>
        <v>11707.571432401935</v>
      </c>
      <c r="L674">
        <f t="shared" ref="L674" si="770">GEOMEAN(K671:K677)</f>
        <v>11678.379822492498</v>
      </c>
      <c r="M674">
        <f t="shared" ref="M674" si="771">K674/K673</f>
        <v>1.0425709890643655</v>
      </c>
      <c r="N674">
        <f t="shared" ref="N674" si="772">L674/L673</f>
        <v>1.042765964302466</v>
      </c>
      <c r="O674">
        <f t="shared" ref="O674" si="773">L674/L667</f>
        <v>1.6336547394583276</v>
      </c>
      <c r="P674">
        <f t="shared" ref="P674" si="774">K674/K667</f>
        <v>1.6664052893585291</v>
      </c>
      <c r="Q674" s="5">
        <f t="shared" ref="Q674" si="775">O674-1</f>
        <v>0.63365473945832762</v>
      </c>
      <c r="R674" s="5">
        <f t="shared" ref="R674" si="776">P674-1</f>
        <v>0.66640528935852905</v>
      </c>
    </row>
    <row r="675" spans="1:18" x14ac:dyDescent="0.3">
      <c r="A675" s="1">
        <v>44580</v>
      </c>
      <c r="B675">
        <f t="shared" si="767"/>
        <v>108243.55985180826</v>
      </c>
      <c r="C675">
        <f t="shared" si="686"/>
        <v>839.84365838917438</v>
      </c>
      <c r="D675">
        <f t="shared" si="663"/>
        <v>822.46665924190347</v>
      </c>
      <c r="E675">
        <f t="shared" si="664"/>
        <v>10726.559851808255</v>
      </c>
      <c r="F675">
        <f t="shared" si="768"/>
        <v>2005.2653016233753</v>
      </c>
      <c r="G675">
        <f t="shared" si="719"/>
        <v>2.8612137309746686</v>
      </c>
      <c r="H675">
        <f t="shared" si="720"/>
        <v>18.265301623375308</v>
      </c>
      <c r="I675">
        <f t="shared" si="769"/>
        <v>94047.489822759861</v>
      </c>
      <c r="J675">
        <f t="shared" si="751"/>
        <v>353.74914963511401</v>
      </c>
      <c r="K675">
        <f t="shared" si="752"/>
        <v>12190.804727425013</v>
      </c>
      <c r="L675">
        <f t="shared" ref="L675:L677" si="777">GEOMEAN(K672:K678)</f>
        <v>12094.855636643159</v>
      </c>
      <c r="M675">
        <f t="shared" ref="M675:M677" si="778">K675/K674</f>
        <v>1.04127528051511</v>
      </c>
      <c r="N675">
        <f t="shared" ref="N675:N677" si="779">L675/L674</f>
        <v>1.0356621226986067</v>
      </c>
      <c r="O675">
        <f t="shared" ref="O675:O677" si="780">L675/L668</f>
        <v>1.5460199251849829</v>
      </c>
      <c r="P675">
        <f t="shared" ref="P675:P677" si="781">K675/K668</f>
        <v>1.5144612085827025</v>
      </c>
      <c r="Q675" s="5">
        <f t="shared" ref="Q675:Q677" si="782">O675-1</f>
        <v>0.54601992518498288</v>
      </c>
      <c r="R675" s="5">
        <f t="shared" ref="R675:R677" si="783">P675-1</f>
        <v>0.5144612085827025</v>
      </c>
    </row>
    <row r="676" spans="1:18" x14ac:dyDescent="0.3">
      <c r="A676" s="1">
        <v>44581</v>
      </c>
      <c r="B676">
        <f t="shared" si="767"/>
        <v>109089.97067002705</v>
      </c>
      <c r="C676">
        <f t="shared" si="686"/>
        <v>846.41081821879197</v>
      </c>
      <c r="D676">
        <f t="shared" si="663"/>
        <v>818.43413281316316</v>
      </c>
      <c r="E676">
        <f t="shared" si="664"/>
        <v>10929.593042391571</v>
      </c>
      <c r="F676">
        <f t="shared" si="768"/>
        <v>2008.1306037119716</v>
      </c>
      <c r="G676">
        <f t="shared" si="719"/>
        <v>2.8653020885963087</v>
      </c>
      <c r="H676">
        <f t="shared" si="720"/>
        <v>20.130603711971617</v>
      </c>
      <c r="I676">
        <f t="shared" si="769"/>
        <v>94402.574584144153</v>
      </c>
      <c r="J676">
        <f t="shared" si="751"/>
        <v>355.08476138429251</v>
      </c>
      <c r="K676">
        <f t="shared" si="752"/>
        <v>12679.265482170929</v>
      </c>
      <c r="L676">
        <f t="shared" si="777"/>
        <v>12443.438321618438</v>
      </c>
      <c r="M676">
        <f t="shared" si="778"/>
        <v>1.0400679664441719</v>
      </c>
      <c r="N676">
        <f t="shared" si="779"/>
        <v>1.0288207396142204</v>
      </c>
      <c r="O676">
        <f t="shared" si="780"/>
        <v>1.4541512762618354</v>
      </c>
      <c r="P676">
        <f t="shared" si="781"/>
        <v>1.3953191902906272</v>
      </c>
      <c r="Q676" s="5">
        <f t="shared" si="782"/>
        <v>0.45415127626183538</v>
      </c>
      <c r="R676" s="5">
        <f t="shared" si="783"/>
        <v>0.39531919029062723</v>
      </c>
    </row>
    <row r="677" spans="1:18" x14ac:dyDescent="0.3">
      <c r="A677" s="1">
        <v>44582</v>
      </c>
      <c r="B677" s="4">
        <v>109943</v>
      </c>
      <c r="C677">
        <f t="shared" si="686"/>
        <v>853.02932997295284</v>
      </c>
      <c r="D677">
        <f t="shared" si="663"/>
        <v>882.08287586079678</v>
      </c>
      <c r="E677">
        <f t="shared" si="664"/>
        <v>11135</v>
      </c>
      <c r="F677" s="4">
        <v>2011</v>
      </c>
      <c r="G677">
        <f t="shared" si="719"/>
        <v>2.8693962880283834</v>
      </c>
      <c r="H677">
        <f t="shared" si="720"/>
        <v>20</v>
      </c>
      <c r="I677" s="4">
        <v>94759</v>
      </c>
      <c r="J677">
        <f t="shared" si="751"/>
        <v>356.42541585584695</v>
      </c>
      <c r="K677">
        <f t="shared" si="752"/>
        <v>13173</v>
      </c>
      <c r="L677">
        <f t="shared" si="777"/>
        <v>12719.931649491871</v>
      </c>
      <c r="M677">
        <f t="shared" si="778"/>
        <v>1.0389403091624938</v>
      </c>
      <c r="N677">
        <f t="shared" si="779"/>
        <v>1.0222200103160453</v>
      </c>
      <c r="O677">
        <f t="shared" si="780"/>
        <v>1.3595362576605385</v>
      </c>
      <c r="P677">
        <f t="shared" si="781"/>
        <v>1.3406269082027276</v>
      </c>
      <c r="Q677" s="5">
        <f t="shared" si="782"/>
        <v>0.35953625766053854</v>
      </c>
      <c r="R677" s="5">
        <f t="shared" si="783"/>
        <v>0.34062690820272756</v>
      </c>
    </row>
    <row r="678" spans="1:18" x14ac:dyDescent="0.3">
      <c r="A678" s="1">
        <v>44583</v>
      </c>
      <c r="B678">
        <f>((B$680/B$677)^(1/3))*B677</f>
        <v>110720.16016739122</v>
      </c>
      <c r="C678">
        <f t="shared" si="686"/>
        <v>777.16016739122279</v>
      </c>
      <c r="D678">
        <f t="shared" si="663"/>
        <v>946.9104758226149</v>
      </c>
      <c r="E678">
        <f t="shared" si="664"/>
        <v>11582.925086552466</v>
      </c>
      <c r="F678">
        <f>((F$680/F$677)^(1/3))*F677</f>
        <v>2012.3324502821772</v>
      </c>
      <c r="G678">
        <f t="shared" si="719"/>
        <v>1.3324502821772057</v>
      </c>
      <c r="H678">
        <f t="shared" si="720"/>
        <v>18.487531730114824</v>
      </c>
      <c r="I678">
        <f>((I$680/I$677)^(1/3))*I677</f>
        <v>95558.89545658938</v>
      </c>
      <c r="J678">
        <f t="shared" si="751"/>
        <v>799.89545658938005</v>
      </c>
      <c r="K678">
        <f t="shared" si="752"/>
        <v>13148.932260519665</v>
      </c>
      <c r="L678">
        <f t="shared" ref="L678:L680" si="784">GEOMEAN(K675:K681)</f>
        <v>12988.096000953579</v>
      </c>
      <c r="M678">
        <f t="shared" ref="M678:M680" si="785">K678/K677</f>
        <v>0.99817294925375122</v>
      </c>
      <c r="N678">
        <f t="shared" ref="N678:N680" si="786">L678/L677</f>
        <v>1.0210822163869426</v>
      </c>
      <c r="O678">
        <f t="shared" ref="O678:O680" si="787">L678/L671</f>
        <v>1.2905313493611636</v>
      </c>
      <c r="P678">
        <f t="shared" ref="P678:P680" si="788">K678/K671</f>
        <v>1.2779876338868108</v>
      </c>
      <c r="Q678" s="5">
        <f t="shared" ref="Q678:Q680" si="789">O678-1</f>
        <v>0.29053134936116365</v>
      </c>
      <c r="R678" s="5">
        <f t="shared" ref="R678:R680" si="790">P678-1</f>
        <v>0.2779876338868108</v>
      </c>
    </row>
    <row r="679" spans="1:18" x14ac:dyDescent="0.3">
      <c r="A679" s="1">
        <v>44584</v>
      </c>
      <c r="B679">
        <f>((B$680/B$677)^(1/3))*B678</f>
        <v>111502.81388985898</v>
      </c>
      <c r="C679">
        <f t="shared" si="686"/>
        <v>782.65372246775951</v>
      </c>
      <c r="D679">
        <f t="shared" si="663"/>
        <v>936.2830254772125</v>
      </c>
      <c r="E679">
        <f t="shared" si="664"/>
        <v>12035.246694151283</v>
      </c>
      <c r="F679">
        <f>((F$680/F$677)^(1/3))*F678</f>
        <v>2013.6657834205228</v>
      </c>
      <c r="G679">
        <f t="shared" si="719"/>
        <v>1.3333331383455516</v>
      </c>
      <c r="H679">
        <f t="shared" si="720"/>
        <v>16.971881242782956</v>
      </c>
      <c r="I679">
        <f>((I$680/I$677)^(1/3))*I678</f>
        <v>96365.543123960553</v>
      </c>
      <c r="J679">
        <f t="shared" si="751"/>
        <v>806.64766737117316</v>
      </c>
      <c r="K679">
        <f t="shared" si="752"/>
        <v>13123.604982477904</v>
      </c>
      <c r="L679">
        <f t="shared" si="784"/>
        <v>13248.479160187268</v>
      </c>
      <c r="M679">
        <f t="shared" si="785"/>
        <v>0.99807381485127822</v>
      </c>
      <c r="N679">
        <f t="shared" si="786"/>
        <v>1.0200478314307633</v>
      </c>
      <c r="O679">
        <f t="shared" si="787"/>
        <v>1.2406175797209384</v>
      </c>
      <c r="P679">
        <f t="shared" si="788"/>
        <v>1.2200509660512908</v>
      </c>
      <c r="Q679" s="5">
        <f t="shared" si="789"/>
        <v>0.24061757972093845</v>
      </c>
      <c r="R679" s="5">
        <f t="shared" si="790"/>
        <v>0.22005096605129082</v>
      </c>
    </row>
    <row r="680" spans="1:18" x14ac:dyDescent="0.3">
      <c r="A680" s="1">
        <v>44585</v>
      </c>
      <c r="B680">
        <v>112291</v>
      </c>
      <c r="C680">
        <f t="shared" si="686"/>
        <v>788.18611014101771</v>
      </c>
      <c r="D680">
        <f t="shared" si="663"/>
        <v>925.45409691068016</v>
      </c>
      <c r="E680">
        <f t="shared" si="664"/>
        <v>12492</v>
      </c>
      <c r="F680" s="4">
        <v>2015</v>
      </c>
      <c r="G680">
        <f t="shared" si="719"/>
        <v>1.3342165794772427</v>
      </c>
      <c r="H680">
        <f t="shared" si="720"/>
        <v>15.453043314427305</v>
      </c>
      <c r="I680" s="4">
        <v>97179</v>
      </c>
      <c r="J680">
        <f t="shared" si="751"/>
        <v>813.4568760394468</v>
      </c>
      <c r="K680">
        <f t="shared" si="752"/>
        <v>13097</v>
      </c>
      <c r="L680">
        <f t="shared" si="784"/>
        <v>13383.515854014317</v>
      </c>
      <c r="M680">
        <f t="shared" si="785"/>
        <v>0.99797273824429911</v>
      </c>
      <c r="N680">
        <f t="shared" si="786"/>
        <v>1.0101926185031747</v>
      </c>
      <c r="O680">
        <f t="shared" si="787"/>
        <v>1.1950180613572476</v>
      </c>
      <c r="P680">
        <f t="shared" si="788"/>
        <v>1.1663009978299672</v>
      </c>
      <c r="Q680" s="5">
        <f t="shared" si="789"/>
        <v>0.19501806135724764</v>
      </c>
      <c r="R680" s="5">
        <f t="shared" si="790"/>
        <v>0.16630099782996721</v>
      </c>
    </row>
    <row r="681" spans="1:18" x14ac:dyDescent="0.3">
      <c r="A681" s="1">
        <v>44586</v>
      </c>
      <c r="B681">
        <f>GEOMEAN(B680,B682)</f>
        <v>113627.05174825227</v>
      </c>
      <c r="C681">
        <f t="shared" si="686"/>
        <v>1336.05174825227</v>
      </c>
      <c r="D681">
        <f t="shared" si="663"/>
        <v>914.42133753300186</v>
      </c>
      <c r="E681">
        <f t="shared" si="664"/>
        <v>12714.84842542086</v>
      </c>
      <c r="F681">
        <f>GEOMEAN(F680,F682)</f>
        <v>2023.4821471908272</v>
      </c>
      <c r="G681">
        <f t="shared" si="719"/>
        <v>8.4821471908271633</v>
      </c>
      <c r="H681">
        <f t="shared" si="720"/>
        <v>21.078059298426524</v>
      </c>
      <c r="I681">
        <f>GEOMEAN(I680,I682)</f>
        <v>98055.051277330946</v>
      </c>
      <c r="J681">
        <f t="shared" si="751"/>
        <v>876.0512773309456</v>
      </c>
      <c r="K681">
        <f t="shared" si="752"/>
        <v>13548.518323730503</v>
      </c>
      <c r="L681">
        <f t="shared" ref="L681:L682" si="791">GEOMEAN(K678:K684)</f>
        <v>13388.55978994127</v>
      </c>
      <c r="M681">
        <f t="shared" ref="M681:M682" si="792">K681/K680</f>
        <v>1.0344749426380471</v>
      </c>
      <c r="N681">
        <f t="shared" ref="N681:N682" si="793">L681/L680</f>
        <v>1.0003768767476329</v>
      </c>
      <c r="O681">
        <f t="shared" ref="O681:O682" si="794">L681/L674</f>
        <v>1.1464398309905091</v>
      </c>
      <c r="P681">
        <f t="shared" ref="P681:P682" si="795">K681/K674</f>
        <v>1.1572441306002672</v>
      </c>
      <c r="Q681" s="5">
        <f t="shared" ref="Q681:Q682" si="796">O681-1</f>
        <v>0.14643983099050906</v>
      </c>
      <c r="R681" s="5">
        <f t="shared" ref="R681:R682" si="797">P681-1</f>
        <v>0.15724413060026721</v>
      </c>
    </row>
    <row r="682" spans="1:18" x14ac:dyDescent="0.3">
      <c r="A682" s="1">
        <v>44587</v>
      </c>
      <c r="B682">
        <v>114979</v>
      </c>
      <c r="C682">
        <f t="shared" si="686"/>
        <v>1351.94825174773</v>
      </c>
      <c r="D682">
        <f t="shared" si="663"/>
        <v>913.49979973217523</v>
      </c>
      <c r="E682">
        <f t="shared" si="664"/>
        <v>12941.176179436006</v>
      </c>
      <c r="F682">
        <v>2032</v>
      </c>
      <c r="G682">
        <f t="shared" si="719"/>
        <v>8.5178528091728367</v>
      </c>
      <c r="H682">
        <f t="shared" si="720"/>
        <v>26.734698376624692</v>
      </c>
      <c r="I682">
        <v>98939</v>
      </c>
      <c r="J682">
        <f t="shared" si="751"/>
        <v>883.9487226690544</v>
      </c>
      <c r="K682">
        <f t="shared" si="752"/>
        <v>14008</v>
      </c>
      <c r="L682">
        <f t="shared" si="791"/>
        <v>13336.489529348193</v>
      </c>
      <c r="M682">
        <f t="shared" si="792"/>
        <v>1.033913795242444</v>
      </c>
      <c r="N682">
        <f t="shared" si="793"/>
        <v>0.99611083929787603</v>
      </c>
      <c r="O682">
        <f t="shared" si="794"/>
        <v>1.1026580167640299</v>
      </c>
      <c r="P682">
        <f t="shared" si="795"/>
        <v>1.1490627824172213</v>
      </c>
      <c r="Q682" s="5">
        <f t="shared" si="796"/>
        <v>0.10265801676402986</v>
      </c>
      <c r="R682" s="5">
        <f t="shared" si="797"/>
        <v>0.14906278241722126</v>
      </c>
    </row>
    <row r="683" spans="1:18" x14ac:dyDescent="0.3">
      <c r="A683" s="1">
        <v>44588</v>
      </c>
      <c r="B683">
        <f>(B$687/B$682)^(1/5)*B682</f>
        <v>115733.82405562596</v>
      </c>
      <c r="C683">
        <f t="shared" si="686"/>
        <v>754.82405562595522</v>
      </c>
      <c r="D683">
        <f t="shared" si="663"/>
        <v>912.52326376762721</v>
      </c>
      <c r="E683">
        <f t="shared" si="664"/>
        <v>12557.824055625955</v>
      </c>
      <c r="F683">
        <f>(F$687/F$682)^(1/5)*F682</f>
        <v>2038.3600618185505</v>
      </c>
      <c r="G683">
        <f t="shared" si="719"/>
        <v>6.3600618185505482</v>
      </c>
      <c r="H683">
        <f t="shared" si="720"/>
        <v>30.229458106578932</v>
      </c>
      <c r="I683">
        <f>(I$687/I$682)^(1/5)*I682</f>
        <v>100083.41727959742</v>
      </c>
      <c r="J683">
        <f t="shared" si="751"/>
        <v>1144.4172795974155</v>
      </c>
      <c r="K683">
        <f t="shared" si="752"/>
        <v>13612.046714209995</v>
      </c>
      <c r="L683">
        <f t="shared" ref="L683:L687" si="798">GEOMEAN(K680:K686)</f>
        <v>13224.887217725502</v>
      </c>
      <c r="M683">
        <f t="shared" ref="M683:M687" si="799">K683/K682</f>
        <v>0.97173377457238685</v>
      </c>
      <c r="N683">
        <f t="shared" ref="N683:N687" si="800">L683/L682</f>
        <v>0.99163180750248403</v>
      </c>
      <c r="O683">
        <f t="shared" ref="O683:O687" si="801">L683/L676</f>
        <v>1.0628000779133067</v>
      </c>
      <c r="P683">
        <f t="shared" ref="P683:P687" si="802">K683/K676</f>
        <v>1.0735674502084294</v>
      </c>
      <c r="Q683" s="5">
        <f t="shared" ref="Q683:Q687" si="803">O683-1</f>
        <v>6.2800077913306662E-2</v>
      </c>
      <c r="R683" s="5">
        <f t="shared" ref="R683:R687" si="804">P683-1</f>
        <v>7.3567450208429364E-2</v>
      </c>
    </row>
    <row r="684" spans="1:18" x14ac:dyDescent="0.3">
      <c r="A684" s="1">
        <v>44589</v>
      </c>
      <c r="B684">
        <f t="shared" ref="B684:B686" si="805">(B$687/B$682)^(1/5)*B683</f>
        <v>116493.60344531249</v>
      </c>
      <c r="C684">
        <f t="shared" si="686"/>
        <v>759.77938968653325</v>
      </c>
      <c r="D684">
        <f t="shared" si="663"/>
        <v>901</v>
      </c>
      <c r="E684">
        <f t="shared" si="664"/>
        <v>12384.603445312488</v>
      </c>
      <c r="F684">
        <f t="shared" ref="F684:F686" si="806">(F$687/F$682)^(1/5)*F683</f>
        <v>2044.7400303232898</v>
      </c>
      <c r="G684">
        <f t="shared" si="719"/>
        <v>6.3799685047392813</v>
      </c>
      <c r="H684">
        <f t="shared" si="720"/>
        <v>33.74003032328983</v>
      </c>
      <c r="I684">
        <f t="shared" ref="I684:I686" si="807">(I$687/I$682)^(1/5)*I683</f>
        <v>101241.0719166559</v>
      </c>
      <c r="J684">
        <f t="shared" si="751"/>
        <v>1157.6546370584838</v>
      </c>
      <c r="K684">
        <f t="shared" si="752"/>
        <v>13207.791498333303</v>
      </c>
      <c r="L684">
        <f t="shared" si="798"/>
        <v>13051.924225913324</v>
      </c>
      <c r="M684">
        <f t="shared" si="799"/>
        <v>0.9703016582029006</v>
      </c>
      <c r="N684">
        <f t="shared" si="800"/>
        <v>0.98692140137268225</v>
      </c>
      <c r="O684">
        <f t="shared" si="801"/>
        <v>1.0261001855646539</v>
      </c>
      <c r="P684">
        <f t="shared" si="802"/>
        <v>1.0026411218654294</v>
      </c>
      <c r="Q684" s="5">
        <f t="shared" si="803"/>
        <v>2.6100185564653877E-2</v>
      </c>
      <c r="R684" s="5">
        <f t="shared" si="804"/>
        <v>2.6411218654294188E-3</v>
      </c>
    </row>
    <row r="685" spans="1:18" x14ac:dyDescent="0.3">
      <c r="A685" s="1">
        <v>44590</v>
      </c>
      <c r="B685">
        <f t="shared" si="805"/>
        <v>117258.37070026401</v>
      </c>
      <c r="C685">
        <f t="shared" si="686"/>
        <v>764.76725495152641</v>
      </c>
      <c r="D685">
        <f t="shared" si="663"/>
        <v>809.74353146846624</v>
      </c>
      <c r="E685">
        <f t="shared" si="664"/>
        <v>12335.29008434026</v>
      </c>
      <c r="F685">
        <f t="shared" si="806"/>
        <v>2051.1399678211842</v>
      </c>
      <c r="G685">
        <f t="shared" si="719"/>
        <v>6.3999374978943706</v>
      </c>
      <c r="H685">
        <f t="shared" si="720"/>
        <v>38.807517539006994</v>
      </c>
      <c r="I685">
        <f t="shared" si="807"/>
        <v>102412.11702633344</v>
      </c>
      <c r="J685">
        <f t="shared" si="751"/>
        <v>1171.0451096775359</v>
      </c>
      <c r="K685">
        <f t="shared" si="752"/>
        <v>12795.11370610939</v>
      </c>
      <c r="L685">
        <f t="shared" si="798"/>
        <v>12721.115750969642</v>
      </c>
      <c r="M685">
        <f t="shared" si="799"/>
        <v>0.96875497373834307</v>
      </c>
      <c r="N685">
        <f t="shared" si="800"/>
        <v>0.9746544287863016</v>
      </c>
      <c r="O685">
        <f t="shared" si="801"/>
        <v>0.97944423493910615</v>
      </c>
      <c r="P685">
        <f t="shared" si="802"/>
        <v>0.9730914611620114</v>
      </c>
      <c r="Q685" s="5">
        <f t="shared" si="803"/>
        <v>-2.0555765060893849E-2</v>
      </c>
      <c r="R685" s="5">
        <f t="shared" si="804"/>
        <v>-2.6908538837988605E-2</v>
      </c>
    </row>
    <row r="686" spans="1:18" x14ac:dyDescent="0.3">
      <c r="A686" s="1">
        <v>44591</v>
      </c>
      <c r="B686">
        <f t="shared" si="805"/>
        <v>118028.15856524862</v>
      </c>
      <c r="C686">
        <f t="shared" si="686"/>
        <v>769.78786498460977</v>
      </c>
      <c r="D686">
        <f t="shared" si="663"/>
        <v>703.25</v>
      </c>
      <c r="E686">
        <f t="shared" si="664"/>
        <v>12284.63162775393</v>
      </c>
      <c r="F686">
        <f t="shared" si="806"/>
        <v>2057.5599368142171</v>
      </c>
      <c r="G686">
        <f t="shared" si="719"/>
        <v>6.4199689930328532</v>
      </c>
      <c r="H686">
        <f t="shared" si="720"/>
        <v>43.894153393694296</v>
      </c>
      <c r="I686">
        <f t="shared" si="807"/>
        <v>103596.70749485533</v>
      </c>
      <c r="J686">
        <f t="shared" si="751"/>
        <v>1184.5904685218993</v>
      </c>
      <c r="K686">
        <f t="shared" si="752"/>
        <v>12373.891133579076</v>
      </c>
      <c r="L686">
        <f t="shared" si="798"/>
        <v>12236.1172825951</v>
      </c>
      <c r="M686">
        <f t="shared" si="799"/>
        <v>0.96707941936231567</v>
      </c>
      <c r="N686">
        <f t="shared" si="800"/>
        <v>0.96187453381692767</v>
      </c>
      <c r="O686">
        <f t="shared" si="801"/>
        <v>0.9235865592305571</v>
      </c>
      <c r="P686">
        <f t="shared" si="802"/>
        <v>0.9428728729720367</v>
      </c>
      <c r="Q686" s="5">
        <f t="shared" si="803"/>
        <v>-7.6413440769442897E-2</v>
      </c>
      <c r="R686" s="5">
        <f t="shared" si="804"/>
        <v>-5.7127127027963298E-2</v>
      </c>
    </row>
    <row r="687" spans="1:18" x14ac:dyDescent="0.3">
      <c r="A687" s="1">
        <v>44592</v>
      </c>
      <c r="B687" s="4">
        <v>118803</v>
      </c>
      <c r="C687">
        <f t="shared" si="686"/>
        <v>774.84143475137535</v>
      </c>
      <c r="D687">
        <f t="shared" si="663"/>
        <v>671.3969930467556</v>
      </c>
      <c r="E687">
        <f t="shared" si="664"/>
        <v>12232.611258634104</v>
      </c>
      <c r="F687" s="4">
        <v>2064</v>
      </c>
      <c r="G687">
        <f t="shared" si="719"/>
        <v>6.4400631857829467</v>
      </c>
      <c r="H687">
        <f t="shared" si="720"/>
        <v>49</v>
      </c>
      <c r="I687" s="4">
        <v>104795</v>
      </c>
      <c r="J687">
        <f t="shared" si="751"/>
        <v>1198.2925051446655</v>
      </c>
      <c r="K687">
        <f t="shared" si="752"/>
        <v>11944</v>
      </c>
      <c r="L687">
        <f t="shared" si="798"/>
        <v>11688.943576625552</v>
      </c>
      <c r="M687">
        <f t="shared" si="799"/>
        <v>0.96525820948816343</v>
      </c>
      <c r="N687">
        <f t="shared" si="800"/>
        <v>0.95528208063616238</v>
      </c>
      <c r="O687">
        <f t="shared" si="801"/>
        <v>0.87338362386439083</v>
      </c>
      <c r="P687">
        <f t="shared" si="802"/>
        <v>0.91196457203939829</v>
      </c>
      <c r="Q687" s="5">
        <f t="shared" si="803"/>
        <v>-0.12661637613560917</v>
      </c>
      <c r="R687" s="5">
        <f t="shared" si="804"/>
        <v>-8.8035427960601709E-2</v>
      </c>
    </row>
    <row r="688" spans="1:18" x14ac:dyDescent="0.3">
      <c r="A688" s="1">
        <v>44593</v>
      </c>
      <c r="B688" s="4">
        <v>119499</v>
      </c>
      <c r="C688">
        <f t="shared" si="686"/>
        <v>696</v>
      </c>
      <c r="D688">
        <f t="shared" si="663"/>
        <v>616.48706933593894</v>
      </c>
      <c r="E688">
        <f t="shared" si="664"/>
        <v>12095.283806580919</v>
      </c>
      <c r="F688" s="4">
        <v>2078</v>
      </c>
      <c r="G688">
        <f t="shared" si="719"/>
        <v>14</v>
      </c>
      <c r="H688">
        <f t="shared" si="720"/>
        <v>54.517852809172837</v>
      </c>
      <c r="I688" s="4">
        <v>106101</v>
      </c>
      <c r="J688">
        <f t="shared" si="751"/>
        <v>1306</v>
      </c>
      <c r="K688">
        <f t="shared" si="752"/>
        <v>11320</v>
      </c>
      <c r="L688">
        <f t="shared" ref="L688" si="808">GEOMEAN(K685:K691)</f>
        <v>11081.915435327872</v>
      </c>
      <c r="M688">
        <f t="shared" ref="M688" si="809">K688/K687</f>
        <v>0.94775619557937041</v>
      </c>
      <c r="N688">
        <f t="shared" ref="N688" si="810">L688/L687</f>
        <v>0.94806817764852958</v>
      </c>
      <c r="O688">
        <f t="shared" ref="O688" si="811">L688/L681</f>
        <v>0.82771527402474132</v>
      </c>
      <c r="P688">
        <f t="shared" ref="P688" si="812">K688/K681</f>
        <v>0.83551571688638393</v>
      </c>
      <c r="Q688" s="5">
        <f t="shared" ref="Q688" si="813">O688-1</f>
        <v>-0.17228472597525868</v>
      </c>
      <c r="R688" s="5">
        <f t="shared" ref="R688" si="814">P688-1</f>
        <v>-0.16448428311361607</v>
      </c>
    </row>
    <row r="689" spans="1:18" x14ac:dyDescent="0.3">
      <c r="A689" s="1">
        <v>44594</v>
      </c>
      <c r="B689" s="4">
        <v>120105</v>
      </c>
      <c r="C689">
        <f t="shared" si="686"/>
        <v>606</v>
      </c>
      <c r="D689">
        <f t="shared" si="663"/>
        <v>560.95366246699814</v>
      </c>
      <c r="E689">
        <f t="shared" si="664"/>
        <v>11861.440148191745</v>
      </c>
      <c r="F689" s="4">
        <v>2085</v>
      </c>
      <c r="G689">
        <f t="shared" si="719"/>
        <v>7</v>
      </c>
      <c r="H689">
        <f t="shared" si="720"/>
        <v>53</v>
      </c>
      <c r="I689" s="4">
        <v>107349</v>
      </c>
      <c r="J689">
        <f t="shared" si="751"/>
        <v>1248</v>
      </c>
      <c r="K689">
        <f t="shared" si="752"/>
        <v>10671</v>
      </c>
      <c r="L689">
        <f t="shared" ref="L689" si="815">GEOMEAN(K686:K692)</f>
        <v>10436.157841494271</v>
      </c>
      <c r="M689">
        <f t="shared" ref="M689" si="816">K689/K688</f>
        <v>0.94266784452296815</v>
      </c>
      <c r="N689">
        <f t="shared" ref="N689" si="817">L689/L688</f>
        <v>0.94172870226251681</v>
      </c>
      <c r="O689">
        <f t="shared" ref="O689" si="818">L689/L682</f>
        <v>0.78252660256123086</v>
      </c>
      <c r="P689">
        <f t="shared" ref="P689" si="819">K689/K682</f>
        <v>0.76177898343803541</v>
      </c>
      <c r="Q689" s="5">
        <f t="shared" ref="Q689" si="820">O689-1</f>
        <v>-0.21747339743876914</v>
      </c>
      <c r="R689" s="5">
        <f t="shared" ref="R689" si="821">P689-1</f>
        <v>-0.23822101656196459</v>
      </c>
    </row>
    <row r="690" spans="1:18" x14ac:dyDescent="0.3">
      <c r="A690" s="1">
        <v>44595</v>
      </c>
      <c r="B690" s="4">
        <f>AVERAGE(B689,B691)</f>
        <v>120605</v>
      </c>
      <c r="C690">
        <f t="shared" si="686"/>
        <v>500</v>
      </c>
      <c r="D690">
        <f t="shared" si="663"/>
        <v>504.79267934392192</v>
      </c>
      <c r="E690">
        <f t="shared" si="664"/>
        <v>11515.029329972953</v>
      </c>
      <c r="F690" s="11">
        <f>AVERAGE(F689,F691)</f>
        <v>2090.5</v>
      </c>
      <c r="G690">
        <f t="shared" si="719"/>
        <v>5.5</v>
      </c>
      <c r="H690">
        <f t="shared" si="720"/>
        <v>52.139938181449452</v>
      </c>
      <c r="I690" s="11">
        <f>AVERAGE(I689,I691)</f>
        <v>108632.5</v>
      </c>
      <c r="J690">
        <f t="shared" si="751"/>
        <v>1283.5</v>
      </c>
      <c r="K690">
        <f t="shared" si="752"/>
        <v>9882</v>
      </c>
      <c r="L690">
        <f t="shared" ref="L690:L691" si="822">GEOMEAN(K687:K693)</f>
        <v>9755.3453594033581</v>
      </c>
      <c r="M690">
        <f t="shared" ref="M690:M691" si="823">K690/K689</f>
        <v>0.92606128760191175</v>
      </c>
      <c r="N690">
        <f t="shared" ref="N690:N691" si="824">L690/L689</f>
        <v>0.93476406811480039</v>
      </c>
      <c r="O690">
        <f t="shared" ref="O690:O691" si="825">L690/L683</f>
        <v>0.73765055223519271</v>
      </c>
      <c r="P690">
        <f t="shared" ref="P690:P691" si="826">K690/K683</f>
        <v>0.72597458761906131</v>
      </c>
      <c r="Q690" s="5">
        <f t="shared" ref="Q690:Q691" si="827">O690-1</f>
        <v>-0.26234944776480729</v>
      </c>
      <c r="R690" s="5">
        <f t="shared" ref="R690:R691" si="828">P690-1</f>
        <v>-0.27402541238093869</v>
      </c>
    </row>
    <row r="691" spans="1:18" x14ac:dyDescent="0.3">
      <c r="A691" s="1">
        <v>44596</v>
      </c>
      <c r="B691" s="4">
        <v>121105</v>
      </c>
      <c r="C691">
        <f t="shared" si="686"/>
        <v>500</v>
      </c>
      <c r="D691">
        <f t="shared" si="663"/>
        <v>448</v>
      </c>
      <c r="E691">
        <f t="shared" si="664"/>
        <v>11162</v>
      </c>
      <c r="F691" s="4">
        <v>2096</v>
      </c>
      <c r="G691">
        <f t="shared" si="719"/>
        <v>5.5</v>
      </c>
      <c r="H691">
        <f t="shared" si="720"/>
        <v>51.25996967671017</v>
      </c>
      <c r="I691" s="4">
        <v>109916</v>
      </c>
      <c r="J691">
        <f t="shared" si="751"/>
        <v>1283.5</v>
      </c>
      <c r="K691">
        <f t="shared" si="752"/>
        <v>9093</v>
      </c>
      <c r="L691">
        <f t="shared" si="822"/>
        <v>9043.6194338175919</v>
      </c>
      <c r="M691">
        <f t="shared" si="823"/>
        <v>0.92015786278081357</v>
      </c>
      <c r="N691">
        <f t="shared" si="824"/>
        <v>0.92704246755347108</v>
      </c>
      <c r="O691">
        <f t="shared" si="825"/>
        <v>0.6928954901425467</v>
      </c>
      <c r="P691">
        <f t="shared" si="826"/>
        <v>0.68845726411924735</v>
      </c>
      <c r="Q691" s="5">
        <f t="shared" si="827"/>
        <v>-0.3071045098574533</v>
      </c>
      <c r="R691" s="5">
        <f t="shared" si="828"/>
        <v>-0.31154273588075265</v>
      </c>
    </row>
    <row r="692" spans="1:18" x14ac:dyDescent="0.3">
      <c r="A692" s="1">
        <v>44597</v>
      </c>
      <c r="B692">
        <f>(B$695-B$691)/4+B691</f>
        <v>121425.5</v>
      </c>
      <c r="C692">
        <f t="shared" si="686"/>
        <v>320.5</v>
      </c>
      <c r="D692">
        <f t="shared" si="663"/>
        <v>403.875</v>
      </c>
      <c r="E692">
        <f t="shared" si="664"/>
        <v>10705.339832608777</v>
      </c>
      <c r="F692">
        <f>(F$695-F$691)/4+F691</f>
        <v>2100</v>
      </c>
      <c r="G692">
        <f t="shared" si="719"/>
        <v>4</v>
      </c>
      <c r="H692">
        <f t="shared" si="720"/>
        <v>48.8600321788158</v>
      </c>
      <c r="I692">
        <f>(I$695-I$691)/4+I691</f>
        <v>110920.75</v>
      </c>
      <c r="J692">
        <f t="shared" si="751"/>
        <v>1004.75</v>
      </c>
      <c r="K692">
        <f t="shared" si="752"/>
        <v>8404.75</v>
      </c>
      <c r="L692">
        <f t="shared" ref="L692:L695" si="829">GEOMEAN(K689:K695)</f>
        <v>8324.8605734162302</v>
      </c>
      <c r="M692">
        <f t="shared" ref="M692:M695" si="830">K692/K691</f>
        <v>0.92430990872099417</v>
      </c>
      <c r="N692">
        <f t="shared" ref="N692:N695" si="831">L692/L691</f>
        <v>0.92052309745436167</v>
      </c>
      <c r="O692">
        <f t="shared" ref="O692:O695" si="832">L692/L685</f>
        <v>0.65441276821820316</v>
      </c>
      <c r="P692">
        <f t="shared" ref="P692:P695" si="833">K692/K685</f>
        <v>0.65687184913307284</v>
      </c>
      <c r="Q692" s="5">
        <f t="shared" ref="Q692:Q695" si="834">O692-1</f>
        <v>-0.34558723178179684</v>
      </c>
      <c r="R692" s="5">
        <f t="shared" ref="R692:R695" si="835">P692-1</f>
        <v>-0.34312815086692716</v>
      </c>
    </row>
    <row r="693" spans="1:18" x14ac:dyDescent="0.3">
      <c r="A693" s="1">
        <v>44598</v>
      </c>
      <c r="B693">
        <f t="shared" ref="B693:B694" si="836">(B$695-B$691)/4+B692</f>
        <v>121746</v>
      </c>
      <c r="C693">
        <f t="shared" si="686"/>
        <v>320.5</v>
      </c>
      <c r="D693">
        <f t="shared" si="663"/>
        <v>389.375</v>
      </c>
      <c r="E693">
        <f t="shared" si="664"/>
        <v>10243.186110141018</v>
      </c>
      <c r="F693">
        <f t="shared" ref="F693:F694" si="837">(F$695-F$691)/4+F692</f>
        <v>2104</v>
      </c>
      <c r="G693">
        <f t="shared" si="719"/>
        <v>4</v>
      </c>
      <c r="H693">
        <f t="shared" si="720"/>
        <v>46.440063185782947</v>
      </c>
      <c r="I693">
        <f t="shared" ref="I693:I694" si="838">(I$695-I$691)/4+I692</f>
        <v>111925.5</v>
      </c>
      <c r="J693">
        <f t="shared" si="751"/>
        <v>1004.75</v>
      </c>
      <c r="K693">
        <f t="shared" si="752"/>
        <v>7716.5</v>
      </c>
      <c r="L693">
        <f t="shared" si="829"/>
        <v>7673.3498433057503</v>
      </c>
      <c r="M693">
        <f t="shared" si="830"/>
        <v>0.91811178202801991</v>
      </c>
      <c r="N693">
        <f t="shared" si="831"/>
        <v>0.92173914213158736</v>
      </c>
      <c r="O693">
        <f t="shared" si="832"/>
        <v>0.62710659485263986</v>
      </c>
      <c r="P693">
        <f t="shared" si="833"/>
        <v>0.62361143448722478</v>
      </c>
      <c r="Q693" s="5">
        <f t="shared" si="834"/>
        <v>-0.37289340514736014</v>
      </c>
      <c r="R693" s="5">
        <f t="shared" si="835"/>
        <v>-0.37638856551277522</v>
      </c>
    </row>
    <row r="694" spans="1:18" x14ac:dyDescent="0.3">
      <c r="A694" s="1">
        <v>44599</v>
      </c>
      <c r="B694">
        <f t="shared" si="836"/>
        <v>122066.5</v>
      </c>
      <c r="C694">
        <f t="shared" si="686"/>
        <v>320.5</v>
      </c>
      <c r="D694">
        <f t="shared" si="663"/>
        <v>381</v>
      </c>
      <c r="E694">
        <f t="shared" si="664"/>
        <v>9775.5</v>
      </c>
      <c r="F694">
        <f t="shared" si="837"/>
        <v>2108</v>
      </c>
      <c r="G694">
        <f t="shared" si="719"/>
        <v>4</v>
      </c>
      <c r="H694">
        <f t="shared" si="720"/>
        <v>44</v>
      </c>
      <c r="I694">
        <f t="shared" si="838"/>
        <v>112930.25</v>
      </c>
      <c r="J694">
        <f t="shared" si="751"/>
        <v>1004.75</v>
      </c>
      <c r="K694">
        <f t="shared" si="752"/>
        <v>7028.25</v>
      </c>
      <c r="L694">
        <f t="shared" si="829"/>
        <v>7125.7090753757175</v>
      </c>
      <c r="M694">
        <f t="shared" si="830"/>
        <v>0.91080800881228541</v>
      </c>
      <c r="N694">
        <f t="shared" si="831"/>
        <v>0.92863080934491782</v>
      </c>
      <c r="O694">
        <f t="shared" si="832"/>
        <v>0.60961104214969775</v>
      </c>
      <c r="P694">
        <f t="shared" si="833"/>
        <v>0.58843352310783659</v>
      </c>
      <c r="Q694" s="5">
        <f t="shared" si="834"/>
        <v>-0.39038895785030225</v>
      </c>
      <c r="R694" s="5">
        <f t="shared" si="835"/>
        <v>-0.41156647689216341</v>
      </c>
    </row>
    <row r="695" spans="1:18" x14ac:dyDescent="0.3">
      <c r="A695" s="1">
        <v>44600</v>
      </c>
      <c r="B695">
        <v>122387</v>
      </c>
      <c r="C695">
        <f t="shared" si="686"/>
        <v>320.5</v>
      </c>
      <c r="D695">
        <f t="shared" si="663"/>
        <v>345.04166666666606</v>
      </c>
      <c r="E695">
        <f t="shared" si="664"/>
        <v>8759.94825174773</v>
      </c>
      <c r="F695" s="4">
        <v>2112</v>
      </c>
      <c r="G695">
        <f t="shared" si="719"/>
        <v>4</v>
      </c>
      <c r="H695">
        <f t="shared" si="720"/>
        <v>34</v>
      </c>
      <c r="I695" s="4">
        <v>113935</v>
      </c>
      <c r="J695">
        <f t="shared" si="751"/>
        <v>1004.75</v>
      </c>
      <c r="K695">
        <f t="shared" si="752"/>
        <v>6340</v>
      </c>
      <c r="L695">
        <f t="shared" si="829"/>
        <v>6661.6118851854499</v>
      </c>
      <c r="M695">
        <f t="shared" si="830"/>
        <v>0.90207377369900044</v>
      </c>
      <c r="N695">
        <f t="shared" si="831"/>
        <v>0.93487003394594848</v>
      </c>
      <c r="O695">
        <f t="shared" si="832"/>
        <v>0.60112459114685146</v>
      </c>
      <c r="P695">
        <f t="shared" si="833"/>
        <v>0.56007067137809186</v>
      </c>
      <c r="Q695" s="5">
        <f t="shared" si="834"/>
        <v>-0.39887540885314854</v>
      </c>
      <c r="R695" s="5">
        <f t="shared" si="835"/>
        <v>-0.43992932862190814</v>
      </c>
    </row>
    <row r="696" spans="1:18" x14ac:dyDescent="0.3">
      <c r="A696" s="1">
        <v>44601</v>
      </c>
      <c r="B696" s="4">
        <v>122730</v>
      </c>
      <c r="C696">
        <f t="shared" si="686"/>
        <v>343</v>
      </c>
      <c r="D696">
        <f t="shared" si="663"/>
        <v>331.52083333333212</v>
      </c>
      <c r="E696">
        <f t="shared" si="664"/>
        <v>7751</v>
      </c>
      <c r="F696" s="4">
        <v>2116</v>
      </c>
      <c r="G696">
        <f t="shared" si="719"/>
        <v>4</v>
      </c>
      <c r="H696">
        <f t="shared" si="720"/>
        <v>31</v>
      </c>
      <c r="I696" s="4">
        <v>114582</v>
      </c>
      <c r="J696">
        <f t="shared" si="751"/>
        <v>647</v>
      </c>
      <c r="K696">
        <f t="shared" si="752"/>
        <v>6032</v>
      </c>
      <c r="L696">
        <f t="shared" ref="L696" si="839">GEOMEAN(K693:K699)</f>
        <v>6262.1954595613024</v>
      </c>
      <c r="M696">
        <f t="shared" ref="M696" si="840">K696/K695</f>
        <v>0.95141955835962144</v>
      </c>
      <c r="N696">
        <f t="shared" ref="N696" si="841">L696/L695</f>
        <v>0.94004207502505555</v>
      </c>
      <c r="O696">
        <f t="shared" ref="O696" si="842">L696/L689</f>
        <v>0.60004798266491799</v>
      </c>
      <c r="P696">
        <f t="shared" ref="P696" si="843">K696/K689</f>
        <v>0.56527035891669009</v>
      </c>
      <c r="Q696" s="5">
        <f t="shared" ref="Q696" si="844">O696-1</f>
        <v>-0.39995201733508201</v>
      </c>
      <c r="R696" s="5">
        <f t="shared" ref="R696" si="845">P696-1</f>
        <v>-0.43472964108330991</v>
      </c>
    </row>
    <row r="697" spans="1:18" x14ac:dyDescent="0.3">
      <c r="A697" s="1">
        <v>44602</v>
      </c>
      <c r="B697" s="4">
        <v>123220</v>
      </c>
      <c r="C697">
        <f t="shared" si="686"/>
        <v>490</v>
      </c>
      <c r="D697">
        <f t="shared" si="663"/>
        <v>318</v>
      </c>
      <c r="E697">
        <f t="shared" si="664"/>
        <v>7486.1759443740448</v>
      </c>
      <c r="F697" s="4">
        <v>2122</v>
      </c>
      <c r="G697">
        <f t="shared" ref="G697" si="846">F697-F696</f>
        <v>6</v>
      </c>
      <c r="H697">
        <f t="shared" ref="H697" si="847">SUM(G691:G697)</f>
        <v>31.5</v>
      </c>
      <c r="I697" s="4">
        <v>115213</v>
      </c>
      <c r="J697">
        <f t="shared" si="751"/>
        <v>631</v>
      </c>
      <c r="K697">
        <f t="shared" si="752"/>
        <v>5885</v>
      </c>
      <c r="L697">
        <f t="shared" ref="L697" si="848">GEOMEAN(K694:K700)</f>
        <v>5923.5698816983977</v>
      </c>
      <c r="M697">
        <f t="shared" ref="M697" si="849">K697/K696</f>
        <v>0.97562997347480107</v>
      </c>
      <c r="N697">
        <f t="shared" ref="N697" si="850">L697/L696</f>
        <v>0.94592542183494432</v>
      </c>
      <c r="O697">
        <f t="shared" ref="O697" si="851">L697/L690</f>
        <v>0.6072127293769829</v>
      </c>
      <c r="P697">
        <f t="shared" ref="P697" si="852">K697/K690</f>
        <v>0.59552722121028134</v>
      </c>
      <c r="Q697" s="5">
        <f t="shared" ref="Q697" si="853">O697-1</f>
        <v>-0.3927872706230171</v>
      </c>
      <c r="R697" s="5">
        <f t="shared" ref="R697" si="854">P697-1</f>
        <v>-0.40447277878971866</v>
      </c>
    </row>
    <row r="698" spans="1:18" x14ac:dyDescent="0.3">
      <c r="A698" s="1">
        <v>44603</v>
      </c>
      <c r="B698" s="4">
        <v>123653</v>
      </c>
      <c r="C698">
        <f t="shared" si="686"/>
        <v>433</v>
      </c>
      <c r="D698">
        <f t="shared" si="663"/>
        <v>349.5625</v>
      </c>
      <c r="E698">
        <f t="shared" si="664"/>
        <v>7159.3965546875115</v>
      </c>
      <c r="F698" s="4">
        <v>2125</v>
      </c>
      <c r="G698">
        <f t="shared" ref="G698:G701" si="855">F698-F697</f>
        <v>3</v>
      </c>
      <c r="H698">
        <f t="shared" ref="H698:H701" si="856">SUM(G692:G698)</f>
        <v>29</v>
      </c>
      <c r="I698" s="4">
        <v>115853</v>
      </c>
      <c r="J698">
        <f t="shared" ref="J698:J701" si="857">I698-I697</f>
        <v>640</v>
      </c>
      <c r="K698">
        <f t="shared" ref="K698:K701" si="858">B698-F698-I698</f>
        <v>5675</v>
      </c>
      <c r="L698">
        <f t="shared" ref="L698" si="859">GEOMEAN(K695:K701)</f>
        <v>5643.293115008677</v>
      </c>
      <c r="M698">
        <f t="shared" ref="M698" si="860">K698/K697</f>
        <v>0.96431605777400164</v>
      </c>
      <c r="N698">
        <f t="shared" ref="N698" si="861">L698/L697</f>
        <v>0.95268448380162263</v>
      </c>
      <c r="O698">
        <f t="shared" ref="O698" si="862">L698/L691</f>
        <v>0.62400824761668106</v>
      </c>
      <c r="P698">
        <f t="shared" ref="P698" si="863">K698/K691</f>
        <v>0.62410645551523147</v>
      </c>
      <c r="Q698" s="5">
        <f t="shared" ref="Q698" si="864">O698-1</f>
        <v>-0.37599175238331894</v>
      </c>
      <c r="R698" s="5">
        <f t="shared" ref="R698" si="865">P698-1</f>
        <v>-0.37589354448476853</v>
      </c>
    </row>
    <row r="699" spans="1:18" x14ac:dyDescent="0.3">
      <c r="A699" s="1">
        <v>44604</v>
      </c>
      <c r="B699">
        <f>(B$701-B$698)/3+B698</f>
        <v>123865.33333333333</v>
      </c>
      <c r="C699">
        <f t="shared" si="686"/>
        <v>212.33333333332848</v>
      </c>
      <c r="D699">
        <f t="shared" si="663"/>
        <v>354.25</v>
      </c>
      <c r="E699">
        <f t="shared" si="664"/>
        <v>6606.9626330693136</v>
      </c>
      <c r="F699">
        <f>(F$701-F$698)/3+F698</f>
        <v>2128.3333333333335</v>
      </c>
      <c r="G699">
        <f t="shared" si="855"/>
        <v>3.3333333333334849</v>
      </c>
      <c r="H699">
        <f t="shared" si="856"/>
        <v>28.333333333333485</v>
      </c>
      <c r="I699">
        <f>(I$701-I$698)/3+I698</f>
        <v>116285</v>
      </c>
      <c r="J699">
        <f t="shared" si="857"/>
        <v>432</v>
      </c>
      <c r="K699">
        <f t="shared" si="858"/>
        <v>5452</v>
      </c>
      <c r="L699">
        <f t="shared" ref="L699:L701" si="866">GEOMEAN(K696:K702)</f>
        <v>5455.0820393547747</v>
      </c>
      <c r="M699">
        <f t="shared" ref="M699:M701" si="867">K699/K698</f>
        <v>0.96070484581497795</v>
      </c>
      <c r="N699">
        <f t="shared" ref="N699:N701" si="868">L699/L698</f>
        <v>0.96664871524157703</v>
      </c>
      <c r="O699">
        <f t="shared" ref="O699:O701" si="869">L699/L692</f>
        <v>0.65527608435563278</v>
      </c>
      <c r="P699">
        <f t="shared" ref="P699:P701" si="870">K699/K692</f>
        <v>0.64868080549689167</v>
      </c>
      <c r="Q699" s="5">
        <f t="shared" ref="Q699:Q701" si="871">O699-1</f>
        <v>-0.34472391564436722</v>
      </c>
      <c r="R699" s="5">
        <f t="shared" ref="R699:R701" si="872">P699-1</f>
        <v>-0.35131919450310833</v>
      </c>
    </row>
    <row r="700" spans="1:18" x14ac:dyDescent="0.3">
      <c r="A700" s="1">
        <v>44605</v>
      </c>
      <c r="B700">
        <f>(B$701-B$698)/3+B699</f>
        <v>124077.66666666666</v>
      </c>
      <c r="C700">
        <f t="shared" si="686"/>
        <v>212.33333333332848</v>
      </c>
      <c r="D700">
        <f t="shared" si="663"/>
        <v>356.125</v>
      </c>
      <c r="E700">
        <f t="shared" si="664"/>
        <v>6049.5081014180323</v>
      </c>
      <c r="F700">
        <f>(F$701-F$698)/3+F699</f>
        <v>2131.666666666667</v>
      </c>
      <c r="G700">
        <f t="shared" si="855"/>
        <v>3.3333333333334849</v>
      </c>
      <c r="H700">
        <f t="shared" si="856"/>
        <v>27.66666666666697</v>
      </c>
      <c r="I700">
        <f>(I$701-I$698)/3+I699</f>
        <v>116717</v>
      </c>
      <c r="J700">
        <f t="shared" si="857"/>
        <v>432</v>
      </c>
      <c r="K700">
        <f t="shared" si="858"/>
        <v>5228.9999999999854</v>
      </c>
      <c r="L700">
        <f t="shared" si="866"/>
        <v>5315.7898098199339</v>
      </c>
      <c r="M700">
        <f t="shared" si="867"/>
        <v>0.95909757887013669</v>
      </c>
      <c r="N700">
        <f t="shared" si="868"/>
        <v>0.97446560316967912</v>
      </c>
      <c r="O700">
        <f t="shared" si="869"/>
        <v>0.69275999639941377</v>
      </c>
      <c r="P700">
        <f t="shared" si="870"/>
        <v>0.67763882589256597</v>
      </c>
      <c r="Q700" s="5">
        <f t="shared" si="871"/>
        <v>-0.30724000360058623</v>
      </c>
      <c r="R700" s="5">
        <f t="shared" si="872"/>
        <v>-0.32236117410743403</v>
      </c>
    </row>
    <row r="701" spans="1:18" x14ac:dyDescent="0.3">
      <c r="A701" s="1">
        <v>44606</v>
      </c>
      <c r="B701" s="4">
        <v>124290</v>
      </c>
      <c r="C701">
        <f t="shared" si="686"/>
        <v>212.33333333334303</v>
      </c>
      <c r="D701">
        <f t="shared" si="663"/>
        <v>339.625</v>
      </c>
      <c r="E701">
        <f t="shared" si="664"/>
        <v>5487</v>
      </c>
      <c r="F701" s="4">
        <v>2135</v>
      </c>
      <c r="G701">
        <f t="shared" si="855"/>
        <v>3.3333333333330302</v>
      </c>
      <c r="H701">
        <f t="shared" si="856"/>
        <v>27</v>
      </c>
      <c r="I701" s="4">
        <v>117149</v>
      </c>
      <c r="J701">
        <f t="shared" si="857"/>
        <v>432</v>
      </c>
      <c r="K701">
        <f t="shared" si="858"/>
        <v>5006</v>
      </c>
      <c r="L701">
        <f t="shared" si="866"/>
        <v>5188.998000793561</v>
      </c>
      <c r="M701">
        <f t="shared" si="867"/>
        <v>0.95735322241346599</v>
      </c>
      <c r="N701">
        <f t="shared" si="868"/>
        <v>0.97614807703793172</v>
      </c>
      <c r="O701">
        <f t="shared" si="869"/>
        <v>0.72820795038140962</v>
      </c>
      <c r="P701">
        <f t="shared" si="870"/>
        <v>0.712268345605236</v>
      </c>
      <c r="Q701" s="5">
        <f t="shared" si="871"/>
        <v>-0.27179204961859038</v>
      </c>
      <c r="R701" s="5">
        <f t="shared" si="872"/>
        <v>-0.287731654394764</v>
      </c>
    </row>
    <row r="702" spans="1:18" x14ac:dyDescent="0.3">
      <c r="A702" s="1">
        <v>44607</v>
      </c>
      <c r="B702" s="4">
        <v>124863</v>
      </c>
      <c r="C702">
        <f t="shared" ref="C702:C739" si="873">B702-B701</f>
        <v>573</v>
      </c>
      <c r="D702">
        <f t="shared" ref="D702:D739" si="874">AVERAGE(C699:C706)</f>
        <v>320.625</v>
      </c>
      <c r="E702">
        <f t="shared" ref="E702:E739" si="875">SUM(C689:C702)</f>
        <v>5364</v>
      </c>
      <c r="F702" s="4">
        <v>2138</v>
      </c>
      <c r="G702">
        <f t="shared" ref="G702:G743" si="876">F702-F701</f>
        <v>3</v>
      </c>
      <c r="H702">
        <f t="shared" ref="H702:H743" si="877">SUM(G696:G702)</f>
        <v>26</v>
      </c>
      <c r="I702" s="4">
        <v>117725</v>
      </c>
      <c r="J702">
        <f t="shared" ref="J702:J746" si="878">I702-I701</f>
        <v>576</v>
      </c>
      <c r="K702">
        <f t="shared" ref="K702:K731" si="879">B702-F702-I702</f>
        <v>5000</v>
      </c>
      <c r="L702">
        <f t="shared" ref="L702" si="880">GEOMEAN(K699:K705)</f>
        <v>5049.5878082888739</v>
      </c>
      <c r="M702">
        <f t="shared" ref="M702" si="881">K702/K701</f>
        <v>0.99880143827407109</v>
      </c>
      <c r="N702">
        <f t="shared" ref="N702" si="882">L702/L701</f>
        <v>0.97313350429440004</v>
      </c>
      <c r="O702">
        <f t="shared" ref="O702" si="883">L702/L695</f>
        <v>0.75801290968609181</v>
      </c>
      <c r="P702">
        <f t="shared" ref="P702" si="884">K702/K695</f>
        <v>0.78864353312302837</v>
      </c>
      <c r="Q702" s="5">
        <f t="shared" ref="Q702" si="885">O702-1</f>
        <v>-0.24198709031390819</v>
      </c>
      <c r="R702" s="5">
        <f t="shared" ref="R702" si="886">P702-1</f>
        <v>-0.21135646687697163</v>
      </c>
    </row>
    <row r="703" spans="1:18" x14ac:dyDescent="0.3">
      <c r="A703" s="1">
        <v>44608</v>
      </c>
      <c r="B703">
        <f>(B$705-B$702)/3+B702</f>
        <v>125221</v>
      </c>
      <c r="C703">
        <f t="shared" si="873"/>
        <v>358</v>
      </c>
      <c r="D703">
        <f t="shared" si="874"/>
        <v>329.20833333333394</v>
      </c>
      <c r="E703">
        <f t="shared" si="875"/>
        <v>5116</v>
      </c>
      <c r="F703" s="4">
        <v>2142</v>
      </c>
      <c r="G703">
        <f t="shared" si="876"/>
        <v>4</v>
      </c>
      <c r="H703">
        <f t="shared" si="877"/>
        <v>26</v>
      </c>
      <c r="I703" s="4">
        <v>118046</v>
      </c>
      <c r="J703">
        <f t="shared" si="878"/>
        <v>321</v>
      </c>
      <c r="K703">
        <f t="shared" si="879"/>
        <v>5033</v>
      </c>
      <c r="L703">
        <f t="shared" ref="L703:L705" si="887">GEOMEAN(K700:K706)</f>
        <v>4919.9914390260301</v>
      </c>
      <c r="M703">
        <f t="shared" ref="M703:M705" si="888">K703/K702</f>
        <v>1.0065999999999999</v>
      </c>
      <c r="N703">
        <f t="shared" ref="N703:N705" si="889">L703/L702</f>
        <v>0.97433525781052621</v>
      </c>
      <c r="O703">
        <f t="shared" ref="O703:O705" si="890">L703/L696</f>
        <v>0.78566558179113422</v>
      </c>
      <c r="P703">
        <f t="shared" ref="P703:P705" si="891">K703/K696</f>
        <v>0.83438328912466841</v>
      </c>
      <c r="Q703" s="5">
        <f t="shared" ref="Q703:Q705" si="892">O703-1</f>
        <v>-0.21433441820886578</v>
      </c>
      <c r="R703" s="5">
        <f t="shared" ref="R703:R705" si="893">P703-1</f>
        <v>-0.16561671087533159</v>
      </c>
    </row>
    <row r="704" spans="1:18" x14ac:dyDescent="0.3">
      <c r="A704" s="1">
        <v>44609</v>
      </c>
      <c r="B704">
        <f>(B$705-B$702)/3+B703</f>
        <v>125579</v>
      </c>
      <c r="C704">
        <f t="shared" si="873"/>
        <v>358</v>
      </c>
      <c r="D704">
        <f t="shared" si="874"/>
        <v>337.79166666666788</v>
      </c>
      <c r="E704">
        <f t="shared" si="875"/>
        <v>4974</v>
      </c>
      <c r="F704" s="4">
        <v>2146</v>
      </c>
      <c r="G704">
        <f t="shared" si="876"/>
        <v>4</v>
      </c>
      <c r="H704">
        <f t="shared" si="877"/>
        <v>24</v>
      </c>
      <c r="I704" s="4">
        <v>118463</v>
      </c>
      <c r="J704">
        <f t="shared" si="878"/>
        <v>417</v>
      </c>
      <c r="K704">
        <f t="shared" si="879"/>
        <v>4970</v>
      </c>
      <c r="L704">
        <f t="shared" si="887"/>
        <v>4800.088924505515</v>
      </c>
      <c r="M704">
        <f t="shared" si="888"/>
        <v>0.98748261474269816</v>
      </c>
      <c r="N704">
        <f t="shared" si="889"/>
        <v>0.9756295278139242</v>
      </c>
      <c r="O704">
        <f t="shared" si="890"/>
        <v>0.81033718186325177</v>
      </c>
      <c r="P704">
        <f t="shared" si="891"/>
        <v>0.84451996601529311</v>
      </c>
      <c r="Q704" s="5">
        <f t="shared" si="892"/>
        <v>-0.18966281813674823</v>
      </c>
      <c r="R704" s="5">
        <f t="shared" si="893"/>
        <v>-0.15548003398470689</v>
      </c>
    </row>
    <row r="705" spans="1:18" x14ac:dyDescent="0.3">
      <c r="A705" s="1">
        <v>44610</v>
      </c>
      <c r="B705" s="4">
        <v>125937</v>
      </c>
      <c r="C705">
        <f t="shared" si="873"/>
        <v>358</v>
      </c>
      <c r="D705">
        <f t="shared" si="874"/>
        <v>346.375</v>
      </c>
      <c r="E705">
        <f t="shared" si="875"/>
        <v>4832</v>
      </c>
      <c r="F705" s="4">
        <v>2150</v>
      </c>
      <c r="G705">
        <f t="shared" si="876"/>
        <v>4</v>
      </c>
      <c r="H705">
        <f t="shared" si="877"/>
        <v>25</v>
      </c>
      <c r="I705" s="4">
        <v>119097</v>
      </c>
      <c r="J705">
        <f t="shared" si="878"/>
        <v>634</v>
      </c>
      <c r="K705">
        <f t="shared" si="879"/>
        <v>4690</v>
      </c>
      <c r="L705">
        <f t="shared" si="887"/>
        <v>4689.8188201271723</v>
      </c>
      <c r="M705">
        <f t="shared" si="888"/>
        <v>0.94366197183098588</v>
      </c>
      <c r="N705">
        <f t="shared" si="889"/>
        <v>0.97702748717520849</v>
      </c>
      <c r="O705">
        <f t="shared" si="890"/>
        <v>0.83104292556669035</v>
      </c>
      <c r="P705">
        <f t="shared" si="891"/>
        <v>0.82643171806167404</v>
      </c>
      <c r="Q705" s="5">
        <f t="shared" si="892"/>
        <v>-0.16895707443330965</v>
      </c>
      <c r="R705" s="5">
        <f t="shared" si="893"/>
        <v>-0.17356828193832596</v>
      </c>
    </row>
    <row r="706" spans="1:18" x14ac:dyDescent="0.3">
      <c r="A706" s="1">
        <v>44611</v>
      </c>
      <c r="B706">
        <f>(B$710-B$705)/5+B705</f>
        <v>126218</v>
      </c>
      <c r="C706">
        <f t="shared" si="873"/>
        <v>281</v>
      </c>
      <c r="D706">
        <f t="shared" si="874"/>
        <v>309.875</v>
      </c>
      <c r="E706">
        <f t="shared" si="875"/>
        <v>4792.5</v>
      </c>
      <c r="F706">
        <f>(F$708-F$705)/3+F705</f>
        <v>2152</v>
      </c>
      <c r="G706">
        <f t="shared" si="876"/>
        <v>2</v>
      </c>
      <c r="H706">
        <f t="shared" si="877"/>
        <v>23.666666666666515</v>
      </c>
      <c r="I706">
        <f>(I$710-I$705)/5+I705</f>
        <v>119521.2</v>
      </c>
      <c r="J706">
        <f t="shared" si="878"/>
        <v>424.19999999999709</v>
      </c>
      <c r="K706">
        <f t="shared" si="879"/>
        <v>4544.8000000000029</v>
      </c>
      <c r="L706">
        <f t="shared" ref="L706:L710" si="894">GEOMEAN(K703:K709)</f>
        <v>4560.1887484981362</v>
      </c>
      <c r="M706">
        <f t="shared" ref="M706:M710" si="895">K706/K705</f>
        <v>0.9690405117270795</v>
      </c>
      <c r="N706">
        <f t="shared" ref="N706:N710" si="896">L706/L705</f>
        <v>0.97235925808632395</v>
      </c>
      <c r="O706">
        <f t="shared" ref="O706:O710" si="897">L706/L699</f>
        <v>0.83595236801196005</v>
      </c>
      <c r="P706">
        <f t="shared" ref="P706:P710" si="898">K706/K699</f>
        <v>0.83360234776228959</v>
      </c>
      <c r="Q706" s="5">
        <f t="shared" ref="Q706:Q710" si="899">O706-1</f>
        <v>-0.16404763198803995</v>
      </c>
      <c r="R706" s="5">
        <f t="shared" ref="R706:R710" si="900">P706-1</f>
        <v>-0.16639765223771041</v>
      </c>
    </row>
    <row r="707" spans="1:18" x14ac:dyDescent="0.3">
      <c r="A707" s="1">
        <v>44612</v>
      </c>
      <c r="B707">
        <f t="shared" ref="B707:B709" si="901">(B$710-B$705)/5+B706</f>
        <v>126499</v>
      </c>
      <c r="C707">
        <f t="shared" si="873"/>
        <v>281</v>
      </c>
      <c r="D707">
        <f t="shared" si="874"/>
        <v>319.125</v>
      </c>
      <c r="E707">
        <f t="shared" si="875"/>
        <v>4753</v>
      </c>
      <c r="F707">
        <f>(F$708-F$705)/3+F706</f>
        <v>2154</v>
      </c>
      <c r="G707">
        <f t="shared" si="876"/>
        <v>2</v>
      </c>
      <c r="H707">
        <f t="shared" si="877"/>
        <v>22.33333333333303</v>
      </c>
      <c r="I707">
        <f t="shared" ref="I707:I709" si="902">(I$710-I$705)/5+I706</f>
        <v>119945.4</v>
      </c>
      <c r="J707">
        <f t="shared" si="878"/>
        <v>424.19999999999709</v>
      </c>
      <c r="K707">
        <f t="shared" si="879"/>
        <v>4399.6000000000058</v>
      </c>
      <c r="L707">
        <f t="shared" si="894"/>
        <v>4407.1094772737624</v>
      </c>
      <c r="M707">
        <f t="shared" si="895"/>
        <v>0.96805139940151452</v>
      </c>
      <c r="N707">
        <f t="shared" si="896"/>
        <v>0.96643137386039357</v>
      </c>
      <c r="O707">
        <f t="shared" si="897"/>
        <v>0.82906014627072855</v>
      </c>
      <c r="P707">
        <f t="shared" si="898"/>
        <v>0.84138458596290266</v>
      </c>
      <c r="Q707" s="5">
        <f t="shared" si="899"/>
        <v>-0.17093985372927145</v>
      </c>
      <c r="R707" s="5">
        <f t="shared" si="900"/>
        <v>-0.15861541403709734</v>
      </c>
    </row>
    <row r="708" spans="1:18" x14ac:dyDescent="0.3">
      <c r="A708" s="1">
        <v>44613</v>
      </c>
      <c r="B708">
        <f t="shared" si="901"/>
        <v>126780</v>
      </c>
      <c r="C708">
        <f t="shared" si="873"/>
        <v>281</v>
      </c>
      <c r="D708">
        <f t="shared" si="874"/>
        <v>317.375</v>
      </c>
      <c r="E708">
        <f t="shared" si="875"/>
        <v>4713.5</v>
      </c>
      <c r="F708">
        <v>2156</v>
      </c>
      <c r="G708">
        <f t="shared" si="876"/>
        <v>2</v>
      </c>
      <c r="H708">
        <f t="shared" si="877"/>
        <v>21</v>
      </c>
      <c r="I708">
        <f t="shared" si="902"/>
        <v>120369.59999999999</v>
      </c>
      <c r="J708">
        <f t="shared" si="878"/>
        <v>424.19999999999709</v>
      </c>
      <c r="K708">
        <f t="shared" si="879"/>
        <v>4254.4000000000087</v>
      </c>
      <c r="L708">
        <f t="shared" si="894"/>
        <v>4256.6154089352722</v>
      </c>
      <c r="M708">
        <f t="shared" si="895"/>
        <v>0.96699699972724862</v>
      </c>
      <c r="N708">
        <f t="shared" si="896"/>
        <v>0.96585197869157857</v>
      </c>
      <c r="O708">
        <f t="shared" si="897"/>
        <v>0.82031548447008495</v>
      </c>
      <c r="P708">
        <f t="shared" si="898"/>
        <v>0.84986016779864337</v>
      </c>
      <c r="Q708" s="5">
        <f t="shared" si="899"/>
        <v>-0.17968451552991505</v>
      </c>
      <c r="R708" s="5">
        <f t="shared" si="900"/>
        <v>-0.15013983220135663</v>
      </c>
    </row>
    <row r="709" spans="1:18" x14ac:dyDescent="0.3">
      <c r="A709" s="1">
        <v>44614</v>
      </c>
      <c r="B709">
        <f t="shared" si="901"/>
        <v>127061</v>
      </c>
      <c r="C709">
        <f t="shared" si="873"/>
        <v>281</v>
      </c>
      <c r="D709">
        <f t="shared" si="874"/>
        <v>296.29166666666606</v>
      </c>
      <c r="E709">
        <f t="shared" si="875"/>
        <v>4674</v>
      </c>
      <c r="F709">
        <v>2158</v>
      </c>
      <c r="G709">
        <f t="shared" si="876"/>
        <v>2</v>
      </c>
      <c r="H709">
        <f t="shared" si="877"/>
        <v>20</v>
      </c>
      <c r="I709">
        <f t="shared" si="902"/>
        <v>120793.79999999999</v>
      </c>
      <c r="J709">
        <f t="shared" si="878"/>
        <v>424.19999999999709</v>
      </c>
      <c r="K709">
        <f t="shared" si="879"/>
        <v>4109.2000000000116</v>
      </c>
      <c r="L709">
        <f t="shared" si="894"/>
        <v>4132.4196680469558</v>
      </c>
      <c r="M709">
        <f t="shared" si="895"/>
        <v>0.96587062805566082</v>
      </c>
      <c r="N709">
        <f t="shared" si="896"/>
        <v>0.97082288885493129</v>
      </c>
      <c r="O709">
        <f t="shared" si="897"/>
        <v>0.81836772127491453</v>
      </c>
      <c r="P709">
        <f t="shared" si="898"/>
        <v>0.82184000000000235</v>
      </c>
      <c r="Q709" s="5">
        <f t="shared" si="899"/>
        <v>-0.18163227872508547</v>
      </c>
      <c r="R709" s="5">
        <f t="shared" si="900"/>
        <v>-0.17815999999999765</v>
      </c>
    </row>
    <row r="710" spans="1:18" x14ac:dyDescent="0.3">
      <c r="A710" s="1">
        <v>44615</v>
      </c>
      <c r="B710" s="4">
        <v>127342</v>
      </c>
      <c r="C710">
        <f t="shared" si="873"/>
        <v>281</v>
      </c>
      <c r="D710">
        <f t="shared" si="874"/>
        <v>284.83333333333212</v>
      </c>
      <c r="E710">
        <f t="shared" si="875"/>
        <v>4612</v>
      </c>
      <c r="F710" s="4">
        <v>2161</v>
      </c>
      <c r="G710">
        <f t="shared" si="876"/>
        <v>3</v>
      </c>
      <c r="H710">
        <f t="shared" si="877"/>
        <v>19</v>
      </c>
      <c r="I710" s="4">
        <v>121218</v>
      </c>
      <c r="J710">
        <f t="shared" si="878"/>
        <v>424.20000000001164</v>
      </c>
      <c r="K710">
        <f t="shared" si="879"/>
        <v>3963</v>
      </c>
      <c r="L710">
        <f t="shared" si="894"/>
        <v>4014.7316112297926</v>
      </c>
      <c r="M710">
        <f t="shared" si="895"/>
        <v>0.96442129854959324</v>
      </c>
      <c r="N710">
        <f t="shared" si="896"/>
        <v>0.97152078775368322</v>
      </c>
      <c r="O710">
        <f t="shared" si="897"/>
        <v>0.81600377988148609</v>
      </c>
      <c r="P710">
        <f t="shared" si="898"/>
        <v>0.78740313928074712</v>
      </c>
      <c r="Q710" s="5">
        <f t="shared" si="899"/>
        <v>-0.18399622011851391</v>
      </c>
      <c r="R710" s="5">
        <f t="shared" si="900"/>
        <v>-0.21259686071925288</v>
      </c>
    </row>
    <row r="711" spans="1:18" x14ac:dyDescent="0.3">
      <c r="A711" s="1">
        <v>44616</v>
      </c>
      <c r="B711" s="4">
        <v>127774</v>
      </c>
      <c r="C711">
        <f t="shared" si="873"/>
        <v>432</v>
      </c>
      <c r="D711">
        <f t="shared" si="874"/>
        <v>273.37499999999818</v>
      </c>
      <c r="E711">
        <f t="shared" si="875"/>
        <v>4554</v>
      </c>
      <c r="F711" s="4">
        <v>2164</v>
      </c>
      <c r="G711">
        <f t="shared" si="876"/>
        <v>3</v>
      </c>
      <c r="H711">
        <f t="shared" si="877"/>
        <v>18</v>
      </c>
      <c r="I711" s="4">
        <v>121713</v>
      </c>
      <c r="J711">
        <f t="shared" si="878"/>
        <v>495</v>
      </c>
      <c r="K711">
        <f t="shared" si="879"/>
        <v>3897</v>
      </c>
      <c r="L711">
        <f t="shared" ref="L711" si="903">GEOMEAN(K708:K714)</f>
        <v>3903.3687962790555</v>
      </c>
      <c r="M711">
        <f t="shared" ref="M711" si="904">K711/K710</f>
        <v>0.98334595003785008</v>
      </c>
      <c r="N711">
        <f t="shared" ref="N711" si="905">L711/L710</f>
        <v>0.97226145462893732</v>
      </c>
      <c r="O711">
        <f t="shared" ref="O711" si="906">L711/L704</f>
        <v>0.81318676750997154</v>
      </c>
      <c r="P711">
        <f t="shared" ref="P711" si="907">K711/K704</f>
        <v>0.78410462776659962</v>
      </c>
      <c r="Q711" s="5">
        <f t="shared" ref="Q711" si="908">O711-1</f>
        <v>-0.18681323249002846</v>
      </c>
      <c r="R711" s="5">
        <f t="shared" ref="R711" si="909">P711-1</f>
        <v>-0.21589537223340038</v>
      </c>
    </row>
    <row r="712" spans="1:18" x14ac:dyDescent="0.3">
      <c r="A712" s="1">
        <v>44617</v>
      </c>
      <c r="B712" s="4">
        <v>128118</v>
      </c>
      <c r="C712">
        <f t="shared" si="873"/>
        <v>344</v>
      </c>
      <c r="D712">
        <f t="shared" si="874"/>
        <v>261.91666666666424</v>
      </c>
      <c r="E712">
        <f t="shared" si="875"/>
        <v>4465</v>
      </c>
      <c r="F712">
        <v>2168</v>
      </c>
      <c r="G712">
        <f t="shared" si="876"/>
        <v>4</v>
      </c>
      <c r="H712">
        <f t="shared" si="877"/>
        <v>18</v>
      </c>
      <c r="I712" s="4">
        <v>122138</v>
      </c>
      <c r="J712">
        <f t="shared" si="878"/>
        <v>425</v>
      </c>
      <c r="K712">
        <f t="shared" si="879"/>
        <v>3812</v>
      </c>
      <c r="L712">
        <f t="shared" ref="L712" si="910">GEOMEAN(K709:K715)</f>
        <v>3798.1689336201503</v>
      </c>
      <c r="M712">
        <f t="shared" ref="M712" si="911">K712/K711</f>
        <v>0.97818835001283033</v>
      </c>
      <c r="N712">
        <f t="shared" ref="N712" si="912">L712/L711</f>
        <v>0.97304895638885347</v>
      </c>
      <c r="O712">
        <f t="shared" ref="O712" si="913">L712/L705</f>
        <v>0.80987540868735663</v>
      </c>
      <c r="P712">
        <f t="shared" ref="P712" si="914">K712/K705</f>
        <v>0.81279317697228148</v>
      </c>
      <c r="Q712" s="5">
        <f t="shared" ref="Q712" si="915">O712-1</f>
        <v>-0.19012459131264337</v>
      </c>
      <c r="R712" s="5">
        <f t="shared" ref="R712" si="916">P712-1</f>
        <v>-0.18720682302771852</v>
      </c>
    </row>
    <row r="713" spans="1:18" x14ac:dyDescent="0.3">
      <c r="A713" s="1">
        <v>44618</v>
      </c>
      <c r="B713">
        <f>(B$730-B$712)/18+B712</f>
        <v>128307.33333333333</v>
      </c>
      <c r="C713">
        <f t="shared" si="873"/>
        <v>189.33333333332848</v>
      </c>
      <c r="D713">
        <f t="shared" si="874"/>
        <v>250.4583333333303</v>
      </c>
      <c r="E713">
        <f t="shared" si="875"/>
        <v>4442</v>
      </c>
      <c r="F713">
        <f>(F$718-F$712)/6+F712</f>
        <v>2168.6666666666665</v>
      </c>
      <c r="G713">
        <f t="shared" si="876"/>
        <v>0.66666666666651508</v>
      </c>
      <c r="H713">
        <f t="shared" si="877"/>
        <v>16.666666666666515</v>
      </c>
      <c r="I713">
        <f>(I$730-I$712)/18+I712</f>
        <v>122426.05555555556</v>
      </c>
      <c r="J713">
        <f t="shared" si="878"/>
        <v>288.05555555556202</v>
      </c>
      <c r="K713">
        <f t="shared" si="879"/>
        <v>3712.6111111110949</v>
      </c>
      <c r="L713">
        <f t="shared" ref="L713:L718" si="917">GEOMEAN(K710:K716)</f>
        <v>3698.9907438894288</v>
      </c>
      <c r="M713">
        <f t="shared" ref="M713:M718" si="918">K713/K712</f>
        <v>0.97392736388014034</v>
      </c>
      <c r="N713">
        <f t="shared" ref="N713:N718" si="919">L713/L712</f>
        <v>0.97388789401839704</v>
      </c>
      <c r="O713">
        <f t="shared" ref="O713:O718" si="920">L713/L706</f>
        <v>0.81114860544043565</v>
      </c>
      <c r="P713">
        <f t="shared" ref="P713:P718" si="921">K713/K706</f>
        <v>0.81689207690351451</v>
      </c>
      <c r="Q713" s="5">
        <f t="shared" ref="Q713:Q718" si="922">O713-1</f>
        <v>-0.18885139455956435</v>
      </c>
      <c r="R713" s="5">
        <f t="shared" ref="R713:R718" si="923">P713-1</f>
        <v>-0.18310792309648549</v>
      </c>
    </row>
    <row r="714" spans="1:18" x14ac:dyDescent="0.3">
      <c r="A714" s="1">
        <v>44619</v>
      </c>
      <c r="B714">
        <f t="shared" ref="B714:B729" si="924">(B$730-B$712)/18+B713</f>
        <v>128496.66666666666</v>
      </c>
      <c r="C714">
        <f t="shared" si="873"/>
        <v>189.33333333332848</v>
      </c>
      <c r="D714">
        <f t="shared" si="874"/>
        <v>238.99999999999636</v>
      </c>
      <c r="E714">
        <f t="shared" si="875"/>
        <v>4419</v>
      </c>
      <c r="F714">
        <f t="shared" ref="F714:F717" si="925">(F$718-F$712)/6+F713</f>
        <v>2169.333333333333</v>
      </c>
      <c r="G714">
        <f t="shared" si="876"/>
        <v>0.66666666666651508</v>
      </c>
      <c r="H714">
        <f t="shared" si="877"/>
        <v>15.33333333333303</v>
      </c>
      <c r="I714">
        <f t="shared" ref="I714:I729" si="926">(I$730-I$712)/18+I713</f>
        <v>122714.11111111112</v>
      </c>
      <c r="J714">
        <f t="shared" si="878"/>
        <v>288.05555555556202</v>
      </c>
      <c r="K714">
        <f t="shared" si="879"/>
        <v>3613.2222222222044</v>
      </c>
      <c r="L714">
        <f t="shared" si="917"/>
        <v>3605.8450835391054</v>
      </c>
      <c r="M714">
        <f t="shared" si="918"/>
        <v>0.9732293833330834</v>
      </c>
      <c r="N714">
        <f t="shared" si="919"/>
        <v>0.97481862843149958</v>
      </c>
      <c r="O714">
        <f t="shared" si="920"/>
        <v>0.81818822566887561</v>
      </c>
      <c r="P714">
        <f t="shared" si="921"/>
        <v>0.82126152882584769</v>
      </c>
      <c r="Q714" s="5">
        <f t="shared" si="922"/>
        <v>-0.18181177433112439</v>
      </c>
      <c r="R714" s="5">
        <f t="shared" si="923"/>
        <v>-0.17873847117415231</v>
      </c>
    </row>
    <row r="715" spans="1:18" x14ac:dyDescent="0.3">
      <c r="A715" s="1">
        <v>44620</v>
      </c>
      <c r="B715">
        <f t="shared" si="924"/>
        <v>128685.99999999999</v>
      </c>
      <c r="C715">
        <f t="shared" si="873"/>
        <v>189.33333333332848</v>
      </c>
      <c r="D715">
        <f t="shared" si="874"/>
        <v>208.66666666666242</v>
      </c>
      <c r="E715">
        <f t="shared" si="875"/>
        <v>4395.9999999999854</v>
      </c>
      <c r="F715">
        <f t="shared" si="925"/>
        <v>2169.9999999999995</v>
      </c>
      <c r="G715">
        <f t="shared" si="876"/>
        <v>0.66666666666651508</v>
      </c>
      <c r="H715">
        <f t="shared" si="877"/>
        <v>13.999999999999545</v>
      </c>
      <c r="I715">
        <f t="shared" si="926"/>
        <v>123002.16666666669</v>
      </c>
      <c r="J715">
        <f t="shared" si="878"/>
        <v>288.05555555556202</v>
      </c>
      <c r="K715">
        <f t="shared" si="879"/>
        <v>3513.8333333332994</v>
      </c>
      <c r="L715">
        <f t="shared" si="917"/>
        <v>3508.1996065483336</v>
      </c>
      <c r="M715">
        <f t="shared" si="918"/>
        <v>0.97249300408991202</v>
      </c>
      <c r="N715">
        <f t="shared" si="919"/>
        <v>0.9729202240449738</v>
      </c>
      <c r="O715">
        <f t="shared" si="920"/>
        <v>0.82417584618617368</v>
      </c>
      <c r="P715">
        <f t="shared" si="921"/>
        <v>0.82592923404787799</v>
      </c>
      <c r="Q715" s="5">
        <f t="shared" si="922"/>
        <v>-0.17582415381382632</v>
      </c>
      <c r="R715" s="5">
        <f t="shared" si="923"/>
        <v>-0.17407076595212201</v>
      </c>
    </row>
    <row r="716" spans="1:18" x14ac:dyDescent="0.3">
      <c r="A716" s="1">
        <v>44621</v>
      </c>
      <c r="B716">
        <f t="shared" si="924"/>
        <v>128875.33333333331</v>
      </c>
      <c r="C716">
        <f t="shared" si="873"/>
        <v>189.33333333332848</v>
      </c>
      <c r="D716">
        <f t="shared" si="874"/>
        <v>189.33333333332848</v>
      </c>
      <c r="E716">
        <f t="shared" si="875"/>
        <v>4012.3333333333139</v>
      </c>
      <c r="F716">
        <f t="shared" si="925"/>
        <v>2170.6666666666661</v>
      </c>
      <c r="G716">
        <f t="shared" si="876"/>
        <v>0.66666666666651508</v>
      </c>
      <c r="H716">
        <f t="shared" si="877"/>
        <v>12.66666666666606</v>
      </c>
      <c r="I716">
        <f t="shared" si="926"/>
        <v>123290.22222222225</v>
      </c>
      <c r="J716">
        <f t="shared" si="878"/>
        <v>288.05555555556202</v>
      </c>
      <c r="K716">
        <f t="shared" si="879"/>
        <v>3414.4444444443943</v>
      </c>
      <c r="L716">
        <f t="shared" si="917"/>
        <v>3407.9685094863289</v>
      </c>
      <c r="M716">
        <f t="shared" si="918"/>
        <v>0.97171496782557343</v>
      </c>
      <c r="N716">
        <f t="shared" si="919"/>
        <v>0.97142947713838312</v>
      </c>
      <c r="O716">
        <f t="shared" si="920"/>
        <v>0.82469080665686267</v>
      </c>
      <c r="P716">
        <f t="shared" si="921"/>
        <v>0.83092680921940631</v>
      </c>
      <c r="Q716" s="5">
        <f t="shared" si="922"/>
        <v>-0.17530919334313733</v>
      </c>
      <c r="R716" s="5">
        <f t="shared" si="923"/>
        <v>-0.16907319078059369</v>
      </c>
    </row>
    <row r="717" spans="1:18" x14ac:dyDescent="0.3">
      <c r="A717" s="1">
        <v>44622</v>
      </c>
      <c r="B717">
        <f t="shared" si="924"/>
        <v>129064.66666666664</v>
      </c>
      <c r="C717">
        <f t="shared" si="873"/>
        <v>189.33333333332848</v>
      </c>
      <c r="D717">
        <f t="shared" si="874"/>
        <v>189.33333333332848</v>
      </c>
      <c r="E717">
        <f t="shared" si="875"/>
        <v>3843.6666666666424</v>
      </c>
      <c r="F717">
        <f t="shared" si="925"/>
        <v>2171.3333333333326</v>
      </c>
      <c r="G717">
        <f t="shared" si="876"/>
        <v>0.66666666666651508</v>
      </c>
      <c r="H717">
        <f t="shared" si="877"/>
        <v>10.333333333332575</v>
      </c>
      <c r="I717">
        <f t="shared" si="926"/>
        <v>123578.27777777781</v>
      </c>
      <c r="J717">
        <f t="shared" si="878"/>
        <v>288.05555555556202</v>
      </c>
      <c r="K717">
        <f t="shared" si="879"/>
        <v>3315.0555555555038</v>
      </c>
      <c r="L717">
        <f t="shared" si="917"/>
        <v>3307.7324344783933</v>
      </c>
      <c r="M717">
        <f t="shared" si="918"/>
        <v>0.97089163683696622</v>
      </c>
      <c r="N717">
        <f t="shared" si="919"/>
        <v>0.97058773438518542</v>
      </c>
      <c r="O717">
        <f t="shared" si="920"/>
        <v>0.8238987695282497</v>
      </c>
      <c r="P717">
        <f t="shared" si="921"/>
        <v>0.83650152802308952</v>
      </c>
      <c r="Q717" s="5">
        <f t="shared" si="922"/>
        <v>-0.1761012304717503</v>
      </c>
      <c r="R717" s="5">
        <f t="shared" si="923"/>
        <v>-0.16349847197691048</v>
      </c>
    </row>
    <row r="718" spans="1:18" x14ac:dyDescent="0.3">
      <c r="A718" s="1">
        <v>44623</v>
      </c>
      <c r="B718">
        <f t="shared" si="924"/>
        <v>129253.99999999997</v>
      </c>
      <c r="C718">
        <f t="shared" si="873"/>
        <v>189.33333333332848</v>
      </c>
      <c r="D718">
        <f t="shared" si="874"/>
        <v>189.33333333332848</v>
      </c>
      <c r="E718">
        <f t="shared" si="875"/>
        <v>3674.9999999999709</v>
      </c>
      <c r="F718" s="4">
        <v>2172</v>
      </c>
      <c r="G718">
        <f t="shared" si="876"/>
        <v>0.66666666666742458</v>
      </c>
      <c r="H718">
        <f t="shared" si="877"/>
        <v>8</v>
      </c>
      <c r="I718">
        <f t="shared" si="926"/>
        <v>123866.33333333337</v>
      </c>
      <c r="J718">
        <f t="shared" si="878"/>
        <v>288.05555555556202</v>
      </c>
      <c r="K718">
        <f t="shared" si="879"/>
        <v>3215.6666666665988</v>
      </c>
      <c r="L718">
        <f t="shared" si="917"/>
        <v>3207.4913056006349</v>
      </c>
      <c r="M718">
        <f t="shared" si="918"/>
        <v>0.97001893717215537</v>
      </c>
      <c r="N718">
        <f t="shared" si="919"/>
        <v>0.96969491007407749</v>
      </c>
      <c r="O718">
        <f t="shared" si="920"/>
        <v>0.82172386802349395</v>
      </c>
      <c r="P718">
        <f t="shared" si="921"/>
        <v>0.82516465657341509</v>
      </c>
      <c r="Q718" s="5">
        <f t="shared" si="922"/>
        <v>-0.17827613197650605</v>
      </c>
      <c r="R718" s="5">
        <f t="shared" si="923"/>
        <v>-0.17483534342658491</v>
      </c>
    </row>
    <row r="719" spans="1:18" x14ac:dyDescent="0.3">
      <c r="A719" s="1">
        <v>44624</v>
      </c>
      <c r="B719">
        <f t="shared" si="924"/>
        <v>129443.3333333333</v>
      </c>
      <c r="C719">
        <f t="shared" si="873"/>
        <v>189.33333333332848</v>
      </c>
      <c r="D719">
        <f t="shared" si="874"/>
        <v>189.33333333332848</v>
      </c>
      <c r="E719">
        <f t="shared" si="875"/>
        <v>3506.3333333332994</v>
      </c>
      <c r="F719" s="4">
        <v>2177</v>
      </c>
      <c r="G719">
        <f t="shared" si="876"/>
        <v>5</v>
      </c>
      <c r="H719">
        <f t="shared" si="877"/>
        <v>9</v>
      </c>
      <c r="I719">
        <f t="shared" si="926"/>
        <v>124154.38888888893</v>
      </c>
      <c r="J719">
        <f t="shared" si="878"/>
        <v>288.05555555556202</v>
      </c>
      <c r="K719">
        <f t="shared" si="879"/>
        <v>3111.9444444443652</v>
      </c>
      <c r="L719">
        <f t="shared" ref="L719" si="927">GEOMEAN(K716:K722)</f>
        <v>3107.2449782716149</v>
      </c>
      <c r="M719">
        <f t="shared" ref="M719" si="928">K719/K718</f>
        <v>0.96774472202065853</v>
      </c>
      <c r="N719">
        <f t="shared" ref="N719" si="929">L719/L718</f>
        <v>0.96874618891281827</v>
      </c>
      <c r="O719">
        <f t="shared" ref="O719" si="930">L719/L712</f>
        <v>0.81809025153338955</v>
      </c>
      <c r="P719">
        <f t="shared" ref="P719" si="931">K719/K712</f>
        <v>0.81635478605570966</v>
      </c>
      <c r="Q719" s="5">
        <f t="shared" ref="Q719" si="932">O719-1</f>
        <v>-0.18190974846661045</v>
      </c>
      <c r="R719" s="5">
        <f t="shared" ref="R719" si="933">P719-1</f>
        <v>-0.18364521394429034</v>
      </c>
    </row>
    <row r="720" spans="1:18" x14ac:dyDescent="0.3">
      <c r="A720" s="1">
        <v>44625</v>
      </c>
      <c r="B720">
        <f t="shared" si="924"/>
        <v>129632.66666666663</v>
      </c>
      <c r="C720">
        <f t="shared" si="873"/>
        <v>189.33333333332848</v>
      </c>
      <c r="D720">
        <f t="shared" si="874"/>
        <v>189.33333333332848</v>
      </c>
      <c r="E720">
        <f t="shared" si="875"/>
        <v>3414.6666666666279</v>
      </c>
      <c r="F720">
        <f>(F$723-F$719)/4+F719</f>
        <v>2177.75</v>
      </c>
      <c r="G720">
        <f t="shared" si="876"/>
        <v>0.75</v>
      </c>
      <c r="H720">
        <f t="shared" si="877"/>
        <v>9.0833333333334849</v>
      </c>
      <c r="I720">
        <f t="shared" si="926"/>
        <v>124442.4444444445</v>
      </c>
      <c r="J720">
        <f t="shared" si="878"/>
        <v>288.05555555556202</v>
      </c>
      <c r="K720">
        <f t="shared" si="879"/>
        <v>3012.4722222221317</v>
      </c>
      <c r="L720">
        <f t="shared" ref="L720:L723" si="934">GEOMEAN(K717:K723)</f>
        <v>3006.9932239090185</v>
      </c>
      <c r="M720">
        <f t="shared" ref="M720:M723" si="935">K720/K719</f>
        <v>0.96803534767472554</v>
      </c>
      <c r="N720">
        <f t="shared" ref="N720:N723" si="936">L720/L719</f>
        <v>0.96773612796427766</v>
      </c>
      <c r="O720">
        <f t="shared" ref="O720:O723" si="937">L720/L713</f>
        <v>0.81292261379038055</v>
      </c>
      <c r="P720">
        <f t="shared" ref="P720:P723" si="938">K720/K713</f>
        <v>0.81141604441316539</v>
      </c>
      <c r="Q720" s="5">
        <f t="shared" ref="Q720:Q723" si="939">O720-1</f>
        <v>-0.18707738620961945</v>
      </c>
      <c r="R720" s="5">
        <f t="shared" ref="R720:R723" si="940">P720-1</f>
        <v>-0.18858395558683461</v>
      </c>
    </row>
    <row r="721" spans="1:18" x14ac:dyDescent="0.3">
      <c r="A721" s="1">
        <v>44626</v>
      </c>
      <c r="B721">
        <f t="shared" si="924"/>
        <v>129821.99999999996</v>
      </c>
      <c r="C721">
        <f t="shared" si="873"/>
        <v>189.33333333332848</v>
      </c>
      <c r="D721">
        <f t="shared" si="874"/>
        <v>189.33333333332848</v>
      </c>
      <c r="E721">
        <f t="shared" si="875"/>
        <v>3322.9999999999563</v>
      </c>
      <c r="F721">
        <f t="shared" ref="F721:F722" si="941">(F$723-F$719)/4+F720</f>
        <v>2178.5</v>
      </c>
      <c r="G721">
        <f t="shared" si="876"/>
        <v>0.75</v>
      </c>
      <c r="H721">
        <f t="shared" si="877"/>
        <v>9.1666666666669698</v>
      </c>
      <c r="I721">
        <f t="shared" si="926"/>
        <v>124730.50000000006</v>
      </c>
      <c r="J721">
        <f t="shared" si="878"/>
        <v>288.05555555556202</v>
      </c>
      <c r="K721">
        <f t="shared" si="879"/>
        <v>2912.9999999998981</v>
      </c>
      <c r="L721">
        <f t="shared" si="934"/>
        <v>2906.3782342782238</v>
      </c>
      <c r="M721">
        <f t="shared" si="935"/>
        <v>0.96697987072263902</v>
      </c>
      <c r="N721">
        <f t="shared" si="936"/>
        <v>0.96653966865279539</v>
      </c>
      <c r="O721">
        <f t="shared" si="937"/>
        <v>0.80601860782816515</v>
      </c>
      <c r="P721">
        <f t="shared" si="938"/>
        <v>0.80620560287829302</v>
      </c>
      <c r="Q721" s="5">
        <f t="shared" si="939"/>
        <v>-0.19398139217183485</v>
      </c>
      <c r="R721" s="5">
        <f t="shared" si="940"/>
        <v>-0.19379439712170698</v>
      </c>
    </row>
    <row r="722" spans="1:18" x14ac:dyDescent="0.3">
      <c r="A722" s="1">
        <v>44627</v>
      </c>
      <c r="B722">
        <f t="shared" si="924"/>
        <v>130011.33333333328</v>
      </c>
      <c r="C722">
        <f t="shared" si="873"/>
        <v>189.33333333332848</v>
      </c>
      <c r="D722">
        <f t="shared" si="874"/>
        <v>189.33333333332848</v>
      </c>
      <c r="E722">
        <f t="shared" si="875"/>
        <v>3231.3333333332848</v>
      </c>
      <c r="F722">
        <f t="shared" si="941"/>
        <v>2179.25</v>
      </c>
      <c r="G722">
        <f t="shared" si="876"/>
        <v>0.75</v>
      </c>
      <c r="H722">
        <f t="shared" si="877"/>
        <v>9.2500000000004547</v>
      </c>
      <c r="I722">
        <f t="shared" si="926"/>
        <v>125018.55555555562</v>
      </c>
      <c r="J722">
        <f t="shared" si="878"/>
        <v>288.05555555556202</v>
      </c>
      <c r="K722">
        <f t="shared" si="879"/>
        <v>2813.5277777776646</v>
      </c>
      <c r="L722">
        <f t="shared" si="934"/>
        <v>2805.7281989399676</v>
      </c>
      <c r="M722">
        <f t="shared" si="935"/>
        <v>0.96585230957012114</v>
      </c>
      <c r="N722">
        <f t="shared" si="936"/>
        <v>0.96536925780988314</v>
      </c>
      <c r="O722">
        <f t="shared" si="937"/>
        <v>0.79976298774529608</v>
      </c>
      <c r="P722">
        <f t="shared" si="938"/>
        <v>0.80070040633051043</v>
      </c>
      <c r="Q722" s="5">
        <f t="shared" si="939"/>
        <v>-0.20023701225470392</v>
      </c>
      <c r="R722" s="5">
        <f t="shared" si="940"/>
        <v>-0.19929959366948957</v>
      </c>
    </row>
    <row r="723" spans="1:18" x14ac:dyDescent="0.3">
      <c r="A723" s="1">
        <v>44628</v>
      </c>
      <c r="B723">
        <f t="shared" si="924"/>
        <v>130200.66666666661</v>
      </c>
      <c r="C723">
        <f t="shared" si="873"/>
        <v>189.33333333332848</v>
      </c>
      <c r="D723">
        <f t="shared" si="874"/>
        <v>189.33333333332848</v>
      </c>
      <c r="E723">
        <f t="shared" si="875"/>
        <v>3139.6666666666133</v>
      </c>
      <c r="F723" s="4">
        <v>2180</v>
      </c>
      <c r="G723">
        <f t="shared" si="876"/>
        <v>0.75</v>
      </c>
      <c r="H723">
        <f t="shared" si="877"/>
        <v>9.3333333333339397</v>
      </c>
      <c r="I723">
        <f t="shared" si="926"/>
        <v>125306.61111111118</v>
      </c>
      <c r="J723">
        <f t="shared" si="878"/>
        <v>288.05555555556202</v>
      </c>
      <c r="K723">
        <f t="shared" si="879"/>
        <v>2714.0555555554311</v>
      </c>
      <c r="L723">
        <f t="shared" si="934"/>
        <v>2705.5817873887554</v>
      </c>
      <c r="M723">
        <f t="shared" si="935"/>
        <v>0.96464501861047769</v>
      </c>
      <c r="N723">
        <f t="shared" si="936"/>
        <v>0.96430644579576574</v>
      </c>
      <c r="O723">
        <f t="shared" si="937"/>
        <v>0.79389870530128759</v>
      </c>
      <c r="P723">
        <f t="shared" si="938"/>
        <v>0.79487471526193421</v>
      </c>
      <c r="Q723" s="5">
        <f t="shared" si="939"/>
        <v>-0.20610129469871241</v>
      </c>
      <c r="R723" s="5">
        <f t="shared" si="940"/>
        <v>-0.20512528473806579</v>
      </c>
    </row>
    <row r="724" spans="1:18" x14ac:dyDescent="0.3">
      <c r="A724" s="1">
        <v>44629</v>
      </c>
      <c r="B724">
        <f t="shared" si="924"/>
        <v>130389.99999999994</v>
      </c>
      <c r="C724">
        <f t="shared" si="873"/>
        <v>189.33333333332848</v>
      </c>
      <c r="D724">
        <f t="shared" si="874"/>
        <v>189.33333333332848</v>
      </c>
      <c r="E724">
        <f t="shared" si="875"/>
        <v>3047.9999999999418</v>
      </c>
      <c r="F724" s="4">
        <v>2183</v>
      </c>
      <c r="G724">
        <f t="shared" si="876"/>
        <v>3</v>
      </c>
      <c r="H724">
        <f t="shared" si="877"/>
        <v>11.666666666667425</v>
      </c>
      <c r="I724">
        <f t="shared" si="926"/>
        <v>125594.66666666674</v>
      </c>
      <c r="J724">
        <f t="shared" si="878"/>
        <v>288.05555555556202</v>
      </c>
      <c r="K724">
        <f t="shared" si="879"/>
        <v>2612.3333333331975</v>
      </c>
      <c r="L724">
        <f t="shared" ref="L724" si="942">GEOMEAN(K721:K727)</f>
        <v>2605.5503163578596</v>
      </c>
      <c r="M724">
        <f t="shared" ref="M724" si="943">K724/K723</f>
        <v>0.96252021370232554</v>
      </c>
      <c r="N724">
        <f t="shared" ref="N724" si="944">L724/L723</f>
        <v>0.96302774083667997</v>
      </c>
      <c r="O724">
        <f t="shared" ref="O724" si="945">L724/L717</f>
        <v>0.78771495819876891</v>
      </c>
      <c r="P724">
        <f t="shared" ref="P724" si="946">K724/K717</f>
        <v>0.78802098171638302</v>
      </c>
      <c r="Q724" s="5">
        <f t="shared" ref="Q724" si="947">O724-1</f>
        <v>-0.21228504180123109</v>
      </c>
      <c r="R724" s="5">
        <f t="shared" ref="R724:R725" si="948">P724-1</f>
        <v>-0.21197901828361698</v>
      </c>
    </row>
    <row r="725" spans="1:18" x14ac:dyDescent="0.3">
      <c r="A725" s="1">
        <v>44630</v>
      </c>
      <c r="B725">
        <f t="shared" si="924"/>
        <v>130579.33333333327</v>
      </c>
      <c r="C725">
        <f t="shared" si="873"/>
        <v>189.33333333332848</v>
      </c>
      <c r="D725">
        <f t="shared" si="874"/>
        <v>189.3333333333303</v>
      </c>
      <c r="E725">
        <f t="shared" si="875"/>
        <v>2805.3333333332703</v>
      </c>
      <c r="F725" s="4">
        <v>2184</v>
      </c>
      <c r="G725">
        <f t="shared" si="876"/>
        <v>1</v>
      </c>
      <c r="H725">
        <f t="shared" si="877"/>
        <v>12</v>
      </c>
      <c r="I725">
        <f t="shared" si="926"/>
        <v>125882.72222222231</v>
      </c>
      <c r="J725">
        <f t="shared" si="878"/>
        <v>288.05555555556202</v>
      </c>
      <c r="K725">
        <f t="shared" si="879"/>
        <v>2512.611111110964</v>
      </c>
      <c r="L725">
        <f t="shared" ref="L725" si="949">GEOMEAN(K722:K728)</f>
        <v>2505.6283911977098</v>
      </c>
      <c r="M725">
        <f t="shared" ref="M725" si="950">K725/K724</f>
        <v>0.96182637914167202</v>
      </c>
      <c r="N725">
        <f t="shared" ref="N725" si="951">L725/L724</f>
        <v>0.96165035672777777</v>
      </c>
      <c r="O725">
        <f t="shared" ref="O725" si="952">L725/L718</f>
        <v>0.78118010384707992</v>
      </c>
      <c r="P725">
        <f t="shared" ref="P725" si="953">K725/K718</f>
        <v>0.78136553678169907</v>
      </c>
      <c r="Q725" s="5">
        <f t="shared" ref="Q725" si="954">O725-1</f>
        <v>-0.21881989615292008</v>
      </c>
      <c r="R725" s="5">
        <f t="shared" si="948"/>
        <v>-0.21863446321830093</v>
      </c>
    </row>
    <row r="726" spans="1:18" x14ac:dyDescent="0.3">
      <c r="A726" s="1">
        <v>44631</v>
      </c>
      <c r="B726">
        <f t="shared" si="924"/>
        <v>130768.6666666666</v>
      </c>
      <c r="C726">
        <f t="shared" si="873"/>
        <v>189.33333333332848</v>
      </c>
      <c r="D726">
        <f t="shared" si="874"/>
        <v>189.3333333333394</v>
      </c>
      <c r="E726">
        <f t="shared" si="875"/>
        <v>2650.6666666665988</v>
      </c>
      <c r="F726" s="4">
        <v>2185</v>
      </c>
      <c r="G726">
        <f t="shared" si="876"/>
        <v>1</v>
      </c>
      <c r="H726">
        <f t="shared" si="877"/>
        <v>8</v>
      </c>
      <c r="I726">
        <f t="shared" si="926"/>
        <v>126170.77777777787</v>
      </c>
      <c r="J726">
        <f t="shared" si="878"/>
        <v>288.05555555556202</v>
      </c>
      <c r="K726">
        <f t="shared" si="879"/>
        <v>2412.8888888887304</v>
      </c>
      <c r="L726">
        <f t="shared" ref="L726" si="955">GEOMEAN(K723:K729)</f>
        <v>2405.8100090506859</v>
      </c>
      <c r="M726">
        <f t="shared" ref="M726" si="956">K726/K725</f>
        <v>0.96031131846020501</v>
      </c>
      <c r="N726">
        <f t="shared" ref="N726" si="957">L726/L725</f>
        <v>0.96016233592431877</v>
      </c>
      <c r="O726">
        <f t="shared" ref="O726" si="958">L726/L719</f>
        <v>0.77425823386120729</v>
      </c>
      <c r="P726">
        <f t="shared" ref="P726" si="959">K726/K719</f>
        <v>0.77536374185482915</v>
      </c>
      <c r="Q726" s="5">
        <f t="shared" ref="Q726" si="960">O726-1</f>
        <v>-0.22574176613879271</v>
      </c>
      <c r="R726" s="5">
        <f t="shared" ref="R726" si="961">P726-1</f>
        <v>-0.22463625814517085</v>
      </c>
    </row>
    <row r="727" spans="1:18" x14ac:dyDescent="0.3">
      <c r="A727" s="1">
        <v>44632</v>
      </c>
      <c r="B727">
        <f t="shared" si="924"/>
        <v>130957.99999999993</v>
      </c>
      <c r="C727">
        <f t="shared" si="873"/>
        <v>189.33333333332848</v>
      </c>
      <c r="D727">
        <f t="shared" si="874"/>
        <v>189.54166666667334</v>
      </c>
      <c r="E727">
        <f t="shared" si="875"/>
        <v>2650.6666666665988</v>
      </c>
      <c r="F727">
        <f>(F$729-F$726)/3+F726</f>
        <v>2185</v>
      </c>
      <c r="G727">
        <f t="shared" si="876"/>
        <v>0</v>
      </c>
      <c r="H727">
        <f t="shared" si="877"/>
        <v>7.25</v>
      </c>
      <c r="I727">
        <f t="shared" si="926"/>
        <v>126458.83333333343</v>
      </c>
      <c r="J727">
        <f t="shared" si="878"/>
        <v>288.05555555556202</v>
      </c>
      <c r="K727">
        <f t="shared" si="879"/>
        <v>2314.1666666664969</v>
      </c>
      <c r="L727">
        <f t="shared" ref="L727:L729" si="962">GEOMEAN(K724:K730)</f>
        <v>2305.5983804916723</v>
      </c>
      <c r="M727">
        <f t="shared" ref="M727:M729" si="963">K727/K726</f>
        <v>0.9590854669368134</v>
      </c>
      <c r="N727">
        <f t="shared" ref="N727:N729" si="964">L727/L726</f>
        <v>0.95834599233438367</v>
      </c>
      <c r="O727">
        <f t="shared" ref="O727:O729" si="965">L727/L720</f>
        <v>0.76674545262009275</v>
      </c>
      <c r="P727">
        <f t="shared" ref="P727:P729" si="966">K727/K720</f>
        <v>0.76819518852176039</v>
      </c>
      <c r="Q727" s="5">
        <f t="shared" ref="Q727:Q729" si="967">O727-1</f>
        <v>-0.23325454737990725</v>
      </c>
      <c r="R727" s="5">
        <f t="shared" ref="R727:R729" si="968">P727-1</f>
        <v>-0.23180481147823961</v>
      </c>
    </row>
    <row r="728" spans="1:18" x14ac:dyDescent="0.3">
      <c r="A728" s="1">
        <v>44633</v>
      </c>
      <c r="B728">
        <f t="shared" si="924"/>
        <v>131147.33333333326</v>
      </c>
      <c r="C728">
        <f t="shared" si="873"/>
        <v>189.33333333332848</v>
      </c>
      <c r="D728">
        <f t="shared" si="874"/>
        <v>183.37500000000728</v>
      </c>
      <c r="E728">
        <f t="shared" si="875"/>
        <v>2650.6666666665988</v>
      </c>
      <c r="F728">
        <f>(F$729-F$726)/3+F727</f>
        <v>2185</v>
      </c>
      <c r="G728">
        <f t="shared" si="876"/>
        <v>0</v>
      </c>
      <c r="H728">
        <f t="shared" si="877"/>
        <v>6.5</v>
      </c>
      <c r="I728">
        <f t="shared" si="926"/>
        <v>126746.88888888899</v>
      </c>
      <c r="J728">
        <f t="shared" si="878"/>
        <v>288.05555555556202</v>
      </c>
      <c r="K728">
        <f t="shared" si="879"/>
        <v>2215.4444444442634</v>
      </c>
      <c r="L728">
        <f t="shared" si="962"/>
        <v>2213.5304469249095</v>
      </c>
      <c r="M728">
        <f t="shared" si="963"/>
        <v>0.95734005521545229</v>
      </c>
      <c r="N728">
        <f t="shared" si="964"/>
        <v>0.96006766211072325</v>
      </c>
      <c r="O728">
        <f t="shared" si="965"/>
        <v>0.76161127991471567</v>
      </c>
      <c r="P728">
        <f t="shared" si="966"/>
        <v>0.76053705610859623</v>
      </c>
      <c r="Q728" s="5">
        <f t="shared" si="967"/>
        <v>-0.23838872008528433</v>
      </c>
      <c r="R728" s="5">
        <f t="shared" si="968"/>
        <v>-0.23946294389140377</v>
      </c>
    </row>
    <row r="729" spans="1:18" x14ac:dyDescent="0.3">
      <c r="A729" s="1">
        <v>44634</v>
      </c>
      <c r="B729">
        <f t="shared" si="924"/>
        <v>131336.6666666666</v>
      </c>
      <c r="C729">
        <f t="shared" si="873"/>
        <v>189.33333333334303</v>
      </c>
      <c r="D729">
        <f t="shared" si="874"/>
        <v>179.20833333334122</v>
      </c>
      <c r="E729">
        <f t="shared" si="875"/>
        <v>2650.6666666666133</v>
      </c>
      <c r="F729" s="4">
        <v>2185</v>
      </c>
      <c r="G729">
        <f t="shared" si="876"/>
        <v>0</v>
      </c>
      <c r="H729">
        <f t="shared" si="877"/>
        <v>5.75</v>
      </c>
      <c r="I729">
        <f t="shared" si="926"/>
        <v>127034.94444444455</v>
      </c>
      <c r="J729">
        <f t="shared" si="878"/>
        <v>288.05555555556202</v>
      </c>
      <c r="K729">
        <f t="shared" si="879"/>
        <v>2116.7222222220444</v>
      </c>
      <c r="L729">
        <f t="shared" si="962"/>
        <v>2126.257883057739</v>
      </c>
      <c r="M729">
        <f t="shared" si="963"/>
        <v>0.95543908922212528</v>
      </c>
      <c r="N729">
        <f t="shared" si="964"/>
        <v>0.96057313601066041</v>
      </c>
      <c r="O729">
        <f t="shared" si="965"/>
        <v>0.75782746306682902</v>
      </c>
      <c r="P729">
        <f t="shared" si="966"/>
        <v>0.75233741743754545</v>
      </c>
      <c r="Q729" s="5">
        <f t="shared" si="967"/>
        <v>-0.24217253693317098</v>
      </c>
      <c r="R729" s="5">
        <f t="shared" si="968"/>
        <v>-0.24766258256245455</v>
      </c>
    </row>
    <row r="730" spans="1:18" x14ac:dyDescent="0.3">
      <c r="A730" s="1">
        <v>44635</v>
      </c>
      <c r="B730" s="4">
        <v>131526</v>
      </c>
      <c r="C730">
        <f t="shared" si="873"/>
        <v>189.33333333340124</v>
      </c>
      <c r="D730">
        <f t="shared" si="874"/>
        <v>163.33333333334303</v>
      </c>
      <c r="E730">
        <f t="shared" si="875"/>
        <v>2650.6666666666861</v>
      </c>
      <c r="F730" s="4">
        <v>2188</v>
      </c>
      <c r="G730">
        <f t="shared" si="876"/>
        <v>3</v>
      </c>
      <c r="H730">
        <f t="shared" si="877"/>
        <v>8</v>
      </c>
      <c r="I730" s="4">
        <v>127323</v>
      </c>
      <c r="J730">
        <f t="shared" si="878"/>
        <v>288.05555555544561</v>
      </c>
      <c r="K730">
        <f t="shared" si="879"/>
        <v>2015</v>
      </c>
      <c r="L730">
        <f t="shared" ref="L730" si="969">GEOMEAN(K727:K733)</f>
        <v>2046.6069614683674</v>
      </c>
      <c r="M730">
        <f t="shared" ref="M730" si="970">K730/K729</f>
        <v>0.95194351854290038</v>
      </c>
      <c r="N730">
        <f t="shared" ref="N730" si="971">L730/L729</f>
        <v>0.96253938799049776</v>
      </c>
      <c r="O730">
        <f t="shared" ref="O730" si="972">L730/L723</f>
        <v>0.75643877076937827</v>
      </c>
      <c r="P730">
        <f t="shared" ref="P730" si="973">K730/K723</f>
        <v>0.74243137575996687</v>
      </c>
      <c r="Q730" s="5">
        <f t="shared" ref="Q730" si="974">O730-1</f>
        <v>-0.24356122923062173</v>
      </c>
      <c r="R730" s="5">
        <f t="shared" ref="R730" si="975">P730-1</f>
        <v>-0.25756862424003313</v>
      </c>
    </row>
    <row r="731" spans="1:18" x14ac:dyDescent="0.3">
      <c r="A731" s="1">
        <v>44636</v>
      </c>
      <c r="B731" s="4">
        <v>131717</v>
      </c>
      <c r="C731">
        <f t="shared" si="873"/>
        <v>191</v>
      </c>
      <c r="D731">
        <f t="shared" si="874"/>
        <v>147.45833333334485</v>
      </c>
      <c r="E731">
        <f t="shared" si="875"/>
        <v>2652.3333333333576</v>
      </c>
      <c r="F731" s="4">
        <v>2188</v>
      </c>
      <c r="G731">
        <f t="shared" si="876"/>
        <v>0</v>
      </c>
      <c r="H731">
        <f t="shared" si="877"/>
        <v>5</v>
      </c>
      <c r="I731" s="4">
        <v>127565</v>
      </c>
      <c r="J731">
        <f t="shared" si="878"/>
        <v>242</v>
      </c>
      <c r="K731">
        <f t="shared" si="879"/>
        <v>1964</v>
      </c>
      <c r="L731">
        <f t="shared" ref="L731" si="976">GEOMEAN(K728:K734)</f>
        <v>1975.802705338177</v>
      </c>
      <c r="M731">
        <f t="shared" ref="M731" si="977">K731/K730</f>
        <v>0.97468982630272949</v>
      </c>
      <c r="N731">
        <f t="shared" ref="N731" si="978">L731/L730</f>
        <v>0.96540407735181799</v>
      </c>
      <c r="O731">
        <f t="shared" ref="O731" si="979">L731/L724</f>
        <v>0.75830533493593455</v>
      </c>
      <c r="P731">
        <f t="shared" ref="P731" si="980">K731/K724</f>
        <v>0.75181829781808174</v>
      </c>
      <c r="Q731" s="5">
        <f t="shared" ref="Q731" si="981">O731-1</f>
        <v>-0.24169466506406545</v>
      </c>
      <c r="R731" s="5">
        <f t="shared" ref="R731" si="982">P731-1</f>
        <v>-0.24818170218191826</v>
      </c>
    </row>
    <row r="732" spans="1:18" x14ac:dyDescent="0.3">
      <c r="A732" s="1">
        <v>44637</v>
      </c>
      <c r="B732" s="4">
        <v>131857</v>
      </c>
      <c r="C732">
        <f t="shared" si="873"/>
        <v>140</v>
      </c>
      <c r="D732">
        <f t="shared" si="874"/>
        <v>131.58333333334303</v>
      </c>
      <c r="E732">
        <f t="shared" si="875"/>
        <v>2603.0000000000291</v>
      </c>
      <c r="F732" s="4">
        <v>2189</v>
      </c>
      <c r="G732">
        <f t="shared" si="876"/>
        <v>1</v>
      </c>
      <c r="H732">
        <f t="shared" si="877"/>
        <v>5</v>
      </c>
      <c r="I732" s="4">
        <v>127772</v>
      </c>
      <c r="J732">
        <f t="shared" si="878"/>
        <v>207</v>
      </c>
      <c r="K732">
        <f t="shared" ref="K732:K746" si="983">B732-F732-I732</f>
        <v>1896</v>
      </c>
      <c r="L732">
        <f t="shared" ref="L732" si="984">GEOMEAN(K729:K735)</f>
        <v>1913.4999666907306</v>
      </c>
      <c r="M732">
        <f t="shared" ref="M732" si="985">K732/K731</f>
        <v>0.96537678207739308</v>
      </c>
      <c r="N732">
        <f t="shared" ref="N732" si="986">L732/L731</f>
        <v>0.96846712554896375</v>
      </c>
      <c r="O732">
        <f t="shared" ref="O732" si="987">L732/L725</f>
        <v>0.76368066925361699</v>
      </c>
      <c r="P732">
        <f t="shared" ref="P732" si="988">K732/K725</f>
        <v>0.75459349503619511</v>
      </c>
      <c r="Q732" s="5">
        <f t="shared" ref="Q732" si="989">O732-1</f>
        <v>-0.23631933074638301</v>
      </c>
      <c r="R732" s="5">
        <f t="shared" ref="R732" si="990">P732-1</f>
        <v>-0.24540650496380489</v>
      </c>
    </row>
    <row r="733" spans="1:18" x14ac:dyDescent="0.3">
      <c r="A733" s="1">
        <v>44638</v>
      </c>
      <c r="B733" s="4">
        <v>132013</v>
      </c>
      <c r="C733">
        <f t="shared" si="873"/>
        <v>156</v>
      </c>
      <c r="D733">
        <f t="shared" si="874"/>
        <v>120.29166666667516</v>
      </c>
      <c r="E733">
        <f t="shared" si="875"/>
        <v>2569.6666666667006</v>
      </c>
      <c r="F733" s="4">
        <v>2190</v>
      </c>
      <c r="G733">
        <f t="shared" si="876"/>
        <v>1</v>
      </c>
      <c r="H733">
        <f t="shared" si="877"/>
        <v>5</v>
      </c>
      <c r="I733" s="4">
        <v>127976</v>
      </c>
      <c r="J733">
        <f t="shared" si="878"/>
        <v>204</v>
      </c>
      <c r="K733">
        <f t="shared" si="983"/>
        <v>1847</v>
      </c>
      <c r="L733">
        <f t="shared" ref="L733" si="991">GEOMEAN(K730:K736)</f>
        <v>1859.4449219425057</v>
      </c>
      <c r="M733">
        <f t="shared" ref="M733" si="992">K733/K732</f>
        <v>0.97415611814345993</v>
      </c>
      <c r="N733">
        <f t="shared" ref="N733" si="993">L733/L732</f>
        <v>0.9717506947012341</v>
      </c>
      <c r="O733">
        <f t="shared" ref="O733" si="994">L733/L726</f>
        <v>0.77289765814725675</v>
      </c>
      <c r="P733">
        <f t="shared" ref="P733" si="995">K733/K726</f>
        <v>0.7654724627003634</v>
      </c>
      <c r="Q733" s="5">
        <f t="shared" ref="Q733" si="996">O733-1</f>
        <v>-0.22710234185274325</v>
      </c>
      <c r="R733" s="5">
        <f t="shared" ref="R733" si="997">P733-1</f>
        <v>-0.2345275372996366</v>
      </c>
    </row>
    <row r="734" spans="1:18" x14ac:dyDescent="0.3">
      <c r="A734" s="1">
        <v>44639</v>
      </c>
      <c r="B734">
        <f>(B$736-B$733)/3+B733</f>
        <v>132075.33333333334</v>
      </c>
      <c r="C734">
        <f t="shared" si="873"/>
        <v>62.333333333343035</v>
      </c>
      <c r="D734">
        <f t="shared" si="874"/>
        <v>104.25</v>
      </c>
      <c r="E734">
        <f t="shared" si="875"/>
        <v>2442.6666666667152</v>
      </c>
      <c r="F734" s="4">
        <v>2190</v>
      </c>
      <c r="G734">
        <f t="shared" si="876"/>
        <v>0</v>
      </c>
      <c r="H734">
        <f t="shared" si="877"/>
        <v>5</v>
      </c>
      <c r="I734">
        <f>(I$736-I$733)/3+I733</f>
        <v>128076.66666666667</v>
      </c>
      <c r="J734">
        <f t="shared" si="878"/>
        <v>100.66666666667152</v>
      </c>
      <c r="K734">
        <f t="shared" si="983"/>
        <v>1808.6666666666715</v>
      </c>
      <c r="L734">
        <f t="shared" ref="L734:L736" si="998">GEOMEAN(K731:K737)</f>
        <v>1810.223060805864</v>
      </c>
      <c r="M734">
        <f t="shared" ref="M734:M736" si="999">K734/K733</f>
        <v>0.97924562353366085</v>
      </c>
      <c r="N734">
        <f t="shared" ref="N734:N736" si="1000">L734/L733</f>
        <v>0.97352873400239182</v>
      </c>
      <c r="O734">
        <f t="shared" ref="O734:O736" si="1001">L734/L727</f>
        <v>0.78514240646709299</v>
      </c>
      <c r="P734">
        <f t="shared" ref="P734:P736" si="1002">K734/K727</f>
        <v>0.78156283759458589</v>
      </c>
      <c r="Q734" s="5">
        <f t="shared" ref="Q734:Q736" si="1003">O734-1</f>
        <v>-0.21485759353290701</v>
      </c>
      <c r="R734" s="5">
        <f t="shared" ref="R734:R736" si="1004">P734-1</f>
        <v>-0.21843716240541411</v>
      </c>
    </row>
    <row r="735" spans="1:18" x14ac:dyDescent="0.3">
      <c r="A735" s="1">
        <v>44640</v>
      </c>
      <c r="B735">
        <f>(B$736-B$733)/3+B734</f>
        <v>132137.66666666669</v>
      </c>
      <c r="C735">
        <f t="shared" si="873"/>
        <v>62.333333333343035</v>
      </c>
      <c r="D735">
        <f t="shared" si="874"/>
        <v>93.625</v>
      </c>
      <c r="E735">
        <f t="shared" si="875"/>
        <v>2315.6666666667297</v>
      </c>
      <c r="F735" s="4">
        <v>2190</v>
      </c>
      <c r="G735">
        <f t="shared" si="876"/>
        <v>0</v>
      </c>
      <c r="H735">
        <f t="shared" si="877"/>
        <v>5</v>
      </c>
      <c r="I735">
        <f>(I$736-I$733)/3+I734</f>
        <v>128177.33333333334</v>
      </c>
      <c r="J735">
        <f t="shared" si="878"/>
        <v>100.66666666667152</v>
      </c>
      <c r="K735">
        <f t="shared" si="983"/>
        <v>1770.333333333343</v>
      </c>
      <c r="L735">
        <f t="shared" si="998"/>
        <v>1759.0799474689429</v>
      </c>
      <c r="M735">
        <f t="shared" si="999"/>
        <v>0.97880575009215165</v>
      </c>
      <c r="N735">
        <f t="shared" si="1000"/>
        <v>0.97174761804539522</v>
      </c>
      <c r="O735">
        <f t="shared" si="1001"/>
        <v>0.79469426314541991</v>
      </c>
      <c r="P735">
        <f t="shared" si="1002"/>
        <v>0.79908721600889665</v>
      </c>
      <c r="Q735" s="5">
        <f t="shared" si="1003"/>
        <v>-0.20530573685458009</v>
      </c>
      <c r="R735" s="5">
        <f t="shared" si="1004"/>
        <v>-0.20091278399110335</v>
      </c>
    </row>
    <row r="736" spans="1:18" x14ac:dyDescent="0.3">
      <c r="A736" s="1">
        <v>44641</v>
      </c>
      <c r="B736" s="4">
        <v>132200</v>
      </c>
      <c r="C736">
        <f t="shared" si="873"/>
        <v>62.333333333313931</v>
      </c>
      <c r="D736">
        <f t="shared" si="874"/>
        <v>84.375</v>
      </c>
      <c r="E736">
        <f t="shared" si="875"/>
        <v>2188.6666666667152</v>
      </c>
      <c r="F736" s="4">
        <v>2190</v>
      </c>
      <c r="G736">
        <f t="shared" si="876"/>
        <v>0</v>
      </c>
      <c r="H736">
        <f t="shared" si="877"/>
        <v>5</v>
      </c>
      <c r="I736" s="4">
        <v>128278</v>
      </c>
      <c r="J736">
        <f t="shared" si="878"/>
        <v>100.66666666665697</v>
      </c>
      <c r="K736">
        <f t="shared" si="983"/>
        <v>1732</v>
      </c>
      <c r="L736">
        <f t="shared" si="998"/>
        <v>1717.5496356148305</v>
      </c>
      <c r="M736">
        <f t="shared" si="999"/>
        <v>0.97834682733947875</v>
      </c>
      <c r="N736">
        <f t="shared" si="1000"/>
        <v>0.97639089007076207</v>
      </c>
      <c r="O736">
        <f t="shared" si="1001"/>
        <v>0.80778049045718225</v>
      </c>
      <c r="P736">
        <f t="shared" si="1002"/>
        <v>0.81824624025623005</v>
      </c>
      <c r="Q736" s="5">
        <f t="shared" si="1003"/>
        <v>-0.19221950954281775</v>
      </c>
      <c r="R736" s="5">
        <f t="shared" si="1004"/>
        <v>-0.18175375974376995</v>
      </c>
    </row>
    <row r="737" spans="1:18" x14ac:dyDescent="0.3">
      <c r="A737" s="1">
        <v>44642</v>
      </c>
      <c r="B737" s="4">
        <v>132299</v>
      </c>
      <c r="C737">
        <f t="shared" si="873"/>
        <v>99</v>
      </c>
      <c r="D737">
        <f t="shared" si="874"/>
        <v>77.791666666667879</v>
      </c>
      <c r="E737">
        <f t="shared" si="875"/>
        <v>2098.3333333333867</v>
      </c>
      <c r="F737" s="4">
        <v>2190</v>
      </c>
      <c r="G737">
        <f t="shared" si="876"/>
        <v>0</v>
      </c>
      <c r="H737">
        <f t="shared" si="877"/>
        <v>2</v>
      </c>
      <c r="I737" s="4">
        <v>128439</v>
      </c>
      <c r="J737">
        <f t="shared" si="878"/>
        <v>161</v>
      </c>
      <c r="K737">
        <f t="shared" si="983"/>
        <v>1670</v>
      </c>
      <c r="L737">
        <f t="shared" ref="L737" si="1005">GEOMEAN(K734:K740)</f>
        <v>1675.570832949619</v>
      </c>
      <c r="M737">
        <f t="shared" ref="M737" si="1006">K737/K736</f>
        <v>0.96420323325635104</v>
      </c>
      <c r="N737">
        <f t="shared" ref="N737" si="1007">L737/L736</f>
        <v>0.97555889984501998</v>
      </c>
      <c r="O737">
        <f t="shared" ref="O737" si="1008">L737/L730</f>
        <v>0.81870670064928186</v>
      </c>
      <c r="P737">
        <f t="shared" ref="P737" si="1009">K737/K730</f>
        <v>0.8287841191066998</v>
      </c>
      <c r="Q737" s="5">
        <f t="shared" ref="Q737" si="1010">O737-1</f>
        <v>-0.18129329935071814</v>
      </c>
      <c r="R737" s="5">
        <f t="shared" ref="R737" si="1011">P737-1</f>
        <v>-0.1712158808933002</v>
      </c>
    </row>
    <row r="738" spans="1:18" x14ac:dyDescent="0.3">
      <c r="A738" s="1">
        <v>44643</v>
      </c>
      <c r="B738" s="4">
        <v>132360</v>
      </c>
      <c r="C738">
        <f t="shared" si="873"/>
        <v>61</v>
      </c>
      <c r="D738">
        <f t="shared" si="874"/>
        <v>82.916666666667879</v>
      </c>
      <c r="E738">
        <f t="shared" si="875"/>
        <v>1970.0000000000582</v>
      </c>
      <c r="F738" s="4">
        <v>2191</v>
      </c>
      <c r="G738">
        <f t="shared" si="876"/>
        <v>1</v>
      </c>
      <c r="H738">
        <f t="shared" si="877"/>
        <v>3</v>
      </c>
      <c r="I738" s="4">
        <v>128562</v>
      </c>
      <c r="J738">
        <f t="shared" si="878"/>
        <v>123</v>
      </c>
      <c r="K738">
        <f t="shared" si="983"/>
        <v>1607</v>
      </c>
      <c r="L738">
        <f t="shared" ref="L738" si="1012">GEOMEAN(K735:K741)</f>
        <v>1637.4922245303264</v>
      </c>
      <c r="M738">
        <f t="shared" ref="M738" si="1013">K738/K737</f>
        <v>0.96227544910179641</v>
      </c>
      <c r="N738">
        <f t="shared" ref="N738" si="1014">L738/L737</f>
        <v>0.97727424727711432</v>
      </c>
      <c r="O738">
        <f t="shared" ref="O738" si="1015">L738/L731</f>
        <v>0.82877314627932674</v>
      </c>
      <c r="P738">
        <f t="shared" ref="P738" si="1016">K738/K731</f>
        <v>0.81822810590631367</v>
      </c>
      <c r="Q738" s="5">
        <f t="shared" ref="Q738" si="1017">O738-1</f>
        <v>-0.17122685372067326</v>
      </c>
      <c r="R738" s="5">
        <f t="shared" ref="R738" si="1018">P738-1</f>
        <v>-0.18177189409368633</v>
      </c>
    </row>
    <row r="739" spans="1:18" x14ac:dyDescent="0.3">
      <c r="A739" s="1">
        <v>44644</v>
      </c>
      <c r="B739" s="4">
        <v>132466</v>
      </c>
      <c r="C739">
        <f t="shared" si="873"/>
        <v>106</v>
      </c>
      <c r="D739">
        <f t="shared" si="874"/>
        <v>88.041666666664241</v>
      </c>
      <c r="E739">
        <f t="shared" si="875"/>
        <v>1886.6666666667297</v>
      </c>
      <c r="F739" s="4">
        <v>2191</v>
      </c>
      <c r="G739">
        <f t="shared" si="876"/>
        <v>0</v>
      </c>
      <c r="H739">
        <f t="shared" si="877"/>
        <v>2</v>
      </c>
      <c r="I739" s="4">
        <v>128671</v>
      </c>
      <c r="J739">
        <f t="shared" si="878"/>
        <v>109</v>
      </c>
      <c r="K739">
        <f t="shared" si="983"/>
        <v>1604</v>
      </c>
      <c r="L739">
        <f t="shared" ref="L739" si="1019">GEOMEAN(K736:K742)</f>
        <v>1603.1782986412579</v>
      </c>
      <c r="M739">
        <f t="shared" ref="M739" si="1020">K739/K738</f>
        <v>0.99813316739265712</v>
      </c>
      <c r="N739">
        <f t="shared" ref="N739" si="1021">L739/L738</f>
        <v>0.97904483125169606</v>
      </c>
      <c r="O739">
        <f t="shared" ref="O739" si="1022">L739/L732</f>
        <v>0.8378250987972824</v>
      </c>
      <c r="P739">
        <f t="shared" ref="P739" si="1023">K739/K732</f>
        <v>0.84599156118143459</v>
      </c>
      <c r="Q739" s="5">
        <f t="shared" ref="Q739" si="1024">O739-1</f>
        <v>-0.1621749012027176</v>
      </c>
      <c r="R739" s="5">
        <f t="shared" ref="R739" si="1025">P739-1</f>
        <v>-0.15400843881856541</v>
      </c>
    </row>
    <row r="740" spans="1:18" x14ac:dyDescent="0.3">
      <c r="A740" s="1">
        <v>44645</v>
      </c>
      <c r="B740" s="4">
        <v>132532</v>
      </c>
      <c r="C740">
        <f t="shared" ref="C740:C804" si="1026">B740-B739</f>
        <v>66</v>
      </c>
      <c r="D740">
        <f t="shared" ref="D740:D744" si="1027">AVERAGE(C737:C744)</f>
        <v>85.125</v>
      </c>
      <c r="E740">
        <f t="shared" ref="E740:E744" si="1028">SUM(C727:C740)</f>
        <v>1763.3333333334012</v>
      </c>
      <c r="F740" s="4">
        <v>2191</v>
      </c>
      <c r="G740">
        <f t="shared" si="876"/>
        <v>0</v>
      </c>
      <c r="H740">
        <f t="shared" si="877"/>
        <v>1</v>
      </c>
      <c r="I740">
        <f>(I$743-I$739)/4+I739</f>
        <v>128787.75</v>
      </c>
      <c r="J740">
        <f t="shared" si="878"/>
        <v>116.75</v>
      </c>
      <c r="K740">
        <f t="shared" si="983"/>
        <v>1553.25</v>
      </c>
      <c r="L740">
        <f t="shared" ref="L740:L743" si="1029">GEOMEAN(K737:K743)</f>
        <v>1572.5151244450567</v>
      </c>
      <c r="M740">
        <f t="shared" ref="M740:M743" si="1030">K740/K739</f>
        <v>0.96836034912718205</v>
      </c>
      <c r="N740">
        <f t="shared" ref="N740:N743" si="1031">L740/L739</f>
        <v>0.98087350968872944</v>
      </c>
      <c r="O740">
        <f t="shared" ref="O740:O743" si="1032">L740/L733</f>
        <v>0.8456906176076987</v>
      </c>
      <c r="P740">
        <f t="shared" ref="P740:P743" si="1033">K740/K733</f>
        <v>0.84095831077422845</v>
      </c>
      <c r="Q740" s="5">
        <f t="shared" ref="Q740:Q743" si="1034">O740-1</f>
        <v>-0.1543093823923013</v>
      </c>
      <c r="R740" s="5">
        <f t="shared" ref="R740:R743" si="1035">P740-1</f>
        <v>-0.15904168922577155</v>
      </c>
    </row>
    <row r="741" spans="1:18" x14ac:dyDescent="0.3">
      <c r="A741" s="1">
        <v>44646</v>
      </c>
      <c r="B741">
        <f>(B$743-B$740)/3+B740</f>
        <v>132635.33333333334</v>
      </c>
      <c r="C741">
        <f t="shared" si="1026"/>
        <v>103.33333333334303</v>
      </c>
      <c r="D741">
        <f t="shared" si="1027"/>
        <v>78.375</v>
      </c>
      <c r="E741">
        <f t="shared" si="1028"/>
        <v>1677.3333333334158</v>
      </c>
      <c r="F741">
        <f>(F$743-F$740)/3+F740</f>
        <v>2191</v>
      </c>
      <c r="G741">
        <f t="shared" si="876"/>
        <v>0</v>
      </c>
      <c r="H741">
        <f t="shared" si="877"/>
        <v>1</v>
      </c>
      <c r="I741">
        <f t="shared" ref="I741:I742" si="1036">(I$743-I$739)/4+I740</f>
        <v>128904.5</v>
      </c>
      <c r="J741">
        <f t="shared" si="878"/>
        <v>116.75</v>
      </c>
      <c r="K741">
        <f t="shared" si="983"/>
        <v>1539.833333333343</v>
      </c>
      <c r="L741">
        <f t="shared" si="1029"/>
        <v>1547.5471124841499</v>
      </c>
      <c r="M741">
        <f t="shared" si="1030"/>
        <v>0.99136219754279287</v>
      </c>
      <c r="N741">
        <f t="shared" si="1031"/>
        <v>0.98412224367653189</v>
      </c>
      <c r="O741">
        <f t="shared" si="1032"/>
        <v>0.854893049365542</v>
      </c>
      <c r="P741">
        <f t="shared" si="1033"/>
        <v>0.85136380390711697</v>
      </c>
      <c r="Q741" s="5">
        <f t="shared" si="1034"/>
        <v>-0.145106950634458</v>
      </c>
      <c r="R741" s="5">
        <f t="shared" si="1035"/>
        <v>-0.14863619609288303</v>
      </c>
    </row>
    <row r="742" spans="1:18" x14ac:dyDescent="0.3">
      <c r="A742" s="1">
        <v>44647</v>
      </c>
      <c r="B742">
        <f>(B$743-B$740)/3+B741</f>
        <v>132738.66666666669</v>
      </c>
      <c r="C742">
        <f t="shared" si="1026"/>
        <v>103.33333333334303</v>
      </c>
      <c r="D742">
        <f t="shared" si="1027"/>
        <v>74.375</v>
      </c>
      <c r="E742">
        <f t="shared" si="1028"/>
        <v>1591.3333333334303</v>
      </c>
      <c r="F742">
        <f>(F$743-F$740)/3+F741</f>
        <v>2191</v>
      </c>
      <c r="G742">
        <f t="shared" si="876"/>
        <v>0</v>
      </c>
      <c r="H742">
        <f t="shared" si="877"/>
        <v>1</v>
      </c>
      <c r="I742">
        <f t="shared" si="1036"/>
        <v>129021.25</v>
      </c>
      <c r="J742">
        <f t="shared" si="878"/>
        <v>116.75</v>
      </c>
      <c r="K742">
        <f t="shared" si="983"/>
        <v>1526.4166666666861</v>
      </c>
      <c r="L742">
        <f t="shared" si="1029"/>
        <v>1528.417506866828</v>
      </c>
      <c r="M742">
        <f t="shared" si="1030"/>
        <v>0.99128693581557081</v>
      </c>
      <c r="N742">
        <f t="shared" si="1031"/>
        <v>0.98763875719000582</v>
      </c>
      <c r="O742">
        <f t="shared" si="1032"/>
        <v>0.86887324766904184</v>
      </c>
      <c r="P742">
        <f t="shared" si="1033"/>
        <v>0.86221992091885391</v>
      </c>
      <c r="Q742" s="5">
        <f t="shared" si="1034"/>
        <v>-0.13112675233095816</v>
      </c>
      <c r="R742" s="5">
        <f t="shared" si="1035"/>
        <v>-0.13778007908114609</v>
      </c>
    </row>
    <row r="743" spans="1:18" x14ac:dyDescent="0.3">
      <c r="A743" s="1">
        <v>44648</v>
      </c>
      <c r="B743" s="4">
        <v>132842</v>
      </c>
      <c r="C743">
        <f t="shared" si="1026"/>
        <v>103.33333333331393</v>
      </c>
      <c r="D743">
        <f t="shared" si="1027"/>
        <v>69.375</v>
      </c>
      <c r="E743">
        <f t="shared" si="1028"/>
        <v>1505.3333333334012</v>
      </c>
      <c r="F743" s="4">
        <v>2191</v>
      </c>
      <c r="G743">
        <f t="shared" si="876"/>
        <v>0</v>
      </c>
      <c r="H743">
        <f t="shared" si="877"/>
        <v>1</v>
      </c>
      <c r="I743" s="4">
        <v>129138</v>
      </c>
      <c r="J743">
        <f t="shared" si="878"/>
        <v>116.75</v>
      </c>
      <c r="K743">
        <f t="shared" si="983"/>
        <v>1513</v>
      </c>
      <c r="L743">
        <f t="shared" si="1029"/>
        <v>1509.4876731484517</v>
      </c>
      <c r="M743">
        <f t="shared" si="1030"/>
        <v>0.99121035104000488</v>
      </c>
      <c r="N743">
        <f t="shared" si="1031"/>
        <v>0.9876147494821742</v>
      </c>
      <c r="O743">
        <f t="shared" si="1032"/>
        <v>0.87886116467784114</v>
      </c>
      <c r="P743">
        <f t="shared" si="1033"/>
        <v>0.87355658198614317</v>
      </c>
      <c r="Q743" s="5">
        <f t="shared" si="1034"/>
        <v>-0.12113883532215886</v>
      </c>
      <c r="R743" s="5">
        <f t="shared" si="1035"/>
        <v>-0.12644341801385683</v>
      </c>
    </row>
    <row r="744" spans="1:18" x14ac:dyDescent="0.3">
      <c r="A744" s="1">
        <v>44649</v>
      </c>
      <c r="B744" s="4">
        <v>132881</v>
      </c>
      <c r="C744">
        <f t="shared" si="1026"/>
        <v>39</v>
      </c>
      <c r="D744">
        <f t="shared" si="1027"/>
        <v>65.541666666667879</v>
      </c>
      <c r="E744">
        <f t="shared" si="1028"/>
        <v>1355</v>
      </c>
      <c r="F744" s="4">
        <v>2191</v>
      </c>
      <c r="G744">
        <f t="shared" ref="G744:G745" si="1037">F744-F743</f>
        <v>0</v>
      </c>
      <c r="H744">
        <f t="shared" ref="H744:H745" si="1038">SUM(G738:G744)</f>
        <v>1</v>
      </c>
      <c r="I744" s="4">
        <v>129197</v>
      </c>
      <c r="J744">
        <f t="shared" si="878"/>
        <v>59</v>
      </c>
      <c r="K744">
        <f t="shared" si="983"/>
        <v>1493</v>
      </c>
      <c r="L744">
        <f t="shared" ref="L744" si="1039">GEOMEAN(K741:K747)</f>
        <v>1494.1374830203281</v>
      </c>
      <c r="M744">
        <f t="shared" ref="M744" si="1040">K744/K743</f>
        <v>0.98678122934567081</v>
      </c>
      <c r="N744">
        <f t="shared" ref="N744" si="1041">L744/L743</f>
        <v>0.98983086089328143</v>
      </c>
      <c r="O744">
        <f t="shared" ref="O744" si="1042">L744/L737</f>
        <v>0.89171848401663711</v>
      </c>
      <c r="P744">
        <f t="shared" ref="P744" si="1043">K744/K737</f>
        <v>0.89401197604790417</v>
      </c>
      <c r="Q744" s="5">
        <f t="shared" ref="Q744" si="1044">O744-1</f>
        <v>-0.10828151598336289</v>
      </c>
      <c r="R744" s="5">
        <f t="shared" ref="R744" si="1045">P744-1</f>
        <v>-0.10598802395209583</v>
      </c>
    </row>
    <row r="745" spans="1:18" x14ac:dyDescent="0.3">
      <c r="A745" s="1">
        <v>44650</v>
      </c>
      <c r="B745" s="4">
        <v>132926</v>
      </c>
      <c r="C745">
        <f t="shared" si="1026"/>
        <v>45</v>
      </c>
      <c r="D745">
        <f t="shared" ref="D745:D808" si="1046">AVERAGE(C742:C749)</f>
        <v>57.041666666667879</v>
      </c>
      <c r="E745">
        <f t="shared" ref="E745:E808" si="1047">SUM(C732:C745)</f>
        <v>1209</v>
      </c>
      <c r="F745" s="4">
        <v>2191</v>
      </c>
      <c r="G745">
        <f t="shared" si="1037"/>
        <v>0</v>
      </c>
      <c r="H745">
        <f t="shared" si="1038"/>
        <v>0</v>
      </c>
      <c r="I745" s="4">
        <v>129262</v>
      </c>
      <c r="J745">
        <f t="shared" si="878"/>
        <v>65</v>
      </c>
      <c r="K745">
        <f t="shared" si="983"/>
        <v>1473</v>
      </c>
      <c r="L745">
        <f t="shared" ref="L745" si="1048">GEOMEAN(K742:K748)</f>
        <v>1479.7512475873555</v>
      </c>
      <c r="M745">
        <f t="shared" ref="M745" si="1049">K745/K744</f>
        <v>0.98660415271265911</v>
      </c>
      <c r="N745">
        <f t="shared" ref="N745" si="1050">L745/L744</f>
        <v>0.99037154505762648</v>
      </c>
      <c r="O745">
        <f t="shared" ref="O745" si="1051">L745/L738</f>
        <v>0.90366917498602783</v>
      </c>
      <c r="P745">
        <f t="shared" ref="P745" si="1052">K745/K738</f>
        <v>0.91661481020535163</v>
      </c>
      <c r="Q745" s="5">
        <f t="shared" ref="Q745" si="1053">O745-1</f>
        <v>-9.6330825013972166E-2</v>
      </c>
      <c r="R745" s="5">
        <f t="shared" ref="R745" si="1054">P745-1</f>
        <v>-8.3385189794648373E-2</v>
      </c>
    </row>
    <row r="746" spans="1:18" x14ac:dyDescent="0.3">
      <c r="A746" s="1">
        <v>44651</v>
      </c>
      <c r="B746" s="4">
        <v>132955</v>
      </c>
      <c r="C746">
        <f t="shared" si="1026"/>
        <v>29</v>
      </c>
      <c r="D746">
        <f t="shared" si="1046"/>
        <v>48.541666666664241</v>
      </c>
      <c r="E746">
        <f t="shared" si="1047"/>
        <v>1098</v>
      </c>
      <c r="F746" s="4">
        <v>2191</v>
      </c>
      <c r="G746">
        <f t="shared" ref="G746" si="1055">F746-F745</f>
        <v>0</v>
      </c>
      <c r="H746">
        <f t="shared" ref="H746" si="1056">SUM(G740:G746)</f>
        <v>0</v>
      </c>
      <c r="I746" s="4">
        <v>129294</v>
      </c>
      <c r="J746">
        <f t="shared" si="878"/>
        <v>32</v>
      </c>
      <c r="K746">
        <f t="shared" si="983"/>
        <v>1470</v>
      </c>
      <c r="L746">
        <f t="shared" ref="L746" si="1057">GEOMEAN(K743:K749)</f>
        <v>1466.3149908592854</v>
      </c>
      <c r="M746">
        <f t="shared" ref="M746" si="1058">K746/K745</f>
        <v>0.99796334012219956</v>
      </c>
      <c r="N746">
        <f t="shared" ref="N746" si="1059">L746/L745</f>
        <v>0.99091992201393508</v>
      </c>
      <c r="O746">
        <f t="shared" ref="O746" si="1060">L746/L739</f>
        <v>0.91463001470393634</v>
      </c>
      <c r="P746">
        <f t="shared" ref="P746" si="1061">K746/K739</f>
        <v>0.91645885286783046</v>
      </c>
      <c r="Q746" s="5">
        <f t="shared" ref="Q746" si="1062">O746-1</f>
        <v>-8.5369985296063655E-2</v>
      </c>
      <c r="R746" s="5">
        <f t="shared" ref="R746" si="1063">P746-1</f>
        <v>-8.3541147132169535E-2</v>
      </c>
    </row>
    <row r="747" spans="1:18" x14ac:dyDescent="0.3">
      <c r="A747" s="1">
        <v>44652</v>
      </c>
      <c r="B747" s="4">
        <v>133021</v>
      </c>
      <c r="C747">
        <f t="shared" si="1026"/>
        <v>66</v>
      </c>
      <c r="D747">
        <f t="shared" si="1046"/>
        <v>45.875</v>
      </c>
      <c r="E747">
        <f t="shared" si="1047"/>
        <v>1008</v>
      </c>
      <c r="F747" s="4">
        <v>2191</v>
      </c>
      <c r="G747">
        <f t="shared" ref="G747:G811" si="1064">F747-F746</f>
        <v>0</v>
      </c>
      <c r="H747">
        <f t="shared" ref="H747:H811" si="1065">SUM(G741:G747)</f>
        <v>0</v>
      </c>
      <c r="I747" s="4">
        <v>129384</v>
      </c>
      <c r="J747">
        <f t="shared" ref="J747:J809" si="1066">I747-I746</f>
        <v>90</v>
      </c>
      <c r="K747">
        <f t="shared" ref="K747:K811" si="1067">B747-F747-I747</f>
        <v>1446</v>
      </c>
      <c r="L747">
        <f t="shared" ref="L747" si="1068">GEOMEAN(K744:K750)</f>
        <v>1453.8163583016171</v>
      </c>
      <c r="M747">
        <f t="shared" ref="M747" si="1069">K747/K746</f>
        <v>0.98367346938775513</v>
      </c>
      <c r="N747">
        <f t="shared" ref="N747" si="1070">L747/L746</f>
        <v>0.9914761612371269</v>
      </c>
      <c r="O747">
        <f t="shared" ref="O747" si="1071">L747/L740</f>
        <v>0.92451661399102369</v>
      </c>
      <c r="P747">
        <f t="shared" ref="P747" si="1072">K747/K740</f>
        <v>0.93095123128923229</v>
      </c>
      <c r="Q747" s="5">
        <f t="shared" ref="Q747" si="1073">O747-1</f>
        <v>-7.5483386008976305E-2</v>
      </c>
      <c r="R747" s="5">
        <f t="shared" ref="R747" si="1074">P747-1</f>
        <v>-6.9048768710767705E-2</v>
      </c>
    </row>
    <row r="748" spans="1:18" x14ac:dyDescent="0.3">
      <c r="A748" s="1">
        <v>44653</v>
      </c>
      <c r="B748">
        <f>(B$750-B$747)/3+B747</f>
        <v>133056.33333333334</v>
      </c>
      <c r="C748">
        <f t="shared" si="1026"/>
        <v>35.333333333343035</v>
      </c>
      <c r="D748">
        <f t="shared" si="1046"/>
        <v>53.041666666667879</v>
      </c>
      <c r="E748">
        <f t="shared" si="1047"/>
        <v>981</v>
      </c>
      <c r="F748">
        <f>(F$750-F$747)/3+F747</f>
        <v>2191</v>
      </c>
      <c r="G748">
        <f t="shared" si="1064"/>
        <v>0</v>
      </c>
      <c r="H748">
        <f t="shared" si="1065"/>
        <v>0</v>
      </c>
      <c r="I748">
        <f>(I$750-I$747)/3+I747</f>
        <v>129426.33333333333</v>
      </c>
      <c r="J748">
        <f t="shared" si="1066"/>
        <v>42.333333333328483</v>
      </c>
      <c r="K748">
        <f t="shared" si="1067"/>
        <v>1439.0000000000146</v>
      </c>
      <c r="L748">
        <f t="shared" ref="L748:L754" si="1075">GEOMEAN(K745:K751)</f>
        <v>1443.8772668634183</v>
      </c>
      <c r="M748">
        <f t="shared" ref="M748:M751" si="1076">K748/K747</f>
        <v>0.99515905947442218</v>
      </c>
      <c r="N748">
        <f t="shared" ref="N748:N751" si="1077">L748/L747</f>
        <v>0.99316344778936871</v>
      </c>
      <c r="O748">
        <f t="shared" ref="O748:O751" si="1078">L748/L741</f>
        <v>0.93301021675888174</v>
      </c>
      <c r="P748">
        <f t="shared" ref="P748:P751" si="1079">K748/K741</f>
        <v>0.9345167225890284</v>
      </c>
      <c r="Q748" s="5">
        <f t="shared" ref="Q748:Q751" si="1080">O748-1</f>
        <v>-6.6989783241118261E-2</v>
      </c>
      <c r="R748" s="5">
        <f t="shared" ref="R748:R751" si="1081">P748-1</f>
        <v>-6.5483277410971596E-2</v>
      </c>
    </row>
    <row r="749" spans="1:18" x14ac:dyDescent="0.3">
      <c r="A749" s="1">
        <v>44654</v>
      </c>
      <c r="B749">
        <f>(B$750-B$747)/3+B748</f>
        <v>133091.66666666669</v>
      </c>
      <c r="C749">
        <f t="shared" si="1026"/>
        <v>35.333333333343035</v>
      </c>
      <c r="D749">
        <f t="shared" si="1046"/>
        <v>59.458333333335759</v>
      </c>
      <c r="E749">
        <f t="shared" si="1047"/>
        <v>954</v>
      </c>
      <c r="F749">
        <f>(F$750-F$747)/3+F748</f>
        <v>2191</v>
      </c>
      <c r="G749">
        <f t="shared" si="1064"/>
        <v>0</v>
      </c>
      <c r="H749">
        <f t="shared" si="1065"/>
        <v>0</v>
      </c>
      <c r="I749">
        <f>(I$750-I$747)/3+I748</f>
        <v>129468.66666666666</v>
      </c>
      <c r="J749">
        <f t="shared" si="1066"/>
        <v>42.333333333328483</v>
      </c>
      <c r="K749">
        <f t="shared" si="1067"/>
        <v>1432.0000000000291</v>
      </c>
      <c r="L749">
        <f t="shared" si="1075"/>
        <v>1438.1618556506853</v>
      </c>
      <c r="M749">
        <f t="shared" si="1076"/>
        <v>0.99513551077137918</v>
      </c>
      <c r="N749">
        <f t="shared" si="1077"/>
        <v>0.9960416225506834</v>
      </c>
      <c r="O749">
        <f t="shared" si="1078"/>
        <v>0.94094830057190204</v>
      </c>
      <c r="P749">
        <f t="shared" si="1079"/>
        <v>0.93814489272261459</v>
      </c>
      <c r="Q749" s="5">
        <f t="shared" si="1080"/>
        <v>-5.9051699428097959E-2</v>
      </c>
      <c r="R749" s="5">
        <f t="shared" si="1081"/>
        <v>-6.1855107277385413E-2</v>
      </c>
    </row>
    <row r="750" spans="1:18" x14ac:dyDescent="0.3">
      <c r="A750" s="1">
        <v>44655</v>
      </c>
      <c r="B750" s="4">
        <v>133127</v>
      </c>
      <c r="C750">
        <f t="shared" si="1026"/>
        <v>35.333333333313931</v>
      </c>
      <c r="D750">
        <f t="shared" si="1046"/>
        <v>67.875</v>
      </c>
      <c r="E750">
        <f t="shared" si="1047"/>
        <v>927</v>
      </c>
      <c r="F750" s="4">
        <v>2191</v>
      </c>
      <c r="G750">
        <f t="shared" si="1064"/>
        <v>0</v>
      </c>
      <c r="H750">
        <f t="shared" si="1065"/>
        <v>0</v>
      </c>
      <c r="I750" s="4">
        <v>129511</v>
      </c>
      <c r="J750">
        <f t="shared" si="1066"/>
        <v>42.333333333343035</v>
      </c>
      <c r="K750">
        <f t="shared" si="1067"/>
        <v>1425</v>
      </c>
      <c r="L750">
        <f t="shared" si="1075"/>
        <v>1434.2635196395452</v>
      </c>
      <c r="M750">
        <f t="shared" si="1076"/>
        <v>0.99511173184355517</v>
      </c>
      <c r="N750">
        <f t="shared" si="1077"/>
        <v>0.99728936211468611</v>
      </c>
      <c r="O750">
        <f t="shared" si="1078"/>
        <v>0.95016577157466553</v>
      </c>
      <c r="P750">
        <f t="shared" si="1079"/>
        <v>0.94183740912095171</v>
      </c>
      <c r="Q750" s="5">
        <f t="shared" si="1080"/>
        <v>-4.983422842533447E-2</v>
      </c>
      <c r="R750" s="5">
        <f t="shared" si="1081"/>
        <v>-5.8162590879048293E-2</v>
      </c>
    </row>
    <row r="751" spans="1:18" x14ac:dyDescent="0.3">
      <c r="A751" s="1">
        <v>44656</v>
      </c>
      <c r="B751" s="4">
        <v>133209</v>
      </c>
      <c r="C751">
        <f t="shared" si="1026"/>
        <v>82</v>
      </c>
      <c r="D751">
        <f t="shared" si="1046"/>
        <v>69.599999999998545</v>
      </c>
      <c r="E751">
        <f t="shared" si="1047"/>
        <v>910</v>
      </c>
      <c r="F751" s="4">
        <v>2196</v>
      </c>
      <c r="G751">
        <f t="shared" si="1064"/>
        <v>5</v>
      </c>
      <c r="H751">
        <f t="shared" si="1065"/>
        <v>5</v>
      </c>
      <c r="I751" s="4">
        <v>129590</v>
      </c>
      <c r="J751">
        <f t="shared" si="1066"/>
        <v>79</v>
      </c>
      <c r="K751">
        <f t="shared" si="1067"/>
        <v>1423</v>
      </c>
      <c r="L751">
        <f t="shared" si="1075"/>
        <v>1435.1121974666178</v>
      </c>
      <c r="M751">
        <f t="shared" si="1076"/>
        <v>0.99859649122807015</v>
      </c>
      <c r="N751">
        <f t="shared" si="1077"/>
        <v>1.0005917168047933</v>
      </c>
      <c r="O751">
        <f t="shared" si="1078"/>
        <v>0.96049541208591227</v>
      </c>
      <c r="P751">
        <f t="shared" si="1079"/>
        <v>0.95311453449430672</v>
      </c>
      <c r="Q751" s="5">
        <f t="shared" si="1080"/>
        <v>-3.950458791408773E-2</v>
      </c>
      <c r="R751" s="5">
        <f t="shared" si="1081"/>
        <v>-4.688546550569328E-2</v>
      </c>
    </row>
    <row r="752" spans="1:18" x14ac:dyDescent="0.3">
      <c r="A752" s="1">
        <v>44657</v>
      </c>
      <c r="B752">
        <f>(B$754-B$751)/3+B751</f>
        <v>133305.33333333334</v>
      </c>
      <c r="C752">
        <f t="shared" si="1026"/>
        <v>96.333333333343035</v>
      </c>
      <c r="D752">
        <f t="shared" si="1046"/>
        <v>75.15833333332921</v>
      </c>
      <c r="E752">
        <f t="shared" si="1047"/>
        <v>945.33333333334303</v>
      </c>
      <c r="F752">
        <f>(F$754-F$751)/3+F751</f>
        <v>2196.3333333333335</v>
      </c>
      <c r="G752">
        <f t="shared" si="1064"/>
        <v>0.33333333333348492</v>
      </c>
      <c r="H752">
        <f t="shared" si="1065"/>
        <v>5.3333333333334849</v>
      </c>
      <c r="I752">
        <f>(I$754-I$751)/3+I751</f>
        <v>129676.33333333333</v>
      </c>
      <c r="J752">
        <f t="shared" si="1066"/>
        <v>86.333333333328483</v>
      </c>
      <c r="K752">
        <f t="shared" si="1067"/>
        <v>1432.6666666666715</v>
      </c>
      <c r="L752">
        <f t="shared" si="1075"/>
        <v>1438.703885673802</v>
      </c>
      <c r="M752">
        <f t="shared" ref="M752:M754" si="1082">K752/K751</f>
        <v>1.0067931599906335</v>
      </c>
      <c r="N752">
        <f t="shared" ref="N752:N754" si="1083">L752/L751</f>
        <v>1.0025027229324122</v>
      </c>
      <c r="O752">
        <f t="shared" ref="O752:O754" si="1084">L752/L745</f>
        <v>0.97226063368388527</v>
      </c>
      <c r="P752">
        <f t="shared" ref="P752:P754" si="1085">K752/K745</f>
        <v>0.9726182394206867</v>
      </c>
      <c r="Q752" s="5">
        <f t="shared" ref="Q752:Q754" si="1086">O752-1</f>
        <v>-2.7739366316114733E-2</v>
      </c>
      <c r="R752" s="5">
        <f t="shared" ref="R752:R754" si="1087">P752-1</f>
        <v>-2.7381760579313297E-2</v>
      </c>
    </row>
    <row r="753" spans="1:18" x14ac:dyDescent="0.3">
      <c r="A753" s="1">
        <v>44658</v>
      </c>
      <c r="B753">
        <f>(B$754-B$751)/3+B752</f>
        <v>133401.66666666669</v>
      </c>
      <c r="C753">
        <f t="shared" si="1026"/>
        <v>96.333333333343035</v>
      </c>
      <c r="D753">
        <f t="shared" si="1046"/>
        <v>80.716666666659876</v>
      </c>
      <c r="E753">
        <f t="shared" si="1047"/>
        <v>935.66666666668607</v>
      </c>
      <c r="F753">
        <f>(F$754-F$751)/3+F752</f>
        <v>2196.666666666667</v>
      </c>
      <c r="G753">
        <f t="shared" si="1064"/>
        <v>0.33333333333348492</v>
      </c>
      <c r="H753">
        <f t="shared" si="1065"/>
        <v>5.6666666666669698</v>
      </c>
      <c r="I753">
        <f>(I$754-I$751)/3+I752</f>
        <v>129762.66666666666</v>
      </c>
      <c r="J753">
        <f t="shared" si="1066"/>
        <v>86.333333333328483</v>
      </c>
      <c r="K753">
        <f t="shared" si="1067"/>
        <v>1442.3333333333721</v>
      </c>
      <c r="L753">
        <f t="shared" si="1075"/>
        <v>1445.0492686180628</v>
      </c>
      <c r="M753">
        <f t="shared" si="1082"/>
        <v>1.0067473243369245</v>
      </c>
      <c r="N753">
        <f t="shared" si="1083"/>
        <v>1.0044104857208258</v>
      </c>
      <c r="O753">
        <f t="shared" si="1084"/>
        <v>0.98549716645210006</v>
      </c>
      <c r="P753">
        <f t="shared" si="1085"/>
        <v>0.98117913832202186</v>
      </c>
      <c r="Q753" s="5">
        <f t="shared" si="1086"/>
        <v>-1.450283354789994E-2</v>
      </c>
      <c r="R753" s="5">
        <f t="shared" si="1087"/>
        <v>-1.882086167797814E-2</v>
      </c>
    </row>
    <row r="754" spans="1:18" x14ac:dyDescent="0.3">
      <c r="A754" s="1">
        <v>44659</v>
      </c>
      <c r="B754" s="4">
        <v>133498</v>
      </c>
      <c r="C754">
        <f t="shared" si="1026"/>
        <v>96.333333333313931</v>
      </c>
      <c r="D754">
        <f t="shared" si="1046"/>
        <v>86.274999999994179</v>
      </c>
      <c r="E754">
        <f t="shared" si="1047"/>
        <v>966</v>
      </c>
      <c r="F754" s="4">
        <v>2197</v>
      </c>
      <c r="G754">
        <f t="shared" si="1064"/>
        <v>0.33333333333303017</v>
      </c>
      <c r="H754">
        <f t="shared" si="1065"/>
        <v>6</v>
      </c>
      <c r="I754" s="4">
        <v>129849</v>
      </c>
      <c r="J754">
        <f t="shared" si="1066"/>
        <v>86.333333333343035</v>
      </c>
      <c r="K754">
        <f t="shared" si="1067"/>
        <v>1452</v>
      </c>
      <c r="L754">
        <f t="shared" si="1075"/>
        <v>1454.1750127058922</v>
      </c>
      <c r="M754">
        <f t="shared" si="1082"/>
        <v>1.006702103073696</v>
      </c>
      <c r="N754">
        <f t="shared" si="1083"/>
        <v>1.0063151785105269</v>
      </c>
      <c r="O754">
        <f t="shared" si="1084"/>
        <v>1.0002466985614979</v>
      </c>
      <c r="P754">
        <f t="shared" si="1085"/>
        <v>1.004149377593361</v>
      </c>
      <c r="Q754" s="5">
        <f t="shared" si="1086"/>
        <v>2.4669856149794889E-4</v>
      </c>
      <c r="R754" s="5">
        <f t="shared" si="1087"/>
        <v>4.1493775933609811E-3</v>
      </c>
    </row>
    <row r="755" spans="1:18" x14ac:dyDescent="0.3">
      <c r="A755" s="1">
        <v>44660</v>
      </c>
      <c r="B755" s="9">
        <f>(B$759-B$754)/5+B754</f>
        <v>133577.79999999999</v>
      </c>
      <c r="C755">
        <f t="shared" si="1026"/>
        <v>79.799999999988358</v>
      </c>
      <c r="D755">
        <f t="shared" si="1046"/>
        <v>86</v>
      </c>
      <c r="E755">
        <f t="shared" si="1047"/>
        <v>942.46666666664532</v>
      </c>
      <c r="F755" s="9">
        <f>(F$759-F$754)/5+F754</f>
        <v>2197.1999999999998</v>
      </c>
      <c r="G755">
        <f t="shared" si="1064"/>
        <v>0.1999999999998181</v>
      </c>
      <c r="H755">
        <f t="shared" si="1065"/>
        <v>6.1999999999998181</v>
      </c>
      <c r="I755" s="9">
        <f>(I$759-I$754)/5+I754</f>
        <v>129916.2</v>
      </c>
      <c r="J755">
        <f t="shared" si="1066"/>
        <v>67.19999999999709</v>
      </c>
      <c r="K755">
        <f t="shared" si="1067"/>
        <v>1464.3999999999796</v>
      </c>
      <c r="L755">
        <f t="shared" ref="L755:L759" si="1088">GEOMEAN(K752:K758)</f>
        <v>1465.3868859136278</v>
      </c>
      <c r="M755">
        <f t="shared" ref="M755:M759" si="1089">K755/K754</f>
        <v>1.0085399449035672</v>
      </c>
      <c r="N755">
        <f t="shared" ref="N755:N759" si="1090">L755/L754</f>
        <v>1.0077101264357946</v>
      </c>
      <c r="O755">
        <f t="shared" ref="O755:O759" si="1091">L755/L748</f>
        <v>1.0148971242527667</v>
      </c>
      <c r="P755">
        <f t="shared" ref="P755:P759" si="1092">K755/K748</f>
        <v>1.0176511466295795</v>
      </c>
      <c r="Q755" s="5">
        <f t="shared" ref="Q755:Q759" si="1093">O755-1</f>
        <v>1.489712425276668E-2</v>
      </c>
      <c r="R755" s="5">
        <f t="shared" ref="R755:R759" si="1094">P755-1</f>
        <v>1.7651146629579451E-2</v>
      </c>
    </row>
    <row r="756" spans="1:18" x14ac:dyDescent="0.3">
      <c r="A756" s="1">
        <v>44661</v>
      </c>
      <c r="B756" s="9">
        <f t="shared" ref="B756:B758" si="1095">(B$759-B$754)/5+B755</f>
        <v>133657.59999999998</v>
      </c>
      <c r="C756">
        <f t="shared" si="1026"/>
        <v>79.799999999988358</v>
      </c>
      <c r="D756">
        <f t="shared" si="1046"/>
        <v>83.708333333332121</v>
      </c>
      <c r="E756">
        <f t="shared" si="1047"/>
        <v>918.93333333329065</v>
      </c>
      <c r="F756" s="9">
        <f t="shared" ref="F756:F758" si="1096">(F$759-F$754)/5+F755</f>
        <v>2197.3999999999996</v>
      </c>
      <c r="G756">
        <f t="shared" si="1064"/>
        <v>0.1999999999998181</v>
      </c>
      <c r="H756">
        <f t="shared" si="1065"/>
        <v>6.3999999999996362</v>
      </c>
      <c r="I756" s="9">
        <f t="shared" ref="I756:I758" si="1097">(I$759-I$754)/5+I755</f>
        <v>129983.4</v>
      </c>
      <c r="J756">
        <f t="shared" si="1066"/>
        <v>67.19999999999709</v>
      </c>
      <c r="K756">
        <f t="shared" si="1067"/>
        <v>1476.7999999999884</v>
      </c>
      <c r="L756">
        <f t="shared" si="1088"/>
        <v>1476.9919135494185</v>
      </c>
      <c r="M756">
        <f t="shared" si="1089"/>
        <v>1.0084676317945978</v>
      </c>
      <c r="N756">
        <f t="shared" si="1090"/>
        <v>1.0079194291605491</v>
      </c>
      <c r="O756">
        <f t="shared" si="1091"/>
        <v>1.026999782914674</v>
      </c>
      <c r="P756">
        <f t="shared" si="1092"/>
        <v>1.0312849162010882</v>
      </c>
      <c r="Q756" s="5">
        <f t="shared" si="1093"/>
        <v>2.6999782914673975E-2</v>
      </c>
      <c r="R756" s="5">
        <f t="shared" si="1094"/>
        <v>3.1284916201088198E-2</v>
      </c>
    </row>
    <row r="757" spans="1:18" x14ac:dyDescent="0.3">
      <c r="A757" s="1">
        <v>44662</v>
      </c>
      <c r="B757" s="9">
        <f t="shared" si="1095"/>
        <v>133737.39999999997</v>
      </c>
      <c r="C757">
        <f t="shared" si="1026"/>
        <v>79.799999999988358</v>
      </c>
      <c r="D757">
        <f t="shared" si="1046"/>
        <v>81.416666666664241</v>
      </c>
      <c r="E757">
        <f t="shared" si="1047"/>
        <v>895.39999999996508</v>
      </c>
      <c r="F757" s="9">
        <f t="shared" si="1096"/>
        <v>2197.5999999999995</v>
      </c>
      <c r="G757">
        <f t="shared" si="1064"/>
        <v>0.1999999999998181</v>
      </c>
      <c r="H757">
        <f t="shared" si="1065"/>
        <v>6.5999999999994543</v>
      </c>
      <c r="I757" s="9">
        <f t="shared" si="1097"/>
        <v>130050.59999999999</v>
      </c>
      <c r="J757">
        <f t="shared" si="1066"/>
        <v>67.19999999999709</v>
      </c>
      <c r="K757">
        <f t="shared" si="1067"/>
        <v>1489.199999999968</v>
      </c>
      <c r="L757">
        <f t="shared" si="1088"/>
        <v>1489.3555260397411</v>
      </c>
      <c r="M757">
        <f t="shared" si="1089"/>
        <v>1.0083965330444067</v>
      </c>
      <c r="N757">
        <f t="shared" si="1090"/>
        <v>1.0083708058093637</v>
      </c>
      <c r="O757">
        <f t="shared" si="1091"/>
        <v>1.0384113558253518</v>
      </c>
      <c r="P757">
        <f t="shared" si="1092"/>
        <v>1.0450526315789248</v>
      </c>
      <c r="Q757" s="5">
        <f t="shared" si="1093"/>
        <v>3.8411355825351823E-2</v>
      </c>
      <c r="R757" s="5">
        <f t="shared" si="1094"/>
        <v>4.5052631578924807E-2</v>
      </c>
    </row>
    <row r="758" spans="1:18" x14ac:dyDescent="0.3">
      <c r="A758" s="1">
        <v>44663</v>
      </c>
      <c r="B758" s="9">
        <f t="shared" si="1095"/>
        <v>133817.19999999995</v>
      </c>
      <c r="C758">
        <f t="shared" si="1026"/>
        <v>79.799999999988358</v>
      </c>
      <c r="D758">
        <f t="shared" si="1046"/>
        <v>79.125</v>
      </c>
      <c r="E758">
        <f t="shared" si="1047"/>
        <v>936.19999999995343</v>
      </c>
      <c r="F758" s="9">
        <f t="shared" si="1096"/>
        <v>2197.7999999999993</v>
      </c>
      <c r="G758">
        <f t="shared" si="1064"/>
        <v>0.1999999999998181</v>
      </c>
      <c r="H758">
        <f t="shared" si="1065"/>
        <v>1.7999999999992724</v>
      </c>
      <c r="I758" s="9">
        <f t="shared" si="1097"/>
        <v>130117.79999999999</v>
      </c>
      <c r="J758">
        <f t="shared" si="1066"/>
        <v>67.19999999999709</v>
      </c>
      <c r="K758">
        <f t="shared" si="1067"/>
        <v>1501.5999999999767</v>
      </c>
      <c r="L758">
        <f t="shared" si="1088"/>
        <v>1502.4841761635305</v>
      </c>
      <c r="M758">
        <f t="shared" si="1089"/>
        <v>1.0083266183185664</v>
      </c>
      <c r="N758">
        <f t="shared" si="1090"/>
        <v>1.0088149873514076</v>
      </c>
      <c r="O758">
        <f t="shared" si="1091"/>
        <v>1.0469454435798424</v>
      </c>
      <c r="P758">
        <f t="shared" si="1092"/>
        <v>1.0552354181306933</v>
      </c>
      <c r="Q758" s="5">
        <f t="shared" si="1093"/>
        <v>4.6945443579842427E-2</v>
      </c>
      <c r="R758" s="5">
        <f t="shared" si="1094"/>
        <v>5.5235418130693326E-2</v>
      </c>
    </row>
    <row r="759" spans="1:18" x14ac:dyDescent="0.3">
      <c r="A759" s="1">
        <v>44664</v>
      </c>
      <c r="B759" s="4">
        <v>133897</v>
      </c>
      <c r="C759">
        <f t="shared" si="1026"/>
        <v>79.800000000046566</v>
      </c>
      <c r="D759">
        <f t="shared" si="1046"/>
        <v>78.900000000001455</v>
      </c>
      <c r="E759">
        <f t="shared" si="1047"/>
        <v>971</v>
      </c>
      <c r="F759" s="4">
        <v>2198</v>
      </c>
      <c r="G759">
        <f t="shared" si="1064"/>
        <v>0.2000000000007276</v>
      </c>
      <c r="H759">
        <f t="shared" si="1065"/>
        <v>1.6666666666665151</v>
      </c>
      <c r="I759" s="4">
        <v>130185</v>
      </c>
      <c r="J759">
        <f t="shared" si="1066"/>
        <v>67.200000000011642</v>
      </c>
      <c r="K759">
        <f t="shared" si="1067"/>
        <v>1514</v>
      </c>
      <c r="L759">
        <f t="shared" si="1088"/>
        <v>1515.9807181558992</v>
      </c>
      <c r="M759">
        <f t="shared" si="1089"/>
        <v>1.0082578582845121</v>
      </c>
      <c r="N759">
        <f t="shared" si="1090"/>
        <v>1.0089828180599087</v>
      </c>
      <c r="O759">
        <f t="shared" si="1091"/>
        <v>1.0537128127974058</v>
      </c>
      <c r="P759">
        <f t="shared" si="1092"/>
        <v>1.0567705909725418</v>
      </c>
      <c r="Q759" s="5">
        <f t="shared" si="1093"/>
        <v>5.3712812797405807E-2</v>
      </c>
      <c r="R759" s="5">
        <f t="shared" si="1094"/>
        <v>5.6770590972541779E-2</v>
      </c>
    </row>
    <row r="760" spans="1:18" x14ac:dyDescent="0.3">
      <c r="A760" s="1">
        <v>44665</v>
      </c>
      <c r="B760" s="9">
        <f>(B$766-B$759)/7+B759</f>
        <v>133975</v>
      </c>
      <c r="C760">
        <f t="shared" si="1026"/>
        <v>78</v>
      </c>
      <c r="D760">
        <f t="shared" si="1046"/>
        <v>78.67500000000291</v>
      </c>
      <c r="E760">
        <f t="shared" si="1047"/>
        <v>1020</v>
      </c>
      <c r="F760" s="9">
        <f>(F$766-F$759)/7+F759</f>
        <v>2198.1428571428573</v>
      </c>
      <c r="G760">
        <f t="shared" si="1064"/>
        <v>0.14285714285733775</v>
      </c>
      <c r="H760">
        <f t="shared" si="1065"/>
        <v>1.4761904761903679</v>
      </c>
      <c r="I760" s="9">
        <f>(I$766-I$759)/7+I759</f>
        <v>130247.85714285714</v>
      </c>
      <c r="J760">
        <f t="shared" si="1066"/>
        <v>62.857142857144936</v>
      </c>
      <c r="K760">
        <f t="shared" si="1067"/>
        <v>1528.9999999999854</v>
      </c>
      <c r="L760">
        <f t="shared" ref="L760:L766" si="1098">GEOMEAN(K757:K763)</f>
        <v>1529.8484052993203</v>
      </c>
      <c r="M760">
        <f t="shared" ref="M760:M766" si="1099">K760/K759</f>
        <v>1.0099075297225795</v>
      </c>
      <c r="N760">
        <f t="shared" ref="N760:N766" si="1100">L760/L759</f>
        <v>1.0091476672343764</v>
      </c>
      <c r="O760">
        <f t="shared" ref="O760:O766" si="1101">L760/L753</f>
        <v>1.0586825228196912</v>
      </c>
      <c r="P760">
        <f t="shared" ref="P760:P766" si="1102">K760/K753</f>
        <v>1.0600878206609274</v>
      </c>
      <c r="Q760" s="5">
        <f t="shared" ref="Q760:Q766" si="1103">O760-1</f>
        <v>5.8682522819691219E-2</v>
      </c>
      <c r="R760" s="5">
        <f t="shared" ref="R760:R766" si="1104">P760-1</f>
        <v>6.0087820660927438E-2</v>
      </c>
    </row>
    <row r="761" spans="1:18" x14ac:dyDescent="0.3">
      <c r="A761" s="1">
        <v>44666</v>
      </c>
      <c r="B761" s="9">
        <f t="shared" ref="B761:B765" si="1105">(B$766-B$759)/7+B760</f>
        <v>134053</v>
      </c>
      <c r="C761">
        <f t="shared" si="1026"/>
        <v>78</v>
      </c>
      <c r="D761">
        <f t="shared" si="1046"/>
        <v>78.450000000004366</v>
      </c>
      <c r="E761">
        <f t="shared" si="1047"/>
        <v>1032</v>
      </c>
      <c r="F761" s="9">
        <f t="shared" ref="F761:F765" si="1106">(F$766-F$759)/7+F760</f>
        <v>2198.2857142857147</v>
      </c>
      <c r="G761">
        <f t="shared" si="1064"/>
        <v>0.14285714285733775</v>
      </c>
      <c r="H761">
        <f t="shared" si="1065"/>
        <v>1.2857142857146755</v>
      </c>
      <c r="I761" s="9">
        <f t="shared" ref="I761:I765" si="1107">(I$766-I$759)/7+I760</f>
        <v>130310.71428571429</v>
      </c>
      <c r="J761">
        <f t="shared" si="1066"/>
        <v>62.857142857144936</v>
      </c>
      <c r="K761">
        <f t="shared" si="1067"/>
        <v>1544</v>
      </c>
      <c r="L761">
        <f t="shared" si="1098"/>
        <v>1544.090703016788</v>
      </c>
      <c r="M761">
        <f t="shared" si="1099"/>
        <v>1.0098103335513504</v>
      </c>
      <c r="N761">
        <f t="shared" si="1100"/>
        <v>1.0093096137291335</v>
      </c>
      <c r="O761">
        <f t="shared" si="1101"/>
        <v>1.0618327845859372</v>
      </c>
      <c r="P761">
        <f t="shared" si="1102"/>
        <v>1.0633608815426998</v>
      </c>
      <c r="Q761" s="5">
        <f t="shared" si="1103"/>
        <v>6.1832784585937217E-2</v>
      </c>
      <c r="R761" s="5">
        <f t="shared" si="1104"/>
        <v>6.336088154269981E-2</v>
      </c>
    </row>
    <row r="762" spans="1:18" x14ac:dyDescent="0.3">
      <c r="A762" s="1">
        <v>44667</v>
      </c>
      <c r="B762" s="9">
        <f t="shared" si="1105"/>
        <v>134131</v>
      </c>
      <c r="C762">
        <f t="shared" si="1026"/>
        <v>78</v>
      </c>
      <c r="D762">
        <f t="shared" si="1046"/>
        <v>78.225000000005821</v>
      </c>
      <c r="E762">
        <f t="shared" si="1047"/>
        <v>1074.666666666657</v>
      </c>
      <c r="F762" s="9">
        <f t="shared" si="1106"/>
        <v>2198.428571428572</v>
      </c>
      <c r="G762">
        <f t="shared" si="1064"/>
        <v>0.14285714285733775</v>
      </c>
      <c r="H762">
        <f t="shared" si="1065"/>
        <v>1.2285714285721951</v>
      </c>
      <c r="I762" s="9">
        <f t="shared" si="1107"/>
        <v>130373.57142857143</v>
      </c>
      <c r="J762">
        <f t="shared" si="1066"/>
        <v>62.857142857144936</v>
      </c>
      <c r="K762">
        <f t="shared" si="1067"/>
        <v>1558.9999999999854</v>
      </c>
      <c r="L762">
        <f t="shared" si="1098"/>
        <v>1558.711286597453</v>
      </c>
      <c r="M762">
        <f t="shared" si="1099"/>
        <v>1.0097150259067262</v>
      </c>
      <c r="N762">
        <f t="shared" si="1100"/>
        <v>1.0094687336385744</v>
      </c>
      <c r="O762">
        <f t="shared" si="1101"/>
        <v>1.063685844046325</v>
      </c>
      <c r="P762">
        <f t="shared" si="1102"/>
        <v>1.0645998361103572</v>
      </c>
      <c r="Q762" s="5">
        <f t="shared" si="1103"/>
        <v>6.3685844046325046E-2</v>
      </c>
      <c r="R762" s="5">
        <f t="shared" si="1104"/>
        <v>6.4599836110357245E-2</v>
      </c>
    </row>
    <row r="763" spans="1:18" x14ac:dyDescent="0.3">
      <c r="A763" s="1">
        <v>44668</v>
      </c>
      <c r="B763" s="9">
        <f t="shared" si="1105"/>
        <v>134209</v>
      </c>
      <c r="C763">
        <f t="shared" si="1026"/>
        <v>78</v>
      </c>
      <c r="D763">
        <f t="shared" si="1046"/>
        <v>74.458333333332121</v>
      </c>
      <c r="E763">
        <f t="shared" si="1047"/>
        <v>1117.3333333333139</v>
      </c>
      <c r="F763" s="9">
        <f t="shared" si="1106"/>
        <v>2198.5714285714294</v>
      </c>
      <c r="G763">
        <f t="shared" si="1064"/>
        <v>0.14285714285733775</v>
      </c>
      <c r="H763">
        <f t="shared" si="1065"/>
        <v>1.1714285714297148</v>
      </c>
      <c r="I763" s="9">
        <f t="shared" si="1107"/>
        <v>130436.42857142858</v>
      </c>
      <c r="J763">
        <f t="shared" si="1066"/>
        <v>62.857142857144936</v>
      </c>
      <c r="K763">
        <f t="shared" si="1067"/>
        <v>1574</v>
      </c>
      <c r="L763">
        <f t="shared" si="1098"/>
        <v>1573.7140392520892</v>
      </c>
      <c r="M763">
        <f t="shared" si="1099"/>
        <v>1.0096215522771101</v>
      </c>
      <c r="N763">
        <f t="shared" si="1100"/>
        <v>1.0096251004170156</v>
      </c>
      <c r="O763">
        <f t="shared" si="1101"/>
        <v>1.0654858871029522</v>
      </c>
      <c r="P763">
        <f t="shared" si="1102"/>
        <v>1.0658179848320777</v>
      </c>
      <c r="Q763" s="5">
        <f t="shared" si="1103"/>
        <v>6.5485887102952223E-2</v>
      </c>
      <c r="R763" s="5">
        <f t="shared" si="1104"/>
        <v>6.5817984832077681E-2</v>
      </c>
    </row>
    <row r="764" spans="1:18" x14ac:dyDescent="0.3">
      <c r="A764" s="1">
        <v>44669</v>
      </c>
      <c r="B764" s="9">
        <f t="shared" si="1105"/>
        <v>134287</v>
      </c>
      <c r="C764">
        <f t="shared" si="1026"/>
        <v>78</v>
      </c>
      <c r="D764">
        <f t="shared" si="1046"/>
        <v>70.916666666664241</v>
      </c>
      <c r="E764">
        <f t="shared" si="1047"/>
        <v>1160</v>
      </c>
      <c r="F764" s="9">
        <f t="shared" si="1106"/>
        <v>2198.7142857142867</v>
      </c>
      <c r="G764">
        <f t="shared" si="1064"/>
        <v>0.14285714285733775</v>
      </c>
      <c r="H764">
        <f t="shared" si="1065"/>
        <v>1.1142857142872344</v>
      </c>
      <c r="I764" s="9">
        <f t="shared" si="1107"/>
        <v>130499.28571428572</v>
      </c>
      <c r="J764">
        <f t="shared" si="1066"/>
        <v>62.857142857144936</v>
      </c>
      <c r="K764">
        <f t="shared" si="1067"/>
        <v>1588.9999999999854</v>
      </c>
      <c r="L764">
        <f t="shared" si="1098"/>
        <v>1588.7476043528998</v>
      </c>
      <c r="M764">
        <f t="shared" si="1099"/>
        <v>1.0095298602287075</v>
      </c>
      <c r="N764">
        <f t="shared" si="1100"/>
        <v>1.0095529204962519</v>
      </c>
      <c r="O764">
        <f t="shared" si="1101"/>
        <v>1.0667349578897702</v>
      </c>
      <c r="P764">
        <f t="shared" si="1102"/>
        <v>1.0670158474348774</v>
      </c>
      <c r="Q764" s="5">
        <f t="shared" si="1103"/>
        <v>6.6734957889770241E-2</v>
      </c>
      <c r="R764" s="5">
        <f t="shared" si="1104"/>
        <v>6.7015847434877429E-2</v>
      </c>
    </row>
    <row r="765" spans="1:18" x14ac:dyDescent="0.3">
      <c r="A765" s="1">
        <v>44670</v>
      </c>
      <c r="B765" s="9">
        <f t="shared" si="1105"/>
        <v>134365</v>
      </c>
      <c r="C765">
        <f t="shared" si="1026"/>
        <v>78</v>
      </c>
      <c r="D765">
        <f t="shared" si="1046"/>
        <v>67.374999999996362</v>
      </c>
      <c r="E765">
        <f t="shared" si="1047"/>
        <v>1156</v>
      </c>
      <c r="F765" s="9">
        <f t="shared" si="1106"/>
        <v>2198.857142857144</v>
      </c>
      <c r="G765">
        <f t="shared" si="1064"/>
        <v>0.14285714285733775</v>
      </c>
      <c r="H765">
        <f t="shared" si="1065"/>
        <v>1.0571428571447541</v>
      </c>
      <c r="I765" s="9">
        <f t="shared" si="1107"/>
        <v>130562.14285714287</v>
      </c>
      <c r="J765">
        <f t="shared" si="1066"/>
        <v>62.857142857144936</v>
      </c>
      <c r="K765">
        <f t="shared" si="1067"/>
        <v>1604</v>
      </c>
      <c r="L765">
        <f t="shared" si="1098"/>
        <v>1603.8122885945395</v>
      </c>
      <c r="M765">
        <f t="shared" si="1099"/>
        <v>1.00943989930775</v>
      </c>
      <c r="N765">
        <f t="shared" si="1100"/>
        <v>1.0094821129551133</v>
      </c>
      <c r="O765">
        <f t="shared" si="1101"/>
        <v>1.0674403857548385</v>
      </c>
      <c r="P765">
        <f t="shared" si="1102"/>
        <v>1.0681939264784395</v>
      </c>
      <c r="Q765" s="5">
        <f t="shared" si="1103"/>
        <v>6.7440385754838461E-2</v>
      </c>
      <c r="R765" s="5">
        <f t="shared" si="1104"/>
        <v>6.8193926478439471E-2</v>
      </c>
    </row>
    <row r="766" spans="1:18" x14ac:dyDescent="0.3">
      <c r="A766" s="1">
        <v>44671</v>
      </c>
      <c r="B766" s="4">
        <v>134443</v>
      </c>
      <c r="C766">
        <f t="shared" si="1026"/>
        <v>78</v>
      </c>
      <c r="D766">
        <f t="shared" si="1046"/>
        <v>63.833333333328483</v>
      </c>
      <c r="E766">
        <f t="shared" si="1047"/>
        <v>1137.666666666657</v>
      </c>
      <c r="F766" s="4">
        <v>2199</v>
      </c>
      <c r="G766">
        <f t="shared" si="1064"/>
        <v>0.14285714285597351</v>
      </c>
      <c r="H766">
        <f t="shared" si="1065"/>
        <v>1</v>
      </c>
      <c r="I766" s="4">
        <v>130625</v>
      </c>
      <c r="J766">
        <f t="shared" si="1066"/>
        <v>62.857142857130384</v>
      </c>
      <c r="K766">
        <f t="shared" si="1067"/>
        <v>1619</v>
      </c>
      <c r="L766">
        <f t="shared" si="1098"/>
        <v>1618.9083947130259</v>
      </c>
      <c r="M766">
        <f t="shared" si="1099"/>
        <v>1.009351620947631</v>
      </c>
      <c r="N766">
        <f t="shared" si="1100"/>
        <v>1.0094126390138309</v>
      </c>
      <c r="O766">
        <f t="shared" si="1101"/>
        <v>1.0678951093008175</v>
      </c>
      <c r="P766">
        <f t="shared" si="1102"/>
        <v>1.0693527080581242</v>
      </c>
      <c r="Q766" s="5">
        <f t="shared" si="1103"/>
        <v>6.7895109300817547E-2</v>
      </c>
      <c r="R766" s="5">
        <f t="shared" si="1104"/>
        <v>6.9352708058124213E-2</v>
      </c>
    </row>
    <row r="767" spans="1:18" x14ac:dyDescent="0.3">
      <c r="A767" s="1">
        <v>44672</v>
      </c>
      <c r="B767" s="9">
        <f>(B$775-B$766)/9+B766</f>
        <v>134492.66666666666</v>
      </c>
      <c r="C767">
        <f t="shared" si="1026"/>
        <v>49.666666666656965</v>
      </c>
      <c r="D767">
        <f t="shared" si="1046"/>
        <v>60.291666666660603</v>
      </c>
      <c r="E767">
        <f t="shared" si="1047"/>
        <v>1090.9999999999709</v>
      </c>
      <c r="F767" s="9">
        <f>(F$775-F$766)/9+F766</f>
        <v>2199.1111111111113</v>
      </c>
      <c r="G767">
        <f t="shared" si="1064"/>
        <v>0.11111111111131322</v>
      </c>
      <c r="H767">
        <f t="shared" si="1065"/>
        <v>0.96825396825397547</v>
      </c>
      <c r="I767" s="9">
        <f>(I$775-I$766)/9+I766</f>
        <v>130659.33333333333</v>
      </c>
      <c r="J767">
        <f t="shared" si="1066"/>
        <v>34.333333333328483</v>
      </c>
      <c r="K767">
        <f t="shared" si="1067"/>
        <v>1634.2222222222044</v>
      </c>
      <c r="L767">
        <f t="shared" ref="L767:L775" si="1108">GEOMEAN(K764:K770)</f>
        <v>1634.036221621041</v>
      </c>
      <c r="M767">
        <f t="shared" ref="M767:M775" si="1109">K767/K766</f>
        <v>1.0094022373206946</v>
      </c>
      <c r="N767">
        <f t="shared" ref="N767:N775" si="1110">L767/L766</f>
        <v>1.0093444613403817</v>
      </c>
      <c r="O767">
        <f t="shared" ref="O767:O775" si="1111">L767/L760</f>
        <v>1.0681033597582736</v>
      </c>
      <c r="P767">
        <f t="shared" ref="P767:P775" si="1112">K767/K760</f>
        <v>1.0688176731342185</v>
      </c>
      <c r="Q767" s="5">
        <f t="shared" ref="Q767:Q775" si="1113">O767-1</f>
        <v>6.8103359758273641E-2</v>
      </c>
      <c r="R767" s="5">
        <f t="shared" ref="R767:R775" si="1114">P767-1</f>
        <v>6.8817673134218493E-2</v>
      </c>
    </row>
    <row r="768" spans="1:18" x14ac:dyDescent="0.3">
      <c r="A768" s="1">
        <v>44673</v>
      </c>
      <c r="B768" s="9">
        <f t="shared" ref="B768:B774" si="1115">(B$775-B$766)/9+B767</f>
        <v>134542.33333333331</v>
      </c>
      <c r="C768">
        <f t="shared" si="1026"/>
        <v>49.666666666656965</v>
      </c>
      <c r="D768">
        <f t="shared" si="1046"/>
        <v>56.749999999992724</v>
      </c>
      <c r="E768">
        <f t="shared" si="1047"/>
        <v>1044.3333333333139</v>
      </c>
      <c r="F768" s="9">
        <f t="shared" ref="F768:F774" si="1116">(F$775-F$766)/9+F767</f>
        <v>2199.2222222222226</v>
      </c>
      <c r="G768">
        <f t="shared" si="1064"/>
        <v>0.11111111111131322</v>
      </c>
      <c r="H768">
        <f t="shared" si="1065"/>
        <v>0.93650793650795094</v>
      </c>
      <c r="I768" s="9">
        <f t="shared" ref="I768:I774" si="1117">(I$775-I$766)/9+I767</f>
        <v>130693.66666666666</v>
      </c>
      <c r="J768">
        <f t="shared" si="1066"/>
        <v>34.333333333328483</v>
      </c>
      <c r="K768">
        <f t="shared" si="1067"/>
        <v>1649.444444444438</v>
      </c>
      <c r="L768">
        <f t="shared" si="1108"/>
        <v>1649.1960645378274</v>
      </c>
      <c r="M768">
        <f t="shared" si="1109"/>
        <v>1.0093146586891557</v>
      </c>
      <c r="N768">
        <f t="shared" si="1110"/>
        <v>1.0092775439835397</v>
      </c>
      <c r="O768">
        <f t="shared" si="1111"/>
        <v>1.0680694219035762</v>
      </c>
      <c r="P768">
        <f t="shared" si="1112"/>
        <v>1.0682930339666048</v>
      </c>
      <c r="Q768" s="5">
        <f t="shared" si="1113"/>
        <v>6.8069421903576233E-2</v>
      </c>
      <c r="R768" s="5">
        <f t="shared" si="1114"/>
        <v>6.8293033966604799E-2</v>
      </c>
    </row>
    <row r="769" spans="1:18" x14ac:dyDescent="0.3">
      <c r="A769" s="1">
        <v>44674</v>
      </c>
      <c r="B769" s="9">
        <f t="shared" si="1115"/>
        <v>134591.99999999997</v>
      </c>
      <c r="C769">
        <f t="shared" si="1026"/>
        <v>49.666666666656965</v>
      </c>
      <c r="D769">
        <f t="shared" si="1046"/>
        <v>53.208333333324845</v>
      </c>
      <c r="E769">
        <f t="shared" si="1047"/>
        <v>1014.1999999999825</v>
      </c>
      <c r="F769" s="9">
        <f t="shared" si="1116"/>
        <v>2199.3333333333339</v>
      </c>
      <c r="G769">
        <f t="shared" si="1064"/>
        <v>0.11111111111131322</v>
      </c>
      <c r="H769">
        <f t="shared" si="1065"/>
        <v>0.90476190476192642</v>
      </c>
      <c r="I769" s="9">
        <f t="shared" si="1117"/>
        <v>130727.99999999999</v>
      </c>
      <c r="J769">
        <f t="shared" si="1066"/>
        <v>34.333333333328483</v>
      </c>
      <c r="K769">
        <f t="shared" si="1067"/>
        <v>1664.6666666666424</v>
      </c>
      <c r="L769">
        <f t="shared" si="1108"/>
        <v>1664.3882151139392</v>
      </c>
      <c r="M769">
        <f t="shared" si="1109"/>
        <v>1.0092286965308077</v>
      </c>
      <c r="N769">
        <f t="shared" si="1110"/>
        <v>1.0092118523096096</v>
      </c>
      <c r="O769">
        <f t="shared" si="1111"/>
        <v>1.0677976283517976</v>
      </c>
      <c r="P769">
        <f t="shared" si="1112"/>
        <v>1.0677784904853482</v>
      </c>
      <c r="Q769" s="5">
        <f t="shared" si="1113"/>
        <v>6.779762835179759E-2</v>
      </c>
      <c r="R769" s="5">
        <f t="shared" si="1114"/>
        <v>6.7778490485348231E-2</v>
      </c>
    </row>
    <row r="770" spans="1:18" x14ac:dyDescent="0.3">
      <c r="A770" s="1">
        <v>44675</v>
      </c>
      <c r="B770" s="9">
        <f t="shared" si="1115"/>
        <v>134641.66666666663</v>
      </c>
      <c r="C770">
        <f t="shared" si="1026"/>
        <v>49.666666666656965</v>
      </c>
      <c r="D770">
        <f t="shared" si="1046"/>
        <v>49.666666666656965</v>
      </c>
      <c r="E770">
        <f t="shared" si="1047"/>
        <v>984.06666666665114</v>
      </c>
      <c r="F770" s="9">
        <f t="shared" si="1116"/>
        <v>2199.4444444444453</v>
      </c>
      <c r="G770">
        <f t="shared" si="1064"/>
        <v>0.11111111111131322</v>
      </c>
      <c r="H770">
        <f t="shared" si="1065"/>
        <v>0.87301587301590189</v>
      </c>
      <c r="I770" s="9">
        <f t="shared" si="1117"/>
        <v>130762.33333333331</v>
      </c>
      <c r="J770">
        <f t="shared" si="1066"/>
        <v>34.333333333328483</v>
      </c>
      <c r="K770">
        <f t="shared" si="1067"/>
        <v>1679.888888888876</v>
      </c>
      <c r="L770">
        <f t="shared" si="1108"/>
        <v>1679.612961551099</v>
      </c>
      <c r="M770">
        <f t="shared" si="1109"/>
        <v>1.0091443065011416</v>
      </c>
      <c r="N770">
        <f t="shared" si="1110"/>
        <v>1.0091473529426052</v>
      </c>
      <c r="O770">
        <f t="shared" si="1111"/>
        <v>1.0672923540475872</v>
      </c>
      <c r="P770">
        <f t="shared" si="1112"/>
        <v>1.0672737540590063</v>
      </c>
      <c r="Q770" s="5">
        <f t="shared" si="1113"/>
        <v>6.7292354047587155E-2</v>
      </c>
      <c r="R770" s="5">
        <f t="shared" si="1114"/>
        <v>6.7273754059006263E-2</v>
      </c>
    </row>
    <row r="771" spans="1:18" x14ac:dyDescent="0.3">
      <c r="A771" s="1">
        <v>44676</v>
      </c>
      <c r="B771" s="9">
        <f t="shared" si="1115"/>
        <v>134691.33333333328</v>
      </c>
      <c r="C771">
        <f t="shared" si="1026"/>
        <v>49.666666666656965</v>
      </c>
      <c r="D771">
        <f t="shared" si="1046"/>
        <v>49.666666666667879</v>
      </c>
      <c r="E771">
        <f t="shared" si="1047"/>
        <v>953.93333333331975</v>
      </c>
      <c r="F771" s="9">
        <f t="shared" si="1116"/>
        <v>2199.5555555555566</v>
      </c>
      <c r="G771">
        <f t="shared" si="1064"/>
        <v>0.11111111111131322</v>
      </c>
      <c r="H771">
        <f t="shared" si="1065"/>
        <v>0.84126984126987736</v>
      </c>
      <c r="I771" s="9">
        <f t="shared" si="1117"/>
        <v>130796.66666666664</v>
      </c>
      <c r="J771">
        <f t="shared" si="1066"/>
        <v>34.333333333328483</v>
      </c>
      <c r="K771">
        <f t="shared" si="1067"/>
        <v>1695.1111111110804</v>
      </c>
      <c r="L771">
        <f t="shared" si="1108"/>
        <v>1694.8376626253021</v>
      </c>
      <c r="M771">
        <f t="shared" si="1109"/>
        <v>1.0090614458628111</v>
      </c>
      <c r="N771">
        <f t="shared" si="1110"/>
        <v>1.0090644103270929</v>
      </c>
      <c r="O771">
        <f t="shared" si="1111"/>
        <v>1.0667759044808209</v>
      </c>
      <c r="P771">
        <f t="shared" si="1112"/>
        <v>1.0667785469547488</v>
      </c>
      <c r="Q771" s="5">
        <f t="shared" si="1113"/>
        <v>6.6775904480820936E-2</v>
      </c>
      <c r="R771" s="5">
        <f t="shared" si="1114"/>
        <v>6.677854695474883E-2</v>
      </c>
    </row>
    <row r="772" spans="1:18" x14ac:dyDescent="0.3">
      <c r="A772" s="1">
        <v>44677</v>
      </c>
      <c r="B772" s="9">
        <f t="shared" si="1115"/>
        <v>134740.99999999994</v>
      </c>
      <c r="C772">
        <f t="shared" si="1026"/>
        <v>49.666666666656965</v>
      </c>
      <c r="D772">
        <f t="shared" si="1046"/>
        <v>66.347052447905298</v>
      </c>
      <c r="E772">
        <f t="shared" si="1047"/>
        <v>923.79999999998836</v>
      </c>
      <c r="F772" s="9">
        <f t="shared" si="1116"/>
        <v>2199.6666666666679</v>
      </c>
      <c r="G772">
        <f t="shared" si="1064"/>
        <v>0.11111111111131322</v>
      </c>
      <c r="H772">
        <f t="shared" si="1065"/>
        <v>0.80952380952385283</v>
      </c>
      <c r="I772" s="9">
        <f t="shared" si="1117"/>
        <v>130830.99999999997</v>
      </c>
      <c r="J772">
        <f t="shared" si="1066"/>
        <v>34.333333333328483</v>
      </c>
      <c r="K772">
        <f t="shared" si="1067"/>
        <v>1710.3333333333139</v>
      </c>
      <c r="L772">
        <f t="shared" si="1108"/>
        <v>1710.0623195487303</v>
      </c>
      <c r="M772">
        <f t="shared" si="1109"/>
        <v>1.0089800734137457</v>
      </c>
      <c r="N772">
        <f t="shared" si="1110"/>
        <v>1.0089829588161532</v>
      </c>
      <c r="O772">
        <f t="shared" si="1111"/>
        <v>1.0662484205351117</v>
      </c>
      <c r="P772">
        <f t="shared" si="1112"/>
        <v>1.0662926018287493</v>
      </c>
      <c r="Q772" s="5">
        <f t="shared" si="1113"/>
        <v>6.6248420535111707E-2</v>
      </c>
      <c r="R772" s="5">
        <f t="shared" si="1114"/>
        <v>6.6292601828749298E-2</v>
      </c>
    </row>
    <row r="773" spans="1:18" x14ac:dyDescent="0.3">
      <c r="A773" s="1">
        <v>44678</v>
      </c>
      <c r="B773" s="9">
        <f t="shared" si="1115"/>
        <v>134790.6666666666</v>
      </c>
      <c r="C773">
        <f t="shared" si="1026"/>
        <v>49.666666666656965</v>
      </c>
      <c r="D773">
        <f t="shared" si="1046"/>
        <v>83.058509084668913</v>
      </c>
      <c r="E773">
        <f t="shared" si="1047"/>
        <v>893.66666666659876</v>
      </c>
      <c r="F773" s="9">
        <f t="shared" si="1116"/>
        <v>2199.7777777777792</v>
      </c>
      <c r="G773">
        <f t="shared" si="1064"/>
        <v>0.11111111111131322</v>
      </c>
      <c r="H773">
        <f t="shared" si="1065"/>
        <v>0.77777777777919255</v>
      </c>
      <c r="I773" s="9">
        <f t="shared" si="1117"/>
        <v>130865.3333333333</v>
      </c>
      <c r="J773">
        <f t="shared" si="1066"/>
        <v>34.333333333328483</v>
      </c>
      <c r="K773">
        <f t="shared" si="1067"/>
        <v>1725.5555555555184</v>
      </c>
      <c r="L773">
        <f t="shared" si="1108"/>
        <v>1731.0874856508472</v>
      </c>
      <c r="M773">
        <f t="shared" si="1109"/>
        <v>1.0089001494185565</v>
      </c>
      <c r="N773">
        <f t="shared" si="1110"/>
        <v>1.012294970693036</v>
      </c>
      <c r="O773">
        <f t="shared" si="1111"/>
        <v>1.069293044192106</v>
      </c>
      <c r="P773">
        <f t="shared" si="1112"/>
        <v>1.0658156612449157</v>
      </c>
      <c r="Q773" s="5">
        <f t="shared" si="1113"/>
        <v>6.9293044192106024E-2</v>
      </c>
      <c r="R773" s="5">
        <f t="shared" si="1114"/>
        <v>6.5815661244915669E-2</v>
      </c>
    </row>
    <row r="774" spans="1:18" x14ac:dyDescent="0.3">
      <c r="A774" s="1">
        <v>44679</v>
      </c>
      <c r="B774" s="9">
        <f t="shared" si="1115"/>
        <v>134840.33333333326</v>
      </c>
      <c r="C774">
        <f t="shared" si="1026"/>
        <v>49.666666666656965</v>
      </c>
      <c r="D774">
        <f t="shared" si="1046"/>
        <v>99.801078754855553</v>
      </c>
      <c r="E774">
        <f t="shared" si="1047"/>
        <v>865.33333333325572</v>
      </c>
      <c r="F774" s="9">
        <f t="shared" si="1116"/>
        <v>2199.8888888888905</v>
      </c>
      <c r="G774">
        <f t="shared" si="1064"/>
        <v>0.11111111111131322</v>
      </c>
      <c r="H774">
        <f t="shared" si="1065"/>
        <v>0.77777777777919255</v>
      </c>
      <c r="I774" s="9">
        <f t="shared" si="1117"/>
        <v>130899.66666666663</v>
      </c>
      <c r="J774">
        <f t="shared" si="1066"/>
        <v>34.333333333328483</v>
      </c>
      <c r="K774">
        <f t="shared" si="1067"/>
        <v>1740.7777777777519</v>
      </c>
      <c r="L774">
        <f t="shared" si="1108"/>
        <v>1757.9103472331199</v>
      </c>
      <c r="M774">
        <f t="shared" si="1109"/>
        <v>1.0088216355441149</v>
      </c>
      <c r="N774">
        <f t="shared" si="1110"/>
        <v>1.0154948041647867</v>
      </c>
      <c r="O774">
        <f t="shared" si="1111"/>
        <v>1.075808677906289</v>
      </c>
      <c r="P774">
        <f t="shared" si="1112"/>
        <v>1.0652026108240371</v>
      </c>
      <c r="Q774" s="5">
        <f t="shared" si="1113"/>
        <v>7.5808677906288979E-2</v>
      </c>
      <c r="R774" s="5">
        <f t="shared" si="1114"/>
        <v>6.5202610824037111E-2</v>
      </c>
    </row>
    <row r="775" spans="1:18" x14ac:dyDescent="0.3">
      <c r="A775" s="1">
        <v>44680</v>
      </c>
      <c r="B775" s="4">
        <v>134890</v>
      </c>
      <c r="C775">
        <f t="shared" si="1026"/>
        <v>49.666666666744277</v>
      </c>
      <c r="D775">
        <f t="shared" si="1046"/>
        <v>116.57480369361656</v>
      </c>
      <c r="E775">
        <f t="shared" si="1047"/>
        <v>837</v>
      </c>
      <c r="F775" s="4">
        <v>2200</v>
      </c>
      <c r="G775">
        <f t="shared" si="1064"/>
        <v>0.11111111110949423</v>
      </c>
      <c r="H775">
        <f t="shared" si="1065"/>
        <v>0.77777777777737356</v>
      </c>
      <c r="I775" s="4">
        <v>130934</v>
      </c>
      <c r="J775">
        <f t="shared" si="1066"/>
        <v>34.333333333372138</v>
      </c>
      <c r="K775">
        <f t="shared" si="1067"/>
        <v>1756</v>
      </c>
      <c r="L775">
        <f t="shared" si="1108"/>
        <v>1790.5881848160557</v>
      </c>
      <c r="M775">
        <f t="shared" si="1109"/>
        <v>1.008744494797998</v>
      </c>
      <c r="N775">
        <f t="shared" si="1110"/>
        <v>1.0185890239706306</v>
      </c>
      <c r="O775">
        <f t="shared" si="1111"/>
        <v>1.0857339665783474</v>
      </c>
      <c r="P775">
        <f t="shared" si="1112"/>
        <v>1.0646008757157335</v>
      </c>
      <c r="Q775" s="5">
        <f t="shared" si="1113"/>
        <v>8.573396657834742E-2</v>
      </c>
      <c r="R775" s="5">
        <f t="shared" si="1114"/>
        <v>6.4600875715733475E-2</v>
      </c>
    </row>
    <row r="776" spans="1:18" x14ac:dyDescent="0.3">
      <c r="A776" s="1">
        <v>44681</v>
      </c>
      <c r="B776" s="9">
        <f>(B$782/B$775)^(1/7)*B775</f>
        <v>135073.10975291656</v>
      </c>
      <c r="C776">
        <f t="shared" si="1026"/>
        <v>183.10975291655632</v>
      </c>
      <c r="D776">
        <f t="shared" si="1046"/>
        <v>133.37972619344146</v>
      </c>
      <c r="E776">
        <f t="shared" si="1047"/>
        <v>942.10975291655632</v>
      </c>
      <c r="F776" s="9">
        <f>(F$782/F$775)^(1/7)*F775</f>
        <v>2200</v>
      </c>
      <c r="G776">
        <f t="shared" si="1064"/>
        <v>0</v>
      </c>
      <c r="H776">
        <f t="shared" si="1065"/>
        <v>0.66666666666606034</v>
      </c>
      <c r="I776" s="9">
        <f>(I$782/I$775)^(1/7)*I775</f>
        <v>131059.77979079448</v>
      </c>
      <c r="J776">
        <f t="shared" si="1066"/>
        <v>125.77979079447687</v>
      </c>
      <c r="K776">
        <f t="shared" si="1067"/>
        <v>1813.3299621220795</v>
      </c>
      <c r="L776">
        <f t="shared" ref="L776:L782" si="1118">GEOMEAN(K773:K779)</f>
        <v>1829.2356191640574</v>
      </c>
      <c r="M776">
        <f t="shared" ref="M776:M782" si="1119">K776/K775</f>
        <v>1.0326480422107513</v>
      </c>
      <c r="N776">
        <f t="shared" ref="N776:N782" si="1120">L776/L775</f>
        <v>1.0215836531681191</v>
      </c>
      <c r="O776">
        <f t="shared" ref="O776:O782" si="1121">L776/L769</f>
        <v>1.0990438423879572</v>
      </c>
      <c r="P776">
        <f t="shared" ref="P776:P782" si="1122">K776/K769</f>
        <v>1.089305143445398</v>
      </c>
      <c r="Q776" s="5">
        <f t="shared" ref="Q776:Q782" si="1123">O776-1</f>
        <v>9.9043842387957159E-2</v>
      </c>
      <c r="R776" s="5">
        <f t="shared" ref="R776:R782" si="1124">P776-1</f>
        <v>8.9305143445397972E-2</v>
      </c>
    </row>
    <row r="777" spans="1:18" x14ac:dyDescent="0.3">
      <c r="A777" s="1">
        <v>44682</v>
      </c>
      <c r="B777" s="9">
        <f t="shared" ref="B777:B781" si="1125">(B$782/B$775)^(1/7)*B776</f>
        <v>135256.46807267732</v>
      </c>
      <c r="C777">
        <f t="shared" si="1026"/>
        <v>183.35831976076588</v>
      </c>
      <c r="D777">
        <f t="shared" si="1046"/>
        <v>150.21588860422708</v>
      </c>
      <c r="E777">
        <f t="shared" si="1047"/>
        <v>1047.4680726773222</v>
      </c>
      <c r="F777" s="9">
        <f t="shared" ref="F777:F781" si="1126">(F$782/F$775)^(1/7)*F776</f>
        <v>2200</v>
      </c>
      <c r="G777">
        <f t="shared" si="1064"/>
        <v>0</v>
      </c>
      <c r="H777">
        <f t="shared" si="1065"/>
        <v>0.55555555555474712</v>
      </c>
      <c r="I777" s="9">
        <f t="shared" ref="I777:I781" si="1127">(I$782/I$775)^(1/7)*I776</f>
        <v>131185.68041006569</v>
      </c>
      <c r="J777">
        <f t="shared" si="1066"/>
        <v>125.90061927121133</v>
      </c>
      <c r="K777">
        <f t="shared" si="1067"/>
        <v>1870.787662611634</v>
      </c>
      <c r="L777">
        <f t="shared" si="1118"/>
        <v>1874.0230465384843</v>
      </c>
      <c r="M777">
        <f t="shared" si="1119"/>
        <v>1.0316862907963611</v>
      </c>
      <c r="N777">
        <f t="shared" si="1120"/>
        <v>1.0244842309570237</v>
      </c>
      <c r="O777">
        <f t="shared" si="1121"/>
        <v>1.1157469544697074</v>
      </c>
      <c r="P777">
        <f t="shared" si="1122"/>
        <v>1.113637738177448</v>
      </c>
      <c r="Q777" s="5">
        <f t="shared" si="1123"/>
        <v>0.1157469544697074</v>
      </c>
      <c r="R777" s="5">
        <f t="shared" si="1124"/>
        <v>0.11363773817744804</v>
      </c>
    </row>
    <row r="778" spans="1:18" x14ac:dyDescent="0.3">
      <c r="A778" s="1">
        <v>44683</v>
      </c>
      <c r="B778" s="9">
        <f t="shared" si="1125"/>
        <v>135440.07529670547</v>
      </c>
      <c r="C778">
        <f t="shared" si="1026"/>
        <v>183.60722402815009</v>
      </c>
      <c r="D778">
        <f t="shared" si="1046"/>
        <v>167.08333333334303</v>
      </c>
      <c r="E778">
        <f t="shared" si="1047"/>
        <v>1153.0752967054723</v>
      </c>
      <c r="F778" s="9">
        <f t="shared" si="1126"/>
        <v>2200</v>
      </c>
      <c r="G778">
        <f t="shared" si="1064"/>
        <v>0</v>
      </c>
      <c r="H778">
        <f t="shared" si="1065"/>
        <v>0.44444444444343389</v>
      </c>
      <c r="I778" s="9">
        <f t="shared" si="1127"/>
        <v>131311.70197388571</v>
      </c>
      <c r="J778">
        <f t="shared" si="1066"/>
        <v>126.02156382001704</v>
      </c>
      <c r="K778">
        <f t="shared" si="1067"/>
        <v>1928.3733228197671</v>
      </c>
      <c r="L778">
        <f t="shared" si="1118"/>
        <v>1925.1761228065857</v>
      </c>
      <c r="M778">
        <f t="shared" si="1119"/>
        <v>1.0307815052231759</v>
      </c>
      <c r="N778">
        <f t="shared" si="1120"/>
        <v>1.027295862963151</v>
      </c>
      <c r="O778">
        <f t="shared" si="1121"/>
        <v>1.1359059131506963</v>
      </c>
      <c r="P778">
        <f t="shared" si="1122"/>
        <v>1.137608803446396</v>
      </c>
      <c r="Q778" s="5">
        <f t="shared" si="1123"/>
        <v>0.13590591315069633</v>
      </c>
      <c r="R778" s="5">
        <f t="shared" si="1124"/>
        <v>0.13760880344639603</v>
      </c>
    </row>
    <row r="779" spans="1:18" x14ac:dyDescent="0.3">
      <c r="A779" s="1">
        <v>44684</v>
      </c>
      <c r="B779" s="9">
        <f t="shared" si="1125"/>
        <v>135623.93176288222</v>
      </c>
      <c r="C779">
        <f t="shared" si="1026"/>
        <v>183.85646617674502</v>
      </c>
      <c r="D779">
        <f t="shared" si="1046"/>
        <v>174.89388730148858</v>
      </c>
      <c r="E779">
        <f t="shared" si="1047"/>
        <v>1258.9317628822173</v>
      </c>
      <c r="F779" s="9">
        <f t="shared" si="1126"/>
        <v>2200</v>
      </c>
      <c r="G779">
        <f t="shared" si="1064"/>
        <v>0</v>
      </c>
      <c r="H779">
        <f t="shared" si="1065"/>
        <v>0.33333333333212067</v>
      </c>
      <c r="I779" s="9">
        <f t="shared" si="1127"/>
        <v>131437.8445984381</v>
      </c>
      <c r="J779">
        <f t="shared" si="1066"/>
        <v>126.14262455239077</v>
      </c>
      <c r="K779">
        <f t="shared" si="1067"/>
        <v>1986.0871644441213</v>
      </c>
      <c r="L779">
        <f t="shared" si="1118"/>
        <v>1982.9761959760217</v>
      </c>
      <c r="M779">
        <f t="shared" si="1119"/>
        <v>1.0299287699852444</v>
      </c>
      <c r="N779">
        <f t="shared" si="1120"/>
        <v>1.0300232651364765</v>
      </c>
      <c r="O779">
        <f t="shared" si="1121"/>
        <v>1.1595929419106263</v>
      </c>
      <c r="P779">
        <f t="shared" si="1122"/>
        <v>1.1612281218734031</v>
      </c>
      <c r="Q779" s="5">
        <f t="shared" si="1123"/>
        <v>0.15959294191062634</v>
      </c>
      <c r="R779" s="5">
        <f t="shared" si="1124"/>
        <v>0.16122812187340307</v>
      </c>
    </row>
    <row r="780" spans="1:18" x14ac:dyDescent="0.3">
      <c r="A780" s="1">
        <v>44685</v>
      </c>
      <c r="B780" s="9">
        <f t="shared" si="1125"/>
        <v>135808.03780954747</v>
      </c>
      <c r="C780">
        <f t="shared" si="1026"/>
        <v>184.10604666525614</v>
      </c>
      <c r="D780">
        <f t="shared" si="1046"/>
        <v>166.0356010035066</v>
      </c>
      <c r="E780">
        <f t="shared" si="1047"/>
        <v>1365.0378095474734</v>
      </c>
      <c r="F780" s="9">
        <f t="shared" si="1126"/>
        <v>2200</v>
      </c>
      <c r="G780">
        <f t="shared" si="1064"/>
        <v>0</v>
      </c>
      <c r="H780">
        <f t="shared" si="1065"/>
        <v>0.22222222222080745</v>
      </c>
      <c r="I780" s="9">
        <f t="shared" si="1127"/>
        <v>131564.10840001804</v>
      </c>
      <c r="J780">
        <f t="shared" si="1066"/>
        <v>126.26380157994572</v>
      </c>
      <c r="K780">
        <f t="shared" si="1067"/>
        <v>2043.9294095294317</v>
      </c>
      <c r="L780">
        <f t="shared" si="1118"/>
        <v>2039.4721773161091</v>
      </c>
      <c r="M780">
        <f t="shared" si="1119"/>
        <v>1.0291237193013629</v>
      </c>
      <c r="N780">
        <f t="shared" si="1120"/>
        <v>1.0284904990058541</v>
      </c>
      <c r="O780">
        <f t="shared" si="1121"/>
        <v>1.1781450644300144</v>
      </c>
      <c r="P780">
        <f t="shared" si="1122"/>
        <v>1.1845051310859809</v>
      </c>
      <c r="Q780" s="5">
        <f t="shared" si="1123"/>
        <v>0.17814506443001443</v>
      </c>
      <c r="R780" s="5">
        <f t="shared" si="1124"/>
        <v>0.18450513108598088</v>
      </c>
    </row>
    <row r="781" spans="1:18" x14ac:dyDescent="0.3">
      <c r="A781" s="1">
        <v>44686</v>
      </c>
      <c r="B781" s="9">
        <f t="shared" si="1125"/>
        <v>135992.39377550042</v>
      </c>
      <c r="C781">
        <f t="shared" si="1026"/>
        <v>184.35596595294192</v>
      </c>
      <c r="D781">
        <f t="shared" si="1046"/>
        <v>157.15779887361714</v>
      </c>
      <c r="E781">
        <f t="shared" si="1047"/>
        <v>1499.7271088337584</v>
      </c>
      <c r="F781" s="9">
        <f t="shared" si="1126"/>
        <v>2200</v>
      </c>
      <c r="G781">
        <f t="shared" si="1064"/>
        <v>0</v>
      </c>
      <c r="H781">
        <f t="shared" si="1065"/>
        <v>0.11111111110949423</v>
      </c>
      <c r="I781" s="9">
        <f t="shared" si="1127"/>
        <v>131690.49349503245</v>
      </c>
      <c r="J781">
        <f t="shared" si="1066"/>
        <v>126.38509501441149</v>
      </c>
      <c r="K781">
        <f t="shared" si="1067"/>
        <v>2101.9002804679621</v>
      </c>
      <c r="L781">
        <f t="shared" si="1118"/>
        <v>2094.6053104507396</v>
      </c>
      <c r="M781">
        <f t="shared" si="1119"/>
        <v>1.0283624623571892</v>
      </c>
      <c r="N781">
        <f t="shared" si="1120"/>
        <v>1.0270330400913752</v>
      </c>
      <c r="O781">
        <f t="shared" si="1121"/>
        <v>1.1915313620785974</v>
      </c>
      <c r="P781">
        <f t="shared" si="1122"/>
        <v>1.2074489388020642</v>
      </c>
      <c r="Q781" s="5">
        <f t="shared" si="1123"/>
        <v>0.19153136207859744</v>
      </c>
      <c r="R781" s="5">
        <f t="shared" si="1124"/>
        <v>0.20744893880206416</v>
      </c>
    </row>
    <row r="782" spans="1:18" x14ac:dyDescent="0.3">
      <c r="A782" s="1">
        <v>44687</v>
      </c>
      <c r="B782" s="4">
        <v>136177</v>
      </c>
      <c r="C782">
        <f t="shared" si="1026"/>
        <v>184.60622449958464</v>
      </c>
      <c r="D782">
        <f t="shared" si="1046"/>
        <v>148.2604482502793</v>
      </c>
      <c r="E782">
        <f t="shared" si="1047"/>
        <v>1634.6666666666861</v>
      </c>
      <c r="F782" s="4">
        <v>2200</v>
      </c>
      <c r="G782">
        <f t="shared" si="1064"/>
        <v>0</v>
      </c>
      <c r="H782">
        <f t="shared" si="1065"/>
        <v>0</v>
      </c>
      <c r="I782" s="4">
        <v>131817</v>
      </c>
      <c r="J782">
        <f t="shared" si="1066"/>
        <v>126.50650496754679</v>
      </c>
      <c r="K782">
        <f t="shared" si="1067"/>
        <v>2160</v>
      </c>
      <c r="L782">
        <f t="shared" si="1118"/>
        <v>2148.3218276849725</v>
      </c>
      <c r="M782">
        <f t="shared" si="1119"/>
        <v>1.0276415204241292</v>
      </c>
      <c r="N782">
        <f t="shared" si="1120"/>
        <v>1.0256451738025403</v>
      </c>
      <c r="O782">
        <f t="shared" si="1121"/>
        <v>1.1997855486272329</v>
      </c>
      <c r="P782">
        <f t="shared" si="1122"/>
        <v>1.2300683371298406</v>
      </c>
      <c r="Q782" s="5">
        <f t="shared" si="1123"/>
        <v>0.19978554862723286</v>
      </c>
      <c r="R782" s="5">
        <f t="shared" si="1124"/>
        <v>0.23006833712984065</v>
      </c>
    </row>
    <row r="783" spans="1:18" x14ac:dyDescent="0.3">
      <c r="A783" s="1">
        <v>44688</v>
      </c>
      <c r="B783" s="9">
        <f>(B$789/B$782)^(1/7)*B782</f>
        <v>136289.15109841191</v>
      </c>
      <c r="C783">
        <f t="shared" si="1026"/>
        <v>112.15109841190861</v>
      </c>
      <c r="D783">
        <f t="shared" si="1046"/>
        <v>139.34351642253387</v>
      </c>
      <c r="E783">
        <f t="shared" si="1047"/>
        <v>1697.1510984119377</v>
      </c>
      <c r="F783" s="9">
        <f>(F$789/F$782)^(1/7)*F782</f>
        <v>2200.2856030310659</v>
      </c>
      <c r="G783">
        <f t="shared" si="1064"/>
        <v>0.28560303106587526</v>
      </c>
      <c r="H783">
        <f t="shared" si="1065"/>
        <v>0.28560303106587526</v>
      </c>
      <c r="I783" s="9">
        <f>(I$789/I$782)^(1/7)*I782</f>
        <v>131881.47673728521</v>
      </c>
      <c r="J783">
        <f t="shared" si="1066"/>
        <v>64.476737285207491</v>
      </c>
      <c r="K783">
        <f t="shared" si="1067"/>
        <v>2207.3887580956216</v>
      </c>
      <c r="L783">
        <f t="shared" ref="L783:L796" si="1128">GEOMEAN(K780:K786)</f>
        <v>2200.5727838471262</v>
      </c>
      <c r="M783">
        <f t="shared" ref="M783:M789" si="1129">K783/K782</f>
        <v>1.0219392398590841</v>
      </c>
      <c r="N783">
        <f t="shared" ref="N783:N789" si="1130">L783/L782</f>
        <v>1.0243217545382663</v>
      </c>
      <c r="O783">
        <f t="shared" ref="O783:O789" si="1131">L783/L776</f>
        <v>1.2030012759388351</v>
      </c>
      <c r="P783">
        <f t="shared" ref="P783:P789" si="1132">K783/K776</f>
        <v>1.2173122400251901</v>
      </c>
      <c r="Q783" s="5">
        <f t="shared" ref="Q783:Q789" si="1133">O783-1</f>
        <v>0.2030012759388351</v>
      </c>
      <c r="R783" s="5">
        <f t="shared" ref="R783:R789" si="1134">P783-1</f>
        <v>0.21731224002519012</v>
      </c>
    </row>
    <row r="784" spans="1:18" x14ac:dyDescent="0.3">
      <c r="A784" s="1">
        <v>44689</v>
      </c>
      <c r="B784" s="9">
        <f t="shared" ref="B784:B788" si="1135">(B$789/B$782)^(1/7)*B783</f>
        <v>136401.39456094461</v>
      </c>
      <c r="C784">
        <f t="shared" si="1026"/>
        <v>112.24346253270051</v>
      </c>
      <c r="D784">
        <f t="shared" si="1046"/>
        <v>130.40697062992695</v>
      </c>
      <c r="E784">
        <f t="shared" si="1047"/>
        <v>1759.7278942779812</v>
      </c>
      <c r="F784" s="9">
        <f t="shared" ref="F784:F788" si="1136">(F$789/F$782)^(1/7)*F783</f>
        <v>2200.5712431389916</v>
      </c>
      <c r="G784">
        <f t="shared" si="1064"/>
        <v>0.28564010792570116</v>
      </c>
      <c r="H784">
        <f t="shared" si="1065"/>
        <v>0.57124313899157642</v>
      </c>
      <c r="I784" s="9">
        <f t="shared" ref="I784:I788" si="1137">(I$789/I$782)^(1/7)*I783</f>
        <v>131945.98501260913</v>
      </c>
      <c r="J784">
        <f t="shared" si="1066"/>
        <v>64.508275323925773</v>
      </c>
      <c r="K784">
        <f t="shared" si="1067"/>
        <v>2254.838305196492</v>
      </c>
      <c r="L784">
        <f t="shared" si="1128"/>
        <v>2251.3138904596644</v>
      </c>
      <c r="M784">
        <f t="shared" si="1129"/>
        <v>1.0214957818041106</v>
      </c>
      <c r="N784">
        <f t="shared" si="1130"/>
        <v>1.0230581360384867</v>
      </c>
      <c r="O784">
        <f t="shared" si="1131"/>
        <v>1.2013266830512439</v>
      </c>
      <c r="P784">
        <f t="shared" si="1132"/>
        <v>1.205288205743628</v>
      </c>
      <c r="Q784" s="5">
        <f t="shared" si="1133"/>
        <v>0.2013266830512439</v>
      </c>
      <c r="R784" s="5">
        <f t="shared" si="1134"/>
        <v>0.20528820574362805</v>
      </c>
    </row>
    <row r="785" spans="1:18" x14ac:dyDescent="0.3">
      <c r="A785" s="1">
        <v>44690</v>
      </c>
      <c r="B785" s="9">
        <f t="shared" si="1135"/>
        <v>136513.73046366626</v>
      </c>
      <c r="C785">
        <f t="shared" si="1026"/>
        <v>112.3359027216502</v>
      </c>
      <c r="D785">
        <f t="shared" si="1046"/>
        <v>121.45077806244808</v>
      </c>
      <c r="E785">
        <f t="shared" si="1047"/>
        <v>1822.3971303329745</v>
      </c>
      <c r="F785" s="9">
        <f t="shared" si="1136"/>
        <v>2200.8569203285901</v>
      </c>
      <c r="G785">
        <f t="shared" si="1064"/>
        <v>0.28567718959857302</v>
      </c>
      <c r="H785">
        <f t="shared" si="1065"/>
        <v>0.85692032859014944</v>
      </c>
      <c r="I785" s="9">
        <f t="shared" si="1137"/>
        <v>132010.52484139826</v>
      </c>
      <c r="J785">
        <f t="shared" si="1066"/>
        <v>64.539828789129388</v>
      </c>
      <c r="K785">
        <f t="shared" si="1067"/>
        <v>2302.3487019393942</v>
      </c>
      <c r="L785">
        <f t="shared" si="1128"/>
        <v>2300.5053506465765</v>
      </c>
      <c r="M785">
        <f t="shared" si="1129"/>
        <v>1.0210704229360525</v>
      </c>
      <c r="N785">
        <f t="shared" si="1130"/>
        <v>1.0218501117926599</v>
      </c>
      <c r="O785">
        <f t="shared" si="1131"/>
        <v>1.1949583850504146</v>
      </c>
      <c r="P785">
        <f t="shared" si="1132"/>
        <v>1.1939330806406205</v>
      </c>
      <c r="Q785" s="5">
        <f t="shared" si="1133"/>
        <v>0.19495838505041463</v>
      </c>
      <c r="R785" s="5">
        <f t="shared" si="1134"/>
        <v>0.19393308064062054</v>
      </c>
    </row>
    <row r="786" spans="1:18" x14ac:dyDescent="0.3">
      <c r="A786" s="1">
        <v>44691</v>
      </c>
      <c r="B786" s="9">
        <f t="shared" si="1135"/>
        <v>136626.15888270771</v>
      </c>
      <c r="C786">
        <f t="shared" si="1026"/>
        <v>112.42841904144734</v>
      </c>
      <c r="D786">
        <f t="shared" si="1046"/>
        <v>107.17857142857247</v>
      </c>
      <c r="E786">
        <f t="shared" si="1047"/>
        <v>1885.1588827077649</v>
      </c>
      <c r="F786" s="9">
        <f t="shared" si="1136"/>
        <v>2201.1426346046755</v>
      </c>
      <c r="G786">
        <f t="shared" si="1064"/>
        <v>0.28571427608540034</v>
      </c>
      <c r="H786">
        <f t="shared" si="1065"/>
        <v>1.1426346046755498</v>
      </c>
      <c r="I786" s="9">
        <f t="shared" si="1137"/>
        <v>132075.09623908659</v>
      </c>
      <c r="J786">
        <f t="shared" si="1066"/>
        <v>64.571397688327124</v>
      </c>
      <c r="K786">
        <f t="shared" si="1067"/>
        <v>2349.9200090164377</v>
      </c>
      <c r="L786">
        <f t="shared" si="1128"/>
        <v>2348.1116951369781</v>
      </c>
      <c r="M786">
        <f t="shared" si="1129"/>
        <v>1.0206620773981681</v>
      </c>
      <c r="N786">
        <f t="shared" si="1130"/>
        <v>1.0206938638404042</v>
      </c>
      <c r="O786">
        <f t="shared" si="1131"/>
        <v>1.184135089418578</v>
      </c>
      <c r="P786">
        <f t="shared" si="1132"/>
        <v>1.1831907738420677</v>
      </c>
      <c r="Q786" s="5">
        <f t="shared" si="1133"/>
        <v>0.18413508941857804</v>
      </c>
      <c r="R786" s="5">
        <f t="shared" si="1134"/>
        <v>0.18319077384206772</v>
      </c>
    </row>
    <row r="787" spans="1:18" x14ac:dyDescent="0.3">
      <c r="A787" s="1">
        <v>44692</v>
      </c>
      <c r="B787" s="9">
        <f t="shared" si="1135"/>
        <v>136738.67989426249</v>
      </c>
      <c r="C787">
        <f t="shared" si="1026"/>
        <v>112.52101155478158</v>
      </c>
      <c r="D787">
        <f t="shared" si="1046"/>
        <v>101.96325555565636</v>
      </c>
      <c r="E787">
        <f t="shared" si="1047"/>
        <v>1948.0132275958895</v>
      </c>
      <c r="F787" s="9">
        <f t="shared" si="1136"/>
        <v>2201.4283859720626</v>
      </c>
      <c r="G787">
        <f t="shared" si="1064"/>
        <v>0.28575136738709261</v>
      </c>
      <c r="H787">
        <f t="shared" si="1065"/>
        <v>1.4283859720626424</v>
      </c>
      <c r="I787" s="9">
        <f t="shared" si="1137"/>
        <v>132139.69922111565</v>
      </c>
      <c r="J787">
        <f t="shared" si="1066"/>
        <v>64.602982029056875</v>
      </c>
      <c r="K787">
        <f t="shared" si="1067"/>
        <v>2397.5522871747671</v>
      </c>
      <c r="L787">
        <f t="shared" si="1128"/>
        <v>2389.4602208715769</v>
      </c>
      <c r="M787">
        <f t="shared" si="1129"/>
        <v>1.0202697444915438</v>
      </c>
      <c r="N787">
        <f t="shared" si="1130"/>
        <v>1.017609266978327</v>
      </c>
      <c r="O787">
        <f t="shared" si="1131"/>
        <v>1.171607167505488</v>
      </c>
      <c r="P787">
        <f t="shared" si="1132"/>
        <v>1.1730112967681936</v>
      </c>
      <c r="Q787" s="5">
        <f t="shared" si="1133"/>
        <v>0.17160716750548799</v>
      </c>
      <c r="R787" s="5">
        <f t="shared" si="1134"/>
        <v>0.1730112967681936</v>
      </c>
    </row>
    <row r="788" spans="1:18" x14ac:dyDescent="0.3">
      <c r="A788" s="1">
        <v>44693</v>
      </c>
      <c r="B788" s="9">
        <f t="shared" si="1135"/>
        <v>136851.29357458689</v>
      </c>
      <c r="C788">
        <f t="shared" si="1026"/>
        <v>112.61368032440078</v>
      </c>
      <c r="D788">
        <f t="shared" si="1046"/>
        <v>96.736394167641265</v>
      </c>
      <c r="E788">
        <f t="shared" si="1047"/>
        <v>2010.9602412536333</v>
      </c>
      <c r="F788" s="9">
        <f t="shared" si="1136"/>
        <v>2201.7141744355663</v>
      </c>
      <c r="G788">
        <f t="shared" si="1064"/>
        <v>0.28578846350364984</v>
      </c>
      <c r="H788">
        <f t="shared" si="1065"/>
        <v>1.7141744355662922</v>
      </c>
      <c r="I788" s="9">
        <f t="shared" si="1137"/>
        <v>132204.33380293459</v>
      </c>
      <c r="J788">
        <f t="shared" si="1066"/>
        <v>64.634581818943843</v>
      </c>
      <c r="K788">
        <f t="shared" si="1067"/>
        <v>2445.2455972167372</v>
      </c>
      <c r="L788">
        <f t="shared" si="1128"/>
        <v>2424.3388398880761</v>
      </c>
      <c r="M788">
        <f t="shared" si="1129"/>
        <v>1.0198925004877248</v>
      </c>
      <c r="N788">
        <f t="shared" si="1130"/>
        <v>1.0145968611286516</v>
      </c>
      <c r="O788">
        <f t="shared" si="1131"/>
        <v>1.157420363536833</v>
      </c>
      <c r="P788">
        <f t="shared" si="1132"/>
        <v>1.1633499552473219</v>
      </c>
      <c r="Q788" s="5">
        <f t="shared" si="1133"/>
        <v>0.15742036353683297</v>
      </c>
      <c r="R788" s="5">
        <f t="shared" si="1134"/>
        <v>0.16334995524732188</v>
      </c>
    </row>
    <row r="789" spans="1:18" x14ac:dyDescent="0.3">
      <c r="A789" s="1">
        <v>44694</v>
      </c>
      <c r="B789" s="4">
        <v>136964</v>
      </c>
      <c r="C789">
        <f t="shared" si="1026"/>
        <v>112.70642541311099</v>
      </c>
      <c r="D789">
        <f t="shared" si="1046"/>
        <v>91.497977756007458</v>
      </c>
      <c r="E789">
        <f t="shared" si="1047"/>
        <v>2074</v>
      </c>
      <c r="F789" s="4">
        <v>2202</v>
      </c>
      <c r="G789">
        <f t="shared" si="1064"/>
        <v>0.28582556443370777</v>
      </c>
      <c r="H789">
        <f t="shared" si="1065"/>
        <v>2</v>
      </c>
      <c r="I789" s="4">
        <v>132269</v>
      </c>
      <c r="J789">
        <f t="shared" si="1066"/>
        <v>64.666197065409506</v>
      </c>
      <c r="K789">
        <f t="shared" si="1067"/>
        <v>2493</v>
      </c>
      <c r="L789">
        <f t="shared" si="1128"/>
        <v>2452.5909338669826</v>
      </c>
      <c r="M789">
        <f t="shared" si="1129"/>
        <v>1.0195294913679094</v>
      </c>
      <c r="N789">
        <f t="shared" si="1130"/>
        <v>1.011653525288656</v>
      </c>
      <c r="O789">
        <f t="shared" si="1131"/>
        <v>1.1416310639592997</v>
      </c>
      <c r="P789">
        <f t="shared" si="1132"/>
        <v>1.1541666666666666</v>
      </c>
      <c r="Q789" s="5">
        <f t="shared" si="1133"/>
        <v>0.1416310639592997</v>
      </c>
      <c r="R789" s="5">
        <f t="shared" si="1134"/>
        <v>0.15416666666666656</v>
      </c>
    </row>
    <row r="790" spans="1:18" x14ac:dyDescent="0.3">
      <c r="A790" s="1">
        <v>44695</v>
      </c>
      <c r="B790" s="9">
        <f>((B$796-B$789)/7)+B789</f>
        <v>137034.42857142858</v>
      </c>
      <c r="C790">
        <f t="shared" si="1026"/>
        <v>70.428571428579744</v>
      </c>
      <c r="D790">
        <f t="shared" si="1046"/>
        <v>86.247996804399008</v>
      </c>
      <c r="E790">
        <f t="shared" si="1047"/>
        <v>1961.3188185120234</v>
      </c>
      <c r="F790" s="9">
        <f>((F$796-F$789)/7)+F789</f>
        <v>2202</v>
      </c>
      <c r="G790">
        <f t="shared" si="1064"/>
        <v>0</v>
      </c>
      <c r="H790">
        <f t="shared" si="1065"/>
        <v>1.7143969689341247</v>
      </c>
      <c r="I790" s="9">
        <f>((I$796-I$789)/7)+I789</f>
        <v>132338.14285714287</v>
      </c>
      <c r="J790">
        <f t="shared" si="1066"/>
        <v>69.142857142869616</v>
      </c>
      <c r="K790">
        <f t="shared" si="1067"/>
        <v>2494.2857142857101</v>
      </c>
      <c r="L790">
        <f t="shared" si="1128"/>
        <v>2474.1156871636326</v>
      </c>
      <c r="M790">
        <f t="shared" ref="M790:M796" si="1138">K790/K789</f>
        <v>1.0005157297576053</v>
      </c>
      <c r="N790">
        <f t="shared" ref="N790:N796" si="1139">L790/L789</f>
        <v>1.0087763324080758</v>
      </c>
      <c r="O790">
        <f t="shared" ref="O790:O796" si="1140">L790/L783</f>
        <v>1.1243053196533168</v>
      </c>
      <c r="P790">
        <f t="shared" ref="P790:P796" si="1141">K790/K783</f>
        <v>1.1299711956663234</v>
      </c>
      <c r="Q790" s="5">
        <f t="shared" ref="Q790:Q796" si="1142">O790-1</f>
        <v>0.12430531965331681</v>
      </c>
      <c r="R790" s="5">
        <f t="shared" ref="R790:R796" si="1143">P790-1</f>
        <v>0.12997119566632342</v>
      </c>
    </row>
    <row r="791" spans="1:18" x14ac:dyDescent="0.3">
      <c r="A791" s="1">
        <v>44696</v>
      </c>
      <c r="B791" s="9">
        <f t="shared" ref="B791:B795" si="1144">((B$796-B$789)/7)+B790</f>
        <v>137104.85714285716</v>
      </c>
      <c r="C791">
        <f t="shared" si="1026"/>
        <v>70.428571428579744</v>
      </c>
      <c r="D791">
        <f t="shared" si="1046"/>
        <v>80.986441788623779</v>
      </c>
      <c r="E791">
        <f t="shared" si="1047"/>
        <v>1848.3890701798373</v>
      </c>
      <c r="F791" s="9">
        <f t="shared" ref="F791:F795" si="1145">((F$796-F$789)/7)+F790</f>
        <v>2202</v>
      </c>
      <c r="G791">
        <f t="shared" si="1064"/>
        <v>0</v>
      </c>
      <c r="H791">
        <f t="shared" si="1065"/>
        <v>1.4287568610084236</v>
      </c>
      <c r="I791" s="9">
        <f t="shared" ref="I791:I795" si="1146">((I$796-I$789)/7)+I790</f>
        <v>132407.28571428574</v>
      </c>
      <c r="J791">
        <f t="shared" si="1066"/>
        <v>69.142857142869616</v>
      </c>
      <c r="K791">
        <f t="shared" si="1067"/>
        <v>2495.5714285714203</v>
      </c>
      <c r="L791">
        <f t="shared" si="1128"/>
        <v>2488.8676855939248</v>
      </c>
      <c r="M791">
        <f t="shared" si="1138"/>
        <v>1.0005154639175242</v>
      </c>
      <c r="N791">
        <f t="shared" si="1139"/>
        <v>1.0059625338082732</v>
      </c>
      <c r="O791">
        <f t="shared" si="1140"/>
        <v>1.1055178472184337</v>
      </c>
      <c r="P791">
        <f t="shared" si="1141"/>
        <v>1.1067629207913203</v>
      </c>
      <c r="Q791" s="5">
        <f t="shared" si="1142"/>
        <v>0.10551784721843371</v>
      </c>
      <c r="R791" s="5">
        <f t="shared" si="1143"/>
        <v>0.10676292079132033</v>
      </c>
    </row>
    <row r="792" spans="1:18" x14ac:dyDescent="0.3">
      <c r="A792" s="1">
        <v>44697</v>
      </c>
      <c r="B792" s="9">
        <f t="shared" si="1144"/>
        <v>137175.28571428574</v>
      </c>
      <c r="C792">
        <f t="shared" si="1026"/>
        <v>70.428571428579744</v>
      </c>
      <c r="D792">
        <f t="shared" si="1046"/>
        <v>75.713303176638874</v>
      </c>
      <c r="E792">
        <f t="shared" si="1047"/>
        <v>1735.2104175802669</v>
      </c>
      <c r="F792" s="9">
        <f t="shared" si="1145"/>
        <v>2202</v>
      </c>
      <c r="G792">
        <f t="shared" si="1064"/>
        <v>0</v>
      </c>
      <c r="H792">
        <f t="shared" si="1065"/>
        <v>1.1430796714098506</v>
      </c>
      <c r="I792" s="9">
        <f t="shared" si="1146"/>
        <v>132476.42857142861</v>
      </c>
      <c r="J792">
        <f t="shared" si="1066"/>
        <v>69.142857142869616</v>
      </c>
      <c r="K792">
        <f t="shared" si="1067"/>
        <v>2496.8571428571304</v>
      </c>
      <c r="L792">
        <f t="shared" si="1128"/>
        <v>2496.8558187426729</v>
      </c>
      <c r="M792">
        <f t="shared" si="1138"/>
        <v>1.0005151983513636</v>
      </c>
      <c r="N792">
        <f t="shared" si="1139"/>
        <v>1.0032095451256751</v>
      </c>
      <c r="O792">
        <f t="shared" si="1140"/>
        <v>1.085351015610944</v>
      </c>
      <c r="P792">
        <f t="shared" si="1141"/>
        <v>1.084482615840898</v>
      </c>
      <c r="Q792" s="5">
        <f t="shared" si="1142"/>
        <v>8.5351015610944048E-2</v>
      </c>
      <c r="R792" s="5">
        <f t="shared" si="1143"/>
        <v>8.4482615840898001E-2</v>
      </c>
    </row>
    <row r="793" spans="1:18" x14ac:dyDescent="0.3">
      <c r="A793" s="1">
        <v>44698</v>
      </c>
      <c r="B793" s="9">
        <f t="shared" si="1144"/>
        <v>137245.71428571432</v>
      </c>
      <c r="C793">
        <f t="shared" si="1026"/>
        <v>70.428571428579744</v>
      </c>
      <c r="D793">
        <f t="shared" si="1046"/>
        <v>90.496904534324131</v>
      </c>
      <c r="E793">
        <f t="shared" si="1047"/>
        <v>1621.7825228321017</v>
      </c>
      <c r="F793" s="9">
        <f t="shared" si="1145"/>
        <v>2202</v>
      </c>
      <c r="G793">
        <f t="shared" si="1064"/>
        <v>0</v>
      </c>
      <c r="H793">
        <f t="shared" si="1065"/>
        <v>0.85736539532445022</v>
      </c>
      <c r="I793" s="9">
        <f t="shared" si="1146"/>
        <v>132545.57142857148</v>
      </c>
      <c r="J793">
        <f t="shared" si="1066"/>
        <v>69.142857142869616</v>
      </c>
      <c r="K793">
        <f t="shared" si="1067"/>
        <v>2498.1428571428405</v>
      </c>
      <c r="L793">
        <f t="shared" si="1128"/>
        <v>2498.1415337098674</v>
      </c>
      <c r="M793">
        <f t="shared" si="1138"/>
        <v>1.0005149330587007</v>
      </c>
      <c r="N793">
        <f t="shared" si="1139"/>
        <v>1.0005149336047132</v>
      </c>
      <c r="O793">
        <f t="shared" si="1140"/>
        <v>1.0638938253591625</v>
      </c>
      <c r="P793">
        <f t="shared" si="1141"/>
        <v>1.0630756994100585</v>
      </c>
      <c r="Q793" s="5">
        <f t="shared" si="1142"/>
        <v>6.3893825359162548E-2</v>
      </c>
      <c r="R793" s="5">
        <f t="shared" si="1143"/>
        <v>6.3075699410058528E-2</v>
      </c>
    </row>
    <row r="794" spans="1:18" x14ac:dyDescent="0.3">
      <c r="A794" s="1">
        <v>44699</v>
      </c>
      <c r="B794" s="9">
        <f t="shared" si="1144"/>
        <v>137316.1428571429</v>
      </c>
      <c r="C794">
        <f t="shared" si="1026"/>
        <v>70.428571428579744</v>
      </c>
      <c r="D794">
        <f t="shared" si="1046"/>
        <v>110.61375241175847</v>
      </c>
      <c r="E794">
        <f t="shared" si="1047"/>
        <v>1508.1050475954253</v>
      </c>
      <c r="F794" s="9">
        <f t="shared" si="1145"/>
        <v>2202</v>
      </c>
      <c r="G794">
        <f t="shared" si="1064"/>
        <v>0</v>
      </c>
      <c r="H794">
        <f t="shared" si="1065"/>
        <v>0.5716140279373576</v>
      </c>
      <c r="I794" s="9">
        <f t="shared" si="1146"/>
        <v>132614.71428571435</v>
      </c>
      <c r="J794">
        <f t="shared" si="1066"/>
        <v>69.142857142869616</v>
      </c>
      <c r="K794">
        <f t="shared" si="1067"/>
        <v>2499.4285714285506</v>
      </c>
      <c r="L794">
        <f t="shared" si="1128"/>
        <v>2518.412155122548</v>
      </c>
      <c r="M794">
        <f t="shared" si="1138"/>
        <v>1.000514668039113</v>
      </c>
      <c r="N794">
        <f t="shared" si="1139"/>
        <v>1.0081142806118666</v>
      </c>
      <c r="O794">
        <f t="shared" si="1140"/>
        <v>1.0539669725926364</v>
      </c>
      <c r="P794">
        <f t="shared" si="1141"/>
        <v>1.0424917883120841</v>
      </c>
      <c r="Q794" s="5">
        <f t="shared" si="1142"/>
        <v>5.3966972592636386E-2</v>
      </c>
      <c r="R794" s="5">
        <f t="shared" si="1143"/>
        <v>4.2491788312084111E-2</v>
      </c>
    </row>
    <row r="795" spans="1:18" x14ac:dyDescent="0.3">
      <c r="A795" s="1">
        <v>44700</v>
      </c>
      <c r="B795" s="9">
        <f t="shared" si="1144"/>
        <v>137386.57142857148</v>
      </c>
      <c r="C795">
        <f t="shared" si="1026"/>
        <v>70.428571428579744</v>
      </c>
      <c r="D795">
        <f t="shared" si="1046"/>
        <v>130.77919658245082</v>
      </c>
      <c r="E795">
        <f t="shared" si="1047"/>
        <v>1394.1776530710631</v>
      </c>
      <c r="F795" s="9">
        <f t="shared" si="1145"/>
        <v>2202</v>
      </c>
      <c r="G795">
        <f t="shared" si="1064"/>
        <v>0</v>
      </c>
      <c r="H795">
        <f t="shared" si="1065"/>
        <v>0.28582556443370777</v>
      </c>
      <c r="I795" s="9">
        <f t="shared" si="1146"/>
        <v>132683.85714285722</v>
      </c>
      <c r="J795">
        <f t="shared" si="1066"/>
        <v>69.142857142869616</v>
      </c>
      <c r="K795">
        <f t="shared" si="1067"/>
        <v>2500.7142857142608</v>
      </c>
      <c r="L795">
        <f t="shared" si="1128"/>
        <v>2557.1812024681558</v>
      </c>
      <c r="M795">
        <f t="shared" si="1138"/>
        <v>1.0005144032921793</v>
      </c>
      <c r="N795">
        <f t="shared" si="1139"/>
        <v>1.0153942424661309</v>
      </c>
      <c r="O795">
        <f t="shared" si="1140"/>
        <v>1.0547952952757267</v>
      </c>
      <c r="P795">
        <f t="shared" si="1141"/>
        <v>1.0226843015526375</v>
      </c>
      <c r="Q795" s="5">
        <f t="shared" si="1142"/>
        <v>5.4795295275726685E-2</v>
      </c>
      <c r="R795" s="5">
        <f t="shared" si="1143"/>
        <v>2.2684301552637454E-2</v>
      </c>
    </row>
    <row r="796" spans="1:18" x14ac:dyDescent="0.3">
      <c r="A796" s="1">
        <v>44701</v>
      </c>
      <c r="B796" s="4">
        <v>137457</v>
      </c>
      <c r="C796">
        <f t="shared" si="1026"/>
        <v>70.428571428521536</v>
      </c>
      <c r="D796">
        <f t="shared" si="1046"/>
        <v>150.99331870496098</v>
      </c>
      <c r="E796">
        <f t="shared" si="1047"/>
        <v>1280</v>
      </c>
      <c r="F796" s="4">
        <v>2202</v>
      </c>
      <c r="G796">
        <f t="shared" si="1064"/>
        <v>0</v>
      </c>
      <c r="H796">
        <f t="shared" si="1065"/>
        <v>0</v>
      </c>
      <c r="I796" s="4">
        <v>132753</v>
      </c>
      <c r="J796">
        <f t="shared" si="1066"/>
        <v>69.142857142782304</v>
      </c>
      <c r="K796">
        <f t="shared" si="1067"/>
        <v>2502</v>
      </c>
      <c r="L796">
        <f t="shared" si="1128"/>
        <v>2614.4187248049598</v>
      </c>
      <c r="M796">
        <f t="shared" si="1138"/>
        <v>1.0005141388174907</v>
      </c>
      <c r="N796">
        <f t="shared" si="1139"/>
        <v>1.0223830529809772</v>
      </c>
      <c r="O796">
        <f t="shared" si="1140"/>
        <v>1.0659823816125849</v>
      </c>
      <c r="P796">
        <f t="shared" si="1141"/>
        <v>1.0036101083032491</v>
      </c>
      <c r="Q796" s="5">
        <f t="shared" si="1142"/>
        <v>6.5982381612584851E-2</v>
      </c>
      <c r="R796" s="5">
        <f t="shared" si="1143"/>
        <v>3.6101083032491488E-3</v>
      </c>
    </row>
    <row r="797" spans="1:18" x14ac:dyDescent="0.3">
      <c r="A797" s="1">
        <v>44702</v>
      </c>
      <c r="B797" s="12">
        <f>((B$803/B$796)^(1/7))*B796</f>
        <v>137687.97523627459</v>
      </c>
      <c r="C797">
        <f t="shared" si="1026"/>
        <v>230.97523627459304</v>
      </c>
      <c r="D797">
        <f t="shared" si="1046"/>
        <v>171.25620057505512</v>
      </c>
      <c r="E797">
        <f t="shared" si="1047"/>
        <v>1398.8241378626844</v>
      </c>
      <c r="F797" s="12">
        <f>((F$803/F$796)^(1/7))*F796</f>
        <v>2202.5709842064448</v>
      </c>
      <c r="G797">
        <f t="shared" si="1064"/>
        <v>0.5709842064447912</v>
      </c>
      <c r="H797">
        <f t="shared" si="1065"/>
        <v>0.5709842064447912</v>
      </c>
      <c r="I797" s="12">
        <f>((I$803/I$796)^(1/7))*I796</f>
        <v>132845.94739699597</v>
      </c>
      <c r="J797">
        <f t="shared" si="1066"/>
        <v>92.947396995965391</v>
      </c>
      <c r="K797">
        <f t="shared" si="1067"/>
        <v>2639.4568550721742</v>
      </c>
      <c r="L797">
        <f t="shared" ref="L797:L803" si="1147">GEOMEAN(K794:K800)</f>
        <v>2690.5121241364045</v>
      </c>
      <c r="M797">
        <f t="shared" ref="M797:M803" si="1148">K797/K796</f>
        <v>1.0549387909960728</v>
      </c>
      <c r="N797">
        <f t="shared" ref="N797:N803" si="1149">L797/L796</f>
        <v>1.0291052839430384</v>
      </c>
      <c r="O797">
        <f t="shared" ref="O797:O803" si="1150">L797/L790</f>
        <v>1.0874641546050146</v>
      </c>
      <c r="P797">
        <f t="shared" ref="P797:P803" si="1151">K797/K790</f>
        <v>1.058201488287815</v>
      </c>
      <c r="Q797" s="5">
        <f t="shared" ref="Q797:Q803" si="1152">O797-1</f>
        <v>8.7464154605014555E-2</v>
      </c>
      <c r="R797" s="5">
        <f t="shared" ref="R797:R803" si="1153">P797-1</f>
        <v>5.8201488287815017E-2</v>
      </c>
    </row>
    <row r="798" spans="1:18" x14ac:dyDescent="0.3">
      <c r="A798" s="1">
        <v>44703</v>
      </c>
      <c r="B798" s="12">
        <f t="shared" ref="B798:B802" si="1154">((B$803/B$796)^(1/7))*B797</f>
        <v>137919.33859072265</v>
      </c>
      <c r="C798">
        <f t="shared" si="1026"/>
        <v>231.36335444805445</v>
      </c>
      <c r="D798">
        <f t="shared" si="1046"/>
        <v>191.56792412595678</v>
      </c>
      <c r="E798">
        <f t="shared" si="1047"/>
        <v>1517.9440297780384</v>
      </c>
      <c r="F798" s="12">
        <f t="shared" ref="F798:F802" si="1155">((F$803/F$796)^(1/7))*F797</f>
        <v>2203.142116470548</v>
      </c>
      <c r="G798">
        <f t="shared" si="1064"/>
        <v>0.57113226410319839</v>
      </c>
      <c r="H798">
        <f t="shared" si="1065"/>
        <v>1.1421164705479896</v>
      </c>
      <c r="I798" s="12">
        <f t="shared" ref="I798:I802" si="1156">((I$803/I$796)^(1/7))*I797</f>
        <v>132938.95987138082</v>
      </c>
      <c r="J798">
        <f t="shared" si="1066"/>
        <v>93.012474384857342</v>
      </c>
      <c r="K798">
        <f t="shared" si="1067"/>
        <v>2777.2366028712713</v>
      </c>
      <c r="L798">
        <f t="shared" si="1147"/>
        <v>2786.2471601049983</v>
      </c>
      <c r="M798">
        <f t="shared" si="1148"/>
        <v>1.0522000378730683</v>
      </c>
      <c r="N798">
        <f t="shared" si="1149"/>
        <v>1.0355824584880184</v>
      </c>
      <c r="O798">
        <f t="shared" si="1150"/>
        <v>1.1194838424848241</v>
      </c>
      <c r="P798">
        <f t="shared" si="1151"/>
        <v>1.1128660037837863</v>
      </c>
      <c r="Q798" s="5">
        <f t="shared" si="1152"/>
        <v>0.11948384248482413</v>
      </c>
      <c r="R798" s="5">
        <f t="shared" si="1153"/>
        <v>0.11286600378378631</v>
      </c>
    </row>
    <row r="799" spans="1:18" x14ac:dyDescent="0.3">
      <c r="A799" s="1">
        <v>44704</v>
      </c>
      <c r="B799" s="12">
        <f t="shared" si="1154"/>
        <v>138151.09071551677</v>
      </c>
      <c r="C799">
        <f t="shared" si="1026"/>
        <v>231.75212479411857</v>
      </c>
      <c r="D799">
        <f t="shared" si="1046"/>
        <v>211.92857142856519</v>
      </c>
      <c r="E799">
        <f t="shared" si="1047"/>
        <v>1637.3602518505068</v>
      </c>
      <c r="F799" s="12">
        <f t="shared" si="1155"/>
        <v>2203.7133968307012</v>
      </c>
      <c r="G799">
        <f t="shared" si="1064"/>
        <v>0.57128036015319594</v>
      </c>
      <c r="H799">
        <f t="shared" si="1065"/>
        <v>1.7133968307011855</v>
      </c>
      <c r="I799" s="12">
        <f t="shared" si="1156"/>
        <v>133032.03746871871</v>
      </c>
      <c r="J799">
        <f t="shared" si="1066"/>
        <v>93.077597337891348</v>
      </c>
      <c r="K799">
        <f t="shared" si="1067"/>
        <v>2915.339849967364</v>
      </c>
      <c r="L799">
        <f t="shared" si="1147"/>
        <v>2902.8057434503426</v>
      </c>
      <c r="M799">
        <f t="shared" si="1148"/>
        <v>1.0497268568883593</v>
      </c>
      <c r="N799">
        <f t="shared" si="1149"/>
        <v>1.041833540474906</v>
      </c>
      <c r="O799">
        <f t="shared" si="1150"/>
        <v>1.1625844478725613</v>
      </c>
      <c r="P799">
        <f t="shared" si="1151"/>
        <v>1.1676037847449166</v>
      </c>
      <c r="Q799" s="5">
        <f t="shared" si="1152"/>
        <v>0.16258444787256132</v>
      </c>
      <c r="R799" s="5">
        <f t="shared" si="1153"/>
        <v>0.16760378474491655</v>
      </c>
    </row>
    <row r="800" spans="1:18" x14ac:dyDescent="0.3">
      <c r="A800" s="1">
        <v>44705</v>
      </c>
      <c r="B800" s="12">
        <f t="shared" si="1154"/>
        <v>138383.23226392543</v>
      </c>
      <c r="C800">
        <f t="shared" si="1026"/>
        <v>232.14154840866104</v>
      </c>
      <c r="D800">
        <f t="shared" si="1046"/>
        <v>217.7678571428587</v>
      </c>
      <c r="E800">
        <f t="shared" si="1047"/>
        <v>1757.0733812177205</v>
      </c>
      <c r="F800" s="12">
        <f t="shared" si="1155"/>
        <v>2204.2848253253064</v>
      </c>
      <c r="G800">
        <f t="shared" si="1064"/>
        <v>0.57142849460524303</v>
      </c>
      <c r="H800">
        <f t="shared" si="1065"/>
        <v>2.2848253253064286</v>
      </c>
      <c r="I800" s="12">
        <f t="shared" si="1156"/>
        <v>133125.18023460565</v>
      </c>
      <c r="J800">
        <f t="shared" si="1066"/>
        <v>93.142765886936104</v>
      </c>
      <c r="K800">
        <f t="shared" si="1067"/>
        <v>3053.7672039944737</v>
      </c>
      <c r="L800">
        <f t="shared" si="1147"/>
        <v>3041.778523103419</v>
      </c>
      <c r="M800">
        <f t="shared" si="1148"/>
        <v>1.0474824072495903</v>
      </c>
      <c r="N800">
        <f t="shared" si="1149"/>
        <v>1.0478753288836649</v>
      </c>
      <c r="O800">
        <f t="shared" si="1150"/>
        <v>1.2176165689804705</v>
      </c>
      <c r="P800">
        <f t="shared" si="1151"/>
        <v>1.2224149612833224</v>
      </c>
      <c r="Q800" s="5">
        <f t="shared" si="1152"/>
        <v>0.21761656898047055</v>
      </c>
      <c r="R800" s="5">
        <f t="shared" si="1153"/>
        <v>0.22241496128332239</v>
      </c>
    </row>
    <row r="801" spans="1:18" x14ac:dyDescent="0.3">
      <c r="A801" s="1">
        <v>44706</v>
      </c>
      <c r="B801" s="12">
        <f t="shared" si="1154"/>
        <v>138615.76389031476</v>
      </c>
      <c r="C801">
        <f t="shared" si="1026"/>
        <v>232.53162638933281</v>
      </c>
      <c r="D801">
        <f t="shared" si="1046"/>
        <v>203.53880975139327</v>
      </c>
      <c r="E801">
        <f t="shared" si="1047"/>
        <v>1877.0839960522717</v>
      </c>
      <c r="F801" s="12">
        <f t="shared" si="1155"/>
        <v>2204.8564019927753</v>
      </c>
      <c r="G801">
        <f t="shared" si="1064"/>
        <v>0.57157666746888935</v>
      </c>
      <c r="H801">
        <f t="shared" si="1065"/>
        <v>2.8564019927753179</v>
      </c>
      <c r="I801" s="12">
        <f t="shared" si="1156"/>
        <v>133218.38821466957</v>
      </c>
      <c r="J801">
        <f t="shared" si="1066"/>
        <v>93.207980063918512</v>
      </c>
      <c r="K801">
        <f t="shared" si="1067"/>
        <v>3192.5192736524041</v>
      </c>
      <c r="L801">
        <f t="shared" si="1147"/>
        <v>3161.4679531612646</v>
      </c>
      <c r="M801">
        <f t="shared" si="1148"/>
        <v>1.0454363611857629</v>
      </c>
      <c r="N801">
        <f t="shared" si="1149"/>
        <v>1.0393485025779361</v>
      </c>
      <c r="O801">
        <f t="shared" si="1150"/>
        <v>1.2553417623603493</v>
      </c>
      <c r="P801">
        <f t="shared" si="1151"/>
        <v>1.2772996636698111</v>
      </c>
      <c r="Q801" s="5">
        <f t="shared" si="1152"/>
        <v>0.25534176236034933</v>
      </c>
      <c r="R801" s="5">
        <f t="shared" si="1153"/>
        <v>0.27729966366981107</v>
      </c>
    </row>
    <row r="802" spans="1:18" x14ac:dyDescent="0.3">
      <c r="A802" s="1">
        <v>44707</v>
      </c>
      <c r="B802" s="12">
        <f t="shared" si="1154"/>
        <v>138848.68625015055</v>
      </c>
      <c r="C802">
        <f t="shared" si="1026"/>
        <v>232.92235983579303</v>
      </c>
      <c r="D802">
        <f t="shared" si="1046"/>
        <v>189.26124758824517</v>
      </c>
      <c r="E802">
        <f t="shared" si="1047"/>
        <v>1997.3926755636639</v>
      </c>
      <c r="F802" s="12">
        <f t="shared" si="1155"/>
        <v>2205.4281268715295</v>
      </c>
      <c r="G802">
        <f t="shared" si="1064"/>
        <v>0.57172487875413935</v>
      </c>
      <c r="H802">
        <f t="shared" si="1065"/>
        <v>3.4281268715294573</v>
      </c>
      <c r="I802" s="12">
        <f t="shared" si="1156"/>
        <v>133311.66145457036</v>
      </c>
      <c r="J802">
        <f t="shared" si="1066"/>
        <v>93.273239900794579</v>
      </c>
      <c r="K802">
        <f t="shared" si="1067"/>
        <v>3331.596668708662</v>
      </c>
      <c r="L802">
        <f t="shared" si="1147"/>
        <v>3260.3331409722264</v>
      </c>
      <c r="M802">
        <f t="shared" si="1148"/>
        <v>1.043563525584341</v>
      </c>
      <c r="N802">
        <f t="shared" si="1149"/>
        <v>1.0312719247120956</v>
      </c>
      <c r="O802">
        <f t="shared" si="1150"/>
        <v>1.2749714951077373</v>
      </c>
      <c r="P802">
        <f t="shared" si="1151"/>
        <v>1.3322580223342397</v>
      </c>
      <c r="Q802" s="5">
        <f t="shared" si="1152"/>
        <v>0.27497149510773733</v>
      </c>
      <c r="R802" s="5">
        <f t="shared" si="1153"/>
        <v>0.33225802233423973</v>
      </c>
    </row>
    <row r="803" spans="1:18" x14ac:dyDescent="0.3">
      <c r="A803" s="1">
        <v>44708</v>
      </c>
      <c r="B803" s="4">
        <v>139082</v>
      </c>
      <c r="C803">
        <f t="shared" si="1026"/>
        <v>233.31374984944705</v>
      </c>
      <c r="D803">
        <f t="shared" si="1046"/>
        <v>174.93508913183905</v>
      </c>
      <c r="E803">
        <f t="shared" si="1047"/>
        <v>2118</v>
      </c>
      <c r="F803" s="4">
        <v>2206</v>
      </c>
      <c r="G803">
        <f t="shared" si="1064"/>
        <v>0.57187312847054272</v>
      </c>
      <c r="H803">
        <f t="shared" si="1065"/>
        <v>4</v>
      </c>
      <c r="I803" s="4">
        <v>133405</v>
      </c>
      <c r="J803">
        <f t="shared" si="1066"/>
        <v>93.338545429636724</v>
      </c>
      <c r="K803">
        <f t="shared" si="1067"/>
        <v>3471</v>
      </c>
      <c r="L803">
        <f t="shared" si="1147"/>
        <v>3337.2774189302945</v>
      </c>
      <c r="M803">
        <f t="shared" si="1148"/>
        <v>1.0418427994602875</v>
      </c>
      <c r="N803">
        <f t="shared" si="1149"/>
        <v>1.0236001275425257</v>
      </c>
      <c r="O803">
        <f t="shared" si="1150"/>
        <v>1.2764892583070302</v>
      </c>
      <c r="P803">
        <f t="shared" si="1151"/>
        <v>1.3872901678657075</v>
      </c>
      <c r="Q803" s="5">
        <f t="shared" si="1152"/>
        <v>0.27648925830703019</v>
      </c>
      <c r="R803" s="5">
        <f t="shared" si="1153"/>
        <v>0.38729016786570747</v>
      </c>
    </row>
    <row r="804" spans="1:18" x14ac:dyDescent="0.3">
      <c r="A804" s="1">
        <v>44709</v>
      </c>
      <c r="B804" s="12">
        <f>((B$810-B$803)/7)+B803</f>
        <v>139199.14285714287</v>
      </c>
      <c r="C804">
        <f t="shared" si="1026"/>
        <v>117.14285714286962</v>
      </c>
      <c r="D804">
        <f t="shared" si="1046"/>
        <v>160.56025272361512</v>
      </c>
      <c r="E804">
        <f t="shared" si="1047"/>
        <v>2164.7142857142899</v>
      </c>
      <c r="F804" s="12">
        <f>((F$810-F$803)/7)+F803</f>
        <v>2206.1428571428573</v>
      </c>
      <c r="G804">
        <f t="shared" si="1064"/>
        <v>0.14285714285733775</v>
      </c>
      <c r="H804">
        <f t="shared" si="1065"/>
        <v>3.5718729364125466</v>
      </c>
      <c r="I804" s="12">
        <f>((I$810-I$803)/7)+I803</f>
        <v>133534.85714285713</v>
      </c>
      <c r="J804">
        <f t="shared" si="1066"/>
        <v>129.85714285713038</v>
      </c>
      <c r="K804">
        <f t="shared" si="1067"/>
        <v>3458.1428571428696</v>
      </c>
      <c r="L804">
        <f t="shared" ref="L804:L810" si="1157">GEOMEAN(K801:K807)</f>
        <v>3391.6552647893986</v>
      </c>
      <c r="M804">
        <f t="shared" ref="M804:M810" si="1158">K804/K803</f>
        <v>0.99629583899247176</v>
      </c>
      <c r="N804">
        <f t="shared" ref="N804:N810" si="1159">L804/L803</f>
        <v>1.0162940741907318</v>
      </c>
      <c r="O804">
        <f t="shared" ref="O804:O810" si="1160">L804/L797</f>
        <v>1.2605983947677046</v>
      </c>
      <c r="P804">
        <f t="shared" ref="P804:P810" si="1161">K804/K797</f>
        <v>1.3101721479165109</v>
      </c>
      <c r="Q804" s="5">
        <f t="shared" ref="Q804:Q810" si="1162">O804-1</f>
        <v>0.26059839476770463</v>
      </c>
      <c r="R804" s="5">
        <f t="shared" ref="R804:R810" si="1163">P804-1</f>
        <v>0.31017214791651093</v>
      </c>
    </row>
    <row r="805" spans="1:18" x14ac:dyDescent="0.3">
      <c r="A805" s="1">
        <v>44710</v>
      </c>
      <c r="B805" s="12">
        <f t="shared" ref="B805:B809" si="1164">((B$810-B$803)/7)+B804</f>
        <v>139316.28571428574</v>
      </c>
      <c r="C805">
        <f t="shared" ref="C805:C868" si="1165">B805-B804</f>
        <v>117.14285714286962</v>
      </c>
      <c r="D805">
        <f t="shared" si="1046"/>
        <v>146.13665656780722</v>
      </c>
      <c r="E805">
        <f t="shared" si="1047"/>
        <v>2211.4285714285797</v>
      </c>
      <c r="F805" s="12">
        <f t="shared" ref="F805:F809" si="1166">((F$810-F$803)/7)+F804</f>
        <v>2206.2857142857147</v>
      </c>
      <c r="G805">
        <f t="shared" si="1064"/>
        <v>0.14285714285733775</v>
      </c>
      <c r="H805">
        <f t="shared" si="1065"/>
        <v>3.1435978151666859</v>
      </c>
      <c r="I805" s="12">
        <f t="shared" ref="I805:I809" si="1167">((I$810-I$803)/7)+I804</f>
        <v>133664.71428571426</v>
      </c>
      <c r="J805">
        <f t="shared" si="1066"/>
        <v>129.85714285713038</v>
      </c>
      <c r="K805">
        <f t="shared" si="1067"/>
        <v>3445.2857142857683</v>
      </c>
      <c r="L805">
        <f t="shared" si="1157"/>
        <v>3423.2655264175587</v>
      </c>
      <c r="M805">
        <f t="shared" si="1158"/>
        <v>0.99628206717066514</v>
      </c>
      <c r="N805">
        <f t="shared" si="1159"/>
        <v>1.0093200101898101</v>
      </c>
      <c r="O805">
        <f t="shared" si="1160"/>
        <v>1.2286295255617432</v>
      </c>
      <c r="P805">
        <f t="shared" si="1161"/>
        <v>1.2405445437107621</v>
      </c>
      <c r="Q805" s="5">
        <f t="shared" si="1162"/>
        <v>0.22862952556174321</v>
      </c>
      <c r="R805" s="5">
        <f t="shared" si="1163"/>
        <v>0.24054454371076206</v>
      </c>
    </row>
    <row r="806" spans="1:18" x14ac:dyDescent="0.3">
      <c r="A806" s="1">
        <v>44711</v>
      </c>
      <c r="B806" s="12">
        <f t="shared" si="1164"/>
        <v>139433.42857142861</v>
      </c>
      <c r="C806">
        <f t="shared" si="1165"/>
        <v>117.14285714286962</v>
      </c>
      <c r="D806">
        <f t="shared" si="1046"/>
        <v>131.66421873118088</v>
      </c>
      <c r="E806">
        <f t="shared" si="1047"/>
        <v>2258.1428571428696</v>
      </c>
      <c r="F806" s="12">
        <f t="shared" si="1166"/>
        <v>2206.428571428572</v>
      </c>
      <c r="G806">
        <f t="shared" si="1064"/>
        <v>0.14285714285733775</v>
      </c>
      <c r="H806">
        <f t="shared" si="1065"/>
        <v>2.7151745978708277</v>
      </c>
      <c r="I806" s="12">
        <f t="shared" si="1167"/>
        <v>133794.57142857139</v>
      </c>
      <c r="J806">
        <f t="shared" si="1066"/>
        <v>129.85714285713038</v>
      </c>
      <c r="K806">
        <f t="shared" si="1067"/>
        <v>3432.428571428638</v>
      </c>
      <c r="L806">
        <f t="shared" si="1157"/>
        <v>3432.3322478385658</v>
      </c>
      <c r="M806">
        <f t="shared" si="1158"/>
        <v>0.99626819256126753</v>
      </c>
      <c r="N806">
        <f t="shared" si="1159"/>
        <v>1.0026485592049574</v>
      </c>
      <c r="O806">
        <f t="shared" si="1160"/>
        <v>1.1824188565090876</v>
      </c>
      <c r="P806">
        <f t="shared" si="1161"/>
        <v>1.1773682479821563</v>
      </c>
      <c r="Q806" s="5">
        <f t="shared" si="1162"/>
        <v>0.18241885650908762</v>
      </c>
      <c r="R806" s="5">
        <f t="shared" si="1163"/>
        <v>0.17736824798215634</v>
      </c>
    </row>
    <row r="807" spans="1:18" x14ac:dyDescent="0.3">
      <c r="A807" s="1">
        <v>44712</v>
      </c>
      <c r="B807" s="12">
        <f t="shared" si="1164"/>
        <v>139550.57142857148</v>
      </c>
      <c r="C807">
        <f t="shared" si="1165"/>
        <v>117.14285714286962</v>
      </c>
      <c r="D807">
        <f t="shared" si="1046"/>
        <v>163.81554982659873</v>
      </c>
      <c r="E807">
        <f t="shared" si="1047"/>
        <v>2304.8571428571595</v>
      </c>
      <c r="F807" s="12">
        <f t="shared" si="1166"/>
        <v>2206.5714285714294</v>
      </c>
      <c r="G807">
        <f t="shared" si="1064"/>
        <v>0.14285714285733775</v>
      </c>
      <c r="H807">
        <f t="shared" si="1065"/>
        <v>2.2866032461229224</v>
      </c>
      <c r="I807" s="12">
        <f t="shared" si="1167"/>
        <v>133924.42857142852</v>
      </c>
      <c r="J807">
        <f t="shared" si="1066"/>
        <v>129.85714285713038</v>
      </c>
      <c r="K807">
        <f t="shared" si="1067"/>
        <v>3419.5714285715367</v>
      </c>
      <c r="L807">
        <f t="shared" si="1157"/>
        <v>3419.4747427917255</v>
      </c>
      <c r="M807">
        <f t="shared" si="1158"/>
        <v>0.99625421400925174</v>
      </c>
      <c r="N807">
        <f t="shared" si="1159"/>
        <v>0.99625400336609693</v>
      </c>
      <c r="O807">
        <f t="shared" si="1160"/>
        <v>1.1241695333238648</v>
      </c>
      <c r="P807">
        <f t="shared" si="1161"/>
        <v>1.1197878555046938</v>
      </c>
      <c r="Q807" s="5">
        <f t="shared" si="1162"/>
        <v>0.12416953332386482</v>
      </c>
      <c r="R807" s="5">
        <f t="shared" si="1163"/>
        <v>0.11978785550469384</v>
      </c>
    </row>
    <row r="808" spans="1:18" x14ac:dyDescent="0.3">
      <c r="A808" s="1">
        <v>44713</v>
      </c>
      <c r="B808" s="12">
        <f t="shared" si="1164"/>
        <v>139667.71428571435</v>
      </c>
      <c r="C808">
        <f t="shared" si="1165"/>
        <v>117.14285714286962</v>
      </c>
      <c r="D808">
        <f t="shared" si="1046"/>
        <v>210.70322709386528</v>
      </c>
      <c r="E808">
        <f t="shared" si="1047"/>
        <v>2351.5714285714494</v>
      </c>
      <c r="F808" s="12">
        <f t="shared" si="1166"/>
        <v>2206.7142857142867</v>
      </c>
      <c r="G808">
        <f t="shared" si="1064"/>
        <v>0.14285714285733775</v>
      </c>
      <c r="H808">
        <f t="shared" si="1065"/>
        <v>1.8578837215113708</v>
      </c>
      <c r="I808" s="12">
        <f t="shared" si="1167"/>
        <v>134054.28571428565</v>
      </c>
      <c r="J808">
        <f t="shared" si="1066"/>
        <v>129.85714285713038</v>
      </c>
      <c r="K808">
        <f t="shared" si="1067"/>
        <v>3406.7142857144063</v>
      </c>
      <c r="L808">
        <f t="shared" si="1157"/>
        <v>3438.0173003872865</v>
      </c>
      <c r="M808">
        <f t="shared" si="1158"/>
        <v>0.99624013034215186</v>
      </c>
      <c r="N808">
        <f t="shared" si="1159"/>
        <v>1.0054226332961367</v>
      </c>
      <c r="O808">
        <f t="shared" si="1160"/>
        <v>1.087474980396208</v>
      </c>
      <c r="P808">
        <f t="shared" si="1161"/>
        <v>1.0670927858853463</v>
      </c>
      <c r="Q808" s="5">
        <f t="shared" si="1162"/>
        <v>8.7474980396208046E-2</v>
      </c>
      <c r="R808" s="5">
        <f t="shared" si="1163"/>
        <v>6.7092785885346284E-2</v>
      </c>
    </row>
    <row r="809" spans="1:18" x14ac:dyDescent="0.3">
      <c r="A809" s="1">
        <v>44714</v>
      </c>
      <c r="B809" s="12">
        <f t="shared" si="1164"/>
        <v>139784.85714285722</v>
      </c>
      <c r="C809">
        <f t="shared" si="1165"/>
        <v>117.14285714286962</v>
      </c>
      <c r="D809">
        <f t="shared" ref="D809:D872" si="1168">AVERAGE(C806:C813)</f>
        <v>257.80664272361173</v>
      </c>
      <c r="E809">
        <f t="shared" ref="E809:E866" si="1169">SUM(C796:C809)</f>
        <v>2398.2857142857392</v>
      </c>
      <c r="F809" s="12">
        <f t="shared" si="1166"/>
        <v>2206.857142857144</v>
      </c>
      <c r="G809">
        <f t="shared" si="1064"/>
        <v>0.14285714285733775</v>
      </c>
      <c r="H809">
        <f t="shared" si="1065"/>
        <v>1.4290159856145692</v>
      </c>
      <c r="I809" s="12">
        <f t="shared" si="1167"/>
        <v>134184.14285714278</v>
      </c>
      <c r="J809">
        <f t="shared" si="1066"/>
        <v>129.85714285713038</v>
      </c>
      <c r="K809">
        <f t="shared" si="1067"/>
        <v>3393.857142857305</v>
      </c>
      <c r="L809">
        <f t="shared" si="1157"/>
        <v>3486.9128576584285</v>
      </c>
      <c r="M809">
        <f t="shared" si="1158"/>
        <v>0.99622594036987022</v>
      </c>
      <c r="N809">
        <f t="shared" si="1159"/>
        <v>1.0142220218803535</v>
      </c>
      <c r="O809">
        <f t="shared" si="1160"/>
        <v>1.0694958787612228</v>
      </c>
      <c r="P809">
        <f t="shared" si="1161"/>
        <v>1.0186878786179046</v>
      </c>
      <c r="Q809" s="5">
        <f t="shared" si="1162"/>
        <v>6.9495878761222762E-2</v>
      </c>
      <c r="R809" s="5">
        <f t="shared" si="1163"/>
        <v>1.8687878617904552E-2</v>
      </c>
    </row>
    <row r="810" spans="1:18" x14ac:dyDescent="0.3">
      <c r="A810" s="1">
        <v>44715</v>
      </c>
      <c r="B810" s="4">
        <v>139902</v>
      </c>
      <c r="C810">
        <f t="shared" si="1165"/>
        <v>117.1428571427823</v>
      </c>
      <c r="D810">
        <f t="shared" si="1168"/>
        <v>305.12655313769574</v>
      </c>
      <c r="E810">
        <f t="shared" si="1169"/>
        <v>2445</v>
      </c>
      <c r="F810" s="4">
        <v>2207</v>
      </c>
      <c r="G810">
        <f t="shared" si="1064"/>
        <v>0.14285714285597351</v>
      </c>
      <c r="H810">
        <f t="shared" si="1065"/>
        <v>1</v>
      </c>
      <c r="I810" s="4">
        <v>134314</v>
      </c>
      <c r="J810">
        <f>I810-I809</f>
        <v>129.8571428572177</v>
      </c>
      <c r="K810">
        <f t="shared" si="1067"/>
        <v>3381</v>
      </c>
      <c r="L810">
        <f t="shared" si="1157"/>
        <v>3566.0259135379388</v>
      </c>
      <c r="M810">
        <f t="shared" si="1158"/>
        <v>0.99621164288415498</v>
      </c>
      <c r="N810">
        <f t="shared" si="1159"/>
        <v>1.0226885669671244</v>
      </c>
      <c r="O810">
        <f t="shared" si="1160"/>
        <v>1.068543446016833</v>
      </c>
      <c r="P810">
        <f t="shared" si="1161"/>
        <v>0.97407087294727746</v>
      </c>
      <c r="Q810" s="5">
        <f t="shared" si="1162"/>
        <v>6.8543446016833043E-2</v>
      </c>
      <c r="R810" s="5">
        <f t="shared" si="1163"/>
        <v>-2.5929127052722545E-2</v>
      </c>
    </row>
    <row r="811" spans="1:18" x14ac:dyDescent="0.3">
      <c r="A811" s="1">
        <v>44716</v>
      </c>
      <c r="B811" s="12">
        <f>((B$817/B$810)^(1/7))*B810</f>
        <v>140392.52439861279</v>
      </c>
      <c r="C811">
        <f t="shared" si="1165"/>
        <v>490.52439861278981</v>
      </c>
      <c r="D811">
        <f t="shared" si="1168"/>
        <v>352.66371741013791</v>
      </c>
      <c r="E811">
        <f t="shared" si="1169"/>
        <v>2704.5491623381968</v>
      </c>
      <c r="F811" s="12">
        <f>((F$817/F$810)^(1/7))*F810</f>
        <v>2207.285603383737</v>
      </c>
      <c r="G811">
        <f t="shared" si="1064"/>
        <v>0.28560338373699778</v>
      </c>
      <c r="H811">
        <f t="shared" si="1065"/>
        <v>1.14274624087966</v>
      </c>
      <c r="I811" s="12">
        <f>((I$817/I$810)^(1/7))*I810</f>
        <v>134593.67543257747</v>
      </c>
      <c r="J811">
        <f t="shared" ref="J811:J874" si="1170">I811-I810</f>
        <v>279.67543257746729</v>
      </c>
      <c r="K811">
        <f t="shared" si="1067"/>
        <v>3591.5633626515919</v>
      </c>
      <c r="L811">
        <f t="shared" ref="L811:L817" si="1171">GEOMEAN(K808:K814)</f>
        <v>3676.0503723847678</v>
      </c>
      <c r="M811">
        <f t="shared" ref="M811:M817" si="1172">K811/K810</f>
        <v>1.0622784272852979</v>
      </c>
      <c r="N811">
        <f t="shared" ref="N811:N817" si="1173">L811/L810</f>
        <v>1.0308535219638018</v>
      </c>
      <c r="O811">
        <f t="shared" ref="O811:O817" si="1174">L811/L804</f>
        <v>1.0838514192606272</v>
      </c>
      <c r="P811">
        <f t="shared" ref="P811:P817" si="1175">K811/K804</f>
        <v>1.0385815482530281</v>
      </c>
      <c r="Q811" s="5">
        <f t="shared" ref="Q811:Q817" si="1176">O811-1</f>
        <v>8.3851419260627225E-2</v>
      </c>
      <c r="R811" s="5">
        <f t="shared" ref="R811:R817" si="1177">P811-1</f>
        <v>3.8581548253028064E-2</v>
      </c>
    </row>
    <row r="812" spans="1:18" x14ac:dyDescent="0.3">
      <c r="A812" s="1">
        <v>44717</v>
      </c>
      <c r="B812" s="12">
        <f t="shared" ref="B812:B816" si="1178">((B$817/B$810)^(1/7))*B811</f>
        <v>140884.76867389379</v>
      </c>
      <c r="C812">
        <f t="shared" si="1165"/>
        <v>492.24427528100205</v>
      </c>
      <c r="D812">
        <f t="shared" si="1168"/>
        <v>400.41889727642774</v>
      </c>
      <c r="E812">
        <f t="shared" si="1169"/>
        <v>2965.4300831711444</v>
      </c>
      <c r="F812" s="12">
        <f t="shared" ref="F812:F816" si="1179">((F$817/F$810)^(1/7))*F811</f>
        <v>2207.5712437268271</v>
      </c>
      <c r="G812">
        <f t="shared" ref="G812:G875" si="1180">F812-F811</f>
        <v>0.28564034309010822</v>
      </c>
      <c r="H812">
        <f t="shared" ref="H812:H875" si="1181">SUM(G806:G812)</f>
        <v>1.2855294411124305</v>
      </c>
      <c r="I812" s="12">
        <f t="shared" ref="I812:I816" si="1182">((I$817/I$810)^(1/7))*I811</f>
        <v>134873.93321954529</v>
      </c>
      <c r="J812">
        <f t="shared" si="1170"/>
        <v>280.25778696782072</v>
      </c>
      <c r="K812">
        <f t="shared" ref="K812:K875" si="1183">B812-F812-I812</f>
        <v>3803.2642106216808</v>
      </c>
      <c r="L812">
        <f t="shared" si="1171"/>
        <v>3818.4750144266259</v>
      </c>
      <c r="M812">
        <f t="shared" si="1172"/>
        <v>1.0589439268067913</v>
      </c>
      <c r="N812">
        <f t="shared" si="1173"/>
        <v>1.038743931016773</v>
      </c>
      <c r="O812">
        <f t="shared" si="1174"/>
        <v>1.1154480962575677</v>
      </c>
      <c r="P812">
        <f t="shared" si="1175"/>
        <v>1.1039038634304161</v>
      </c>
      <c r="Q812" s="5">
        <f t="shared" si="1176"/>
        <v>0.11544809625756769</v>
      </c>
      <c r="R812" s="5">
        <f t="shared" si="1177"/>
        <v>0.10390386343041613</v>
      </c>
    </row>
    <row r="813" spans="1:18" x14ac:dyDescent="0.3">
      <c r="A813" s="1">
        <v>44718</v>
      </c>
      <c r="B813" s="12">
        <f t="shared" si="1178"/>
        <v>141378.73885607463</v>
      </c>
      <c r="C813">
        <f t="shared" si="1165"/>
        <v>493.97018218084122</v>
      </c>
      <c r="D813">
        <f t="shared" si="1168"/>
        <v>448.39285714284779</v>
      </c>
      <c r="E813">
        <f t="shared" si="1169"/>
        <v>3227.648140557867</v>
      </c>
      <c r="F813" s="12">
        <f t="shared" si="1179"/>
        <v>2207.8569210340538</v>
      </c>
      <c r="G813">
        <f t="shared" si="1180"/>
        <v>0.28567730722670603</v>
      </c>
      <c r="H813">
        <f t="shared" si="1181"/>
        <v>1.4283496054817988</v>
      </c>
      <c r="I813" s="12">
        <f t="shared" si="1182"/>
        <v>135154.77457351136</v>
      </c>
      <c r="J813">
        <f t="shared" si="1170"/>
        <v>280.84135396606871</v>
      </c>
      <c r="K813">
        <f t="shared" si="1183"/>
        <v>4016.1073615292262</v>
      </c>
      <c r="L813">
        <f t="shared" si="1171"/>
        <v>3995.5887150629546</v>
      </c>
      <c r="M813">
        <f t="shared" si="1172"/>
        <v>1.0559632828855596</v>
      </c>
      <c r="N813">
        <f t="shared" si="1173"/>
        <v>1.0463833598405576</v>
      </c>
      <c r="O813">
        <f t="shared" si="1174"/>
        <v>1.1641031306276037</v>
      </c>
      <c r="P813">
        <f t="shared" si="1175"/>
        <v>1.1700483427271002</v>
      </c>
      <c r="Q813" s="5">
        <f t="shared" si="1176"/>
        <v>0.16410313062760373</v>
      </c>
      <c r="R813" s="5">
        <f t="shared" si="1177"/>
        <v>0.17004834272710023</v>
      </c>
    </row>
    <row r="814" spans="1:18" x14ac:dyDescent="0.3">
      <c r="A814" s="1">
        <v>44719</v>
      </c>
      <c r="B814" s="12">
        <f t="shared" si="1178"/>
        <v>141874.44099653017</v>
      </c>
      <c r="C814">
        <f t="shared" si="1165"/>
        <v>495.70214045554167</v>
      </c>
      <c r="D814">
        <f t="shared" si="1168"/>
        <v>472.7052802767721</v>
      </c>
      <c r="E814">
        <f t="shared" si="1169"/>
        <v>3491.2087326047476</v>
      </c>
      <c r="F814" s="12">
        <f t="shared" si="1179"/>
        <v>2208.1426353101997</v>
      </c>
      <c r="G814">
        <f t="shared" si="1180"/>
        <v>0.28571427614588174</v>
      </c>
      <c r="H814">
        <f t="shared" si="1181"/>
        <v>1.5712067387703428</v>
      </c>
      <c r="I814" s="12">
        <f t="shared" si="1182"/>
        <v>135436.20070960853</v>
      </c>
      <c r="J814">
        <f t="shared" si="1170"/>
        <v>281.42613609717228</v>
      </c>
      <c r="K814">
        <f t="shared" si="1183"/>
        <v>4230.0976516114606</v>
      </c>
      <c r="L814">
        <f t="shared" si="1171"/>
        <v>4210.5213160160156</v>
      </c>
      <c r="M814">
        <f t="shared" si="1172"/>
        <v>1.0532830103428192</v>
      </c>
      <c r="N814">
        <f t="shared" si="1173"/>
        <v>1.0537924737205278</v>
      </c>
      <c r="O814">
        <f t="shared" si="1174"/>
        <v>1.2313356970662881</v>
      </c>
      <c r="P814">
        <f t="shared" si="1175"/>
        <v>1.2370256741145209</v>
      </c>
      <c r="Q814" s="5">
        <f t="shared" si="1176"/>
        <v>0.23133569706628809</v>
      </c>
      <c r="R814" s="5">
        <f t="shared" si="1177"/>
        <v>0.23702567411452091</v>
      </c>
    </row>
    <row r="815" spans="1:18" x14ac:dyDescent="0.3">
      <c r="A815" s="1">
        <v>44720</v>
      </c>
      <c r="B815" s="12">
        <f t="shared" si="1178"/>
        <v>142371.88116785258</v>
      </c>
      <c r="C815">
        <f t="shared" si="1165"/>
        <v>497.44017132240697</v>
      </c>
      <c r="D815">
        <f>AVERAGE(C812:C819)</f>
        <v>450.42968633230703</v>
      </c>
      <c r="E815">
        <f t="shared" si="1169"/>
        <v>3756.1172775378218</v>
      </c>
      <c r="F815" s="12">
        <f t="shared" si="1179"/>
        <v>2208.4283865600496</v>
      </c>
      <c r="G815">
        <f t="shared" si="1180"/>
        <v>0.28575124984990907</v>
      </c>
      <c r="H815">
        <f t="shared" si="1181"/>
        <v>1.7141008457629141</v>
      </c>
      <c r="I815" s="12">
        <f t="shared" si="1182"/>
        <v>135718.21284549986</v>
      </c>
      <c r="J815">
        <f t="shared" si="1170"/>
        <v>282.01213589133113</v>
      </c>
      <c r="K815">
        <f t="shared" si="1183"/>
        <v>4445.2399357926624</v>
      </c>
      <c r="L815">
        <f t="shared" si="1171"/>
        <v>4407.2263317970665</v>
      </c>
      <c r="M815">
        <f t="shared" si="1172"/>
        <v>1.050859885964865</v>
      </c>
      <c r="N815">
        <f t="shared" si="1173"/>
        <v>1.0467174967225135</v>
      </c>
      <c r="O815">
        <f t="shared" si="1174"/>
        <v>1.2819092944356623</v>
      </c>
      <c r="P815">
        <f t="shared" si="1175"/>
        <v>1.3048467123976826</v>
      </c>
      <c r="Q815" s="5">
        <f t="shared" si="1176"/>
        <v>0.28190929443566226</v>
      </c>
      <c r="R815" s="5">
        <f t="shared" si="1177"/>
        <v>0.30484671239768257</v>
      </c>
    </row>
    <row r="816" spans="1:18" x14ac:dyDescent="0.3">
      <c r="A816" s="1">
        <v>44721</v>
      </c>
      <c r="B816" s="12">
        <f t="shared" si="1178"/>
        <v>142871.06546392577</v>
      </c>
      <c r="C816">
        <f t="shared" si="1165"/>
        <v>499.18429607318831</v>
      </c>
      <c r="D816">
        <f t="shared" si="1168"/>
        <v>428.02396746580416</v>
      </c>
      <c r="E816">
        <f t="shared" si="1169"/>
        <v>4022.3792137752171</v>
      </c>
      <c r="F816" s="12">
        <f t="shared" si="1179"/>
        <v>2208.7141747883879</v>
      </c>
      <c r="G816">
        <f t="shared" si="1180"/>
        <v>0.28578822833833328</v>
      </c>
      <c r="H816">
        <f t="shared" si="1181"/>
        <v>1.8570319312439096</v>
      </c>
      <c r="I816" s="12">
        <f t="shared" si="1182"/>
        <v>136000.81220138387</v>
      </c>
      <c r="J816">
        <f t="shared" si="1170"/>
        <v>282.59935588401277</v>
      </c>
      <c r="K816">
        <f t="shared" si="1183"/>
        <v>4661.5390877535101</v>
      </c>
      <c r="L816">
        <f t="shared" si="1171"/>
        <v>4584.1246488739935</v>
      </c>
      <c r="M816">
        <f t="shared" si="1172"/>
        <v>1.0486586000047438</v>
      </c>
      <c r="N816">
        <f t="shared" si="1173"/>
        <v>1.0401382420051017</v>
      </c>
      <c r="O816">
        <f t="shared" si="1174"/>
        <v>1.3146656759160815</v>
      </c>
      <c r="P816">
        <f t="shared" si="1175"/>
        <v>1.3735224823956314</v>
      </c>
      <c r="Q816" s="5">
        <f t="shared" si="1176"/>
        <v>0.31466567591608152</v>
      </c>
      <c r="R816" s="5">
        <f t="shared" si="1177"/>
        <v>0.37352248239563135</v>
      </c>
    </row>
    <row r="817" spans="1:18" x14ac:dyDescent="0.3">
      <c r="A817" s="1">
        <v>44722</v>
      </c>
      <c r="B817" s="4">
        <v>143372</v>
      </c>
      <c r="C817">
        <f t="shared" si="1165"/>
        <v>500.93453607422998</v>
      </c>
      <c r="D817">
        <f t="shared" si="1168"/>
        <v>405.48755435451676</v>
      </c>
      <c r="E817">
        <f t="shared" si="1169"/>
        <v>4290</v>
      </c>
      <c r="F817" s="4">
        <v>2209</v>
      </c>
      <c r="G817">
        <f t="shared" si="1180"/>
        <v>0.28582521161206387</v>
      </c>
      <c r="H817">
        <f t="shared" si="1181"/>
        <v>2</v>
      </c>
      <c r="I817" s="4">
        <v>136284</v>
      </c>
      <c r="J817">
        <f t="shared" si="1170"/>
        <v>283.18779861612711</v>
      </c>
      <c r="K817">
        <f t="shared" si="1183"/>
        <v>4879</v>
      </c>
      <c r="L817">
        <f t="shared" si="1171"/>
        <v>4739.9771386418342</v>
      </c>
      <c r="M817">
        <f t="shared" si="1172"/>
        <v>1.0466500244131363</v>
      </c>
      <c r="N817">
        <f t="shared" si="1173"/>
        <v>1.0339983097549765</v>
      </c>
      <c r="O817">
        <f t="shared" si="1174"/>
        <v>1.3292043449956847</v>
      </c>
      <c r="P817">
        <f t="shared" si="1175"/>
        <v>1.4430641821946171</v>
      </c>
      <c r="Q817" s="5">
        <f t="shared" si="1176"/>
        <v>0.32920434499568474</v>
      </c>
      <c r="R817" s="5">
        <f t="shared" si="1177"/>
        <v>0.44306418219461707</v>
      </c>
    </row>
    <row r="818" spans="1:18" x14ac:dyDescent="0.3">
      <c r="A818" s="1">
        <v>44723</v>
      </c>
      <c r="B818" s="12">
        <f>((B$822/B$817)^(1/5))*B817</f>
        <v>143683.64224221418</v>
      </c>
      <c r="C818">
        <f t="shared" si="1165"/>
        <v>311.6422422141768</v>
      </c>
      <c r="D818">
        <f t="shared" si="1168"/>
        <v>382.81987543372816</v>
      </c>
      <c r="E818">
        <f t="shared" si="1169"/>
        <v>4484.4993850713072</v>
      </c>
      <c r="F818" s="12">
        <f>((F$822/F$817)^(1/5))*F817</f>
        <v>2209.7994211810383</v>
      </c>
      <c r="G818">
        <f t="shared" si="1180"/>
        <v>0.79942118103826942</v>
      </c>
      <c r="H818">
        <f t="shared" si="1181"/>
        <v>2.5138177973012716</v>
      </c>
      <c r="I818" s="12">
        <f>((I$822/I$817)^(1/5))*I817</f>
        <v>136529.71238988181</v>
      </c>
      <c r="J818">
        <f t="shared" si="1170"/>
        <v>245.71238988180994</v>
      </c>
      <c r="K818">
        <f t="shared" si="1183"/>
        <v>4944.1304311513377</v>
      </c>
      <c r="L818">
        <f t="shared" ref="L818:L831" si="1184">GEOMEAN(K815:K821)</f>
        <v>4873.8818011791909</v>
      </c>
      <c r="M818">
        <f t="shared" ref="M818:M822" si="1185">K818/K817</f>
        <v>1.0133491353046398</v>
      </c>
      <c r="N818">
        <f t="shared" ref="N818:N822" si="1186">L818/L817</f>
        <v>1.0282500650574287</v>
      </c>
      <c r="O818">
        <f t="shared" ref="O818:O822" si="1187">L818/L811</f>
        <v>1.3258473925691483</v>
      </c>
      <c r="P818">
        <f t="shared" ref="P818:P822" si="1188">K818/K811</f>
        <v>1.3765956303500011</v>
      </c>
      <c r="Q818" s="5">
        <f t="shared" ref="Q818:Q822" si="1189">O818-1</f>
        <v>0.3258473925691483</v>
      </c>
      <c r="R818" s="5">
        <f t="shared" ref="R818:R822" si="1190">P818-1</f>
        <v>0.3765956303500011</v>
      </c>
    </row>
    <row r="819" spans="1:18" x14ac:dyDescent="0.3">
      <c r="A819" s="1">
        <v>44724</v>
      </c>
      <c r="B819" s="12">
        <f t="shared" ref="B819:B821" si="1191">((B$822/B$817)^(1/5))*B818</f>
        <v>143995.96188927125</v>
      </c>
      <c r="C819">
        <f t="shared" si="1165"/>
        <v>312.31964705706923</v>
      </c>
      <c r="D819">
        <f t="shared" si="1168"/>
        <v>365.36237363846885</v>
      </c>
      <c r="E819">
        <f t="shared" si="1169"/>
        <v>4679.6761749855068</v>
      </c>
      <c r="F819" s="12">
        <f t="shared" ref="F819:F821" si="1192">((F$822/F$817)^(1/5))*F818</f>
        <v>2210.599131666841</v>
      </c>
      <c r="G819">
        <f t="shared" si="1180"/>
        <v>0.79971048580273418</v>
      </c>
      <c r="H819">
        <f t="shared" si="1181"/>
        <v>3.0278879400138976</v>
      </c>
      <c r="I819" s="12">
        <f t="shared" ref="I819:I821" si="1193">((I$822/I$817)^(1/5))*I818</f>
        <v>136775.8677853882</v>
      </c>
      <c r="J819">
        <f t="shared" si="1170"/>
        <v>246.15539550638641</v>
      </c>
      <c r="K819">
        <f t="shared" si="1183"/>
        <v>5009.4949722161982</v>
      </c>
      <c r="L819">
        <f t="shared" si="1184"/>
        <v>4985.2643060993269</v>
      </c>
      <c r="M819">
        <f t="shared" si="1185"/>
        <v>1.0132206344422106</v>
      </c>
      <c r="N819">
        <f t="shared" si="1186"/>
        <v>1.0228529351887827</v>
      </c>
      <c r="O819">
        <f t="shared" si="1187"/>
        <v>1.3055642075080864</v>
      </c>
      <c r="P819">
        <f t="shared" si="1188"/>
        <v>1.3171567092882424</v>
      </c>
      <c r="Q819" s="5">
        <f t="shared" si="1189"/>
        <v>0.30556420750808644</v>
      </c>
      <c r="R819" s="5">
        <f t="shared" si="1190"/>
        <v>0.31715670928824236</v>
      </c>
    </row>
    <row r="820" spans="1:18" x14ac:dyDescent="0.3">
      <c r="A820" s="1">
        <v>44725</v>
      </c>
      <c r="B820" s="12">
        <f t="shared" si="1191"/>
        <v>144308.96041362023</v>
      </c>
      <c r="C820">
        <f t="shared" si="1165"/>
        <v>312.99852434897912</v>
      </c>
      <c r="D820">
        <f t="shared" si="1168"/>
        <v>347.79725476795647</v>
      </c>
      <c r="E820">
        <f t="shared" si="1169"/>
        <v>4875.5318421916163</v>
      </c>
      <c r="F820" s="12">
        <f t="shared" si="1192"/>
        <v>2211.3991315621056</v>
      </c>
      <c r="G820">
        <f t="shared" si="1180"/>
        <v>0.79999989526459103</v>
      </c>
      <c r="H820">
        <f t="shared" si="1181"/>
        <v>3.5422105280517826</v>
      </c>
      <c r="I820" s="12">
        <f t="shared" si="1193"/>
        <v>137022.46698523342</v>
      </c>
      <c r="J820">
        <f t="shared" si="1170"/>
        <v>246.59919984522276</v>
      </c>
      <c r="K820">
        <f t="shared" si="1183"/>
        <v>5075.0942968247109</v>
      </c>
      <c r="L820">
        <f t="shared" si="1184"/>
        <v>5076.4213107144014</v>
      </c>
      <c r="M820">
        <f t="shared" si="1185"/>
        <v>1.0130949975940373</v>
      </c>
      <c r="N820">
        <f t="shared" si="1186"/>
        <v>1.0182852902109014</v>
      </c>
      <c r="O820">
        <f t="shared" si="1187"/>
        <v>1.2705064691910908</v>
      </c>
      <c r="P820">
        <f t="shared" si="1188"/>
        <v>1.2636849167528854</v>
      </c>
      <c r="Q820" s="5">
        <f t="shared" si="1189"/>
        <v>0.27050646919109078</v>
      </c>
      <c r="R820" s="5">
        <f t="shared" si="1190"/>
        <v>0.26368491675288541</v>
      </c>
    </row>
    <row r="821" spans="1:18" x14ac:dyDescent="0.3">
      <c r="A821" s="1">
        <v>44726</v>
      </c>
      <c r="B821" s="12">
        <f t="shared" si="1191"/>
        <v>144622.63929091077</v>
      </c>
      <c r="C821">
        <f t="shared" si="1165"/>
        <v>313.678877290542</v>
      </c>
      <c r="D821">
        <f t="shared" si="1168"/>
        <v>330.12402693706463</v>
      </c>
      <c r="E821">
        <f t="shared" si="1169"/>
        <v>5072.0678623392887</v>
      </c>
      <c r="F821" s="12">
        <f t="shared" si="1192"/>
        <v>2212.1994209715672</v>
      </c>
      <c r="G821">
        <f t="shared" si="1180"/>
        <v>0.800289409461584</v>
      </c>
      <c r="H821">
        <f t="shared" si="1181"/>
        <v>4.0567856613674849</v>
      </c>
      <c r="I821" s="12">
        <f t="shared" si="1193"/>
        <v>137269.51078957174</v>
      </c>
      <c r="J821">
        <f t="shared" si="1170"/>
        <v>247.0438043383183</v>
      </c>
      <c r="K821">
        <f t="shared" si="1183"/>
        <v>5140.9290803674667</v>
      </c>
      <c r="L821">
        <f t="shared" si="1184"/>
        <v>5147.4285385914618</v>
      </c>
      <c r="M821">
        <f t="shared" si="1185"/>
        <v>1.0129721301107539</v>
      </c>
      <c r="N821">
        <f t="shared" si="1186"/>
        <v>1.0139876545958058</v>
      </c>
      <c r="O821">
        <f t="shared" si="1187"/>
        <v>1.2225157295871252</v>
      </c>
      <c r="P821">
        <f t="shared" si="1188"/>
        <v>1.2153216080978706</v>
      </c>
      <c r="Q821" s="5">
        <f t="shared" si="1189"/>
        <v>0.22251572958712518</v>
      </c>
      <c r="R821" s="5">
        <f t="shared" si="1190"/>
        <v>0.2153216080978706</v>
      </c>
    </row>
    <row r="822" spans="1:18" x14ac:dyDescent="0.3">
      <c r="A822" s="1">
        <v>44727</v>
      </c>
      <c r="B822" s="4">
        <v>144937</v>
      </c>
      <c r="C822">
        <f t="shared" si="1165"/>
        <v>314.36070908923284</v>
      </c>
      <c r="D822">
        <f t="shared" si="1168"/>
        <v>336.22328007231772</v>
      </c>
      <c r="E822">
        <f t="shared" si="1169"/>
        <v>5269.2857142856519</v>
      </c>
      <c r="F822" s="4">
        <v>2213</v>
      </c>
      <c r="G822">
        <f t="shared" si="1180"/>
        <v>0.80057902843282136</v>
      </c>
      <c r="H822">
        <f t="shared" si="1181"/>
        <v>4.5716134399503972</v>
      </c>
      <c r="I822" s="4">
        <v>137517</v>
      </c>
      <c r="J822">
        <f t="shared" si="1170"/>
        <v>247.4892104282626</v>
      </c>
      <c r="K822">
        <f t="shared" si="1183"/>
        <v>5207</v>
      </c>
      <c r="L822">
        <f t="shared" si="1184"/>
        <v>5221.3228686758393</v>
      </c>
      <c r="M822">
        <f t="shared" si="1185"/>
        <v>1.0128519414680994</v>
      </c>
      <c r="N822">
        <f t="shared" si="1186"/>
        <v>1.0143555815355909</v>
      </c>
      <c r="O822">
        <f t="shared" si="1187"/>
        <v>1.1847185680039312</v>
      </c>
      <c r="P822">
        <f t="shared" si="1188"/>
        <v>1.171365342525994</v>
      </c>
      <c r="Q822" s="5">
        <f t="shared" si="1189"/>
        <v>0.18471856800393116</v>
      </c>
      <c r="R822" s="5">
        <f t="shared" si="1190"/>
        <v>0.171365342525994</v>
      </c>
    </row>
    <row r="823" spans="1:18" x14ac:dyDescent="0.3">
      <c r="A823" s="1">
        <v>44728</v>
      </c>
      <c r="B823">
        <f>((B$831/B$822)^(1/9))*B822</f>
        <v>145294.78015696033</v>
      </c>
      <c r="C823">
        <f t="shared" si="1165"/>
        <v>357.78015696033253</v>
      </c>
      <c r="D823">
        <f t="shared" si="1168"/>
        <v>342.34907570411451</v>
      </c>
      <c r="E823">
        <f t="shared" si="1169"/>
        <v>5509.9230141031148</v>
      </c>
      <c r="F823">
        <f>((F$831/F$822)^(1/9))*F822</f>
        <v>2213.4440878129835</v>
      </c>
      <c r="G823">
        <f t="shared" si="1180"/>
        <v>0.44408781298352551</v>
      </c>
      <c r="H823">
        <f t="shared" si="1181"/>
        <v>4.7299130245955894</v>
      </c>
      <c r="I823">
        <f>((I$831/I$822)^(1/9))*I822</f>
        <v>137789.38742102429</v>
      </c>
      <c r="J823">
        <f t="shared" si="1170"/>
        <v>272.38742102429387</v>
      </c>
      <c r="K823">
        <f t="shared" si="1183"/>
        <v>5291.9486481230415</v>
      </c>
      <c r="L823">
        <f t="shared" si="1184"/>
        <v>5298.1568904072583</v>
      </c>
      <c r="M823">
        <f t="shared" ref="M823:M831" si="1194">K823/K822</f>
        <v>1.0163143169047515</v>
      </c>
      <c r="N823">
        <f t="shared" ref="N823:N831" si="1195">L823/L822</f>
        <v>1.0147154320205647</v>
      </c>
      <c r="O823">
        <f t="shared" ref="O823:O831" si="1196">L823/L816</f>
        <v>1.1557619602923872</v>
      </c>
      <c r="P823">
        <f t="shared" ref="P823:P831" si="1197">K823/K816</f>
        <v>1.1352363561695111</v>
      </c>
      <c r="Q823" s="5">
        <f t="shared" ref="Q823:Q831" si="1198">O823-1</f>
        <v>0.1557619602923872</v>
      </c>
      <c r="R823" s="5">
        <f t="shared" ref="R823:R831" si="1199">P823-1</f>
        <v>0.13523635616951113</v>
      </c>
    </row>
    <row r="824" spans="1:18" x14ac:dyDescent="0.3">
      <c r="A824" s="1">
        <v>44729</v>
      </c>
      <c r="B824">
        <f t="shared" ref="B824:B830" si="1200">((B$831/B$822)^(1/9))*B823</f>
        <v>145653.44350206942</v>
      </c>
      <c r="C824">
        <f t="shared" si="1165"/>
        <v>358.66334510908928</v>
      </c>
      <c r="D824">
        <f t="shared" si="1168"/>
        <v>348.50150432064765</v>
      </c>
      <c r="E824">
        <f t="shared" si="1169"/>
        <v>5751.4435020694218</v>
      </c>
      <c r="F824">
        <f t="shared" ref="F824:F830" si="1201">((F$831/F$822)^(1/9))*F823</f>
        <v>2213.8882647420924</v>
      </c>
      <c r="G824">
        <f t="shared" si="1180"/>
        <v>0.44417692910883488</v>
      </c>
      <c r="H824">
        <f t="shared" si="1181"/>
        <v>4.8882647420923604</v>
      </c>
      <c r="I824">
        <f t="shared" ref="I824:I830" si="1202">((I$831/I$822)^(1/9))*I823</f>
        <v>138062.31437466733</v>
      </c>
      <c r="J824">
        <f t="shared" si="1170"/>
        <v>272.92695364303654</v>
      </c>
      <c r="K824">
        <f t="shared" si="1183"/>
        <v>5377.2408626599936</v>
      </c>
      <c r="L824">
        <f t="shared" si="1184"/>
        <v>5377.9868512826188</v>
      </c>
      <c r="M824">
        <f t="shared" si="1194"/>
        <v>1.0161173549118252</v>
      </c>
      <c r="N824">
        <f t="shared" si="1195"/>
        <v>1.0150674965892195</v>
      </c>
      <c r="O824">
        <f t="shared" si="1196"/>
        <v>1.1346018543928245</v>
      </c>
      <c r="P824">
        <f t="shared" si="1197"/>
        <v>1.1021194635499065</v>
      </c>
      <c r="Q824" s="5">
        <f t="shared" si="1198"/>
        <v>0.13460185439282446</v>
      </c>
      <c r="R824" s="5">
        <f t="shared" si="1199"/>
        <v>0.10211946354990653</v>
      </c>
    </row>
    <row r="825" spans="1:18" x14ac:dyDescent="0.3">
      <c r="A825" s="1">
        <v>44730</v>
      </c>
      <c r="B825">
        <f t="shared" si="1200"/>
        <v>146012.99221549652</v>
      </c>
      <c r="C825">
        <f t="shared" si="1165"/>
        <v>359.54871342709521</v>
      </c>
      <c r="D825">
        <f t="shared" si="1168"/>
        <v>354.6806566877458</v>
      </c>
      <c r="E825">
        <f t="shared" si="1169"/>
        <v>5620.4678168837272</v>
      </c>
      <c r="F825">
        <f t="shared" si="1201"/>
        <v>2214.3325308052099</v>
      </c>
      <c r="G825">
        <f t="shared" si="1180"/>
        <v>0.44426606311753858</v>
      </c>
      <c r="H825">
        <f t="shared" si="1181"/>
        <v>4.5331096241716295</v>
      </c>
      <c r="I825">
        <f t="shared" si="1202"/>
        <v>138335.78192961079</v>
      </c>
      <c r="J825">
        <f t="shared" si="1170"/>
        <v>273.46755494346144</v>
      </c>
      <c r="K825">
        <f t="shared" si="1183"/>
        <v>5462.8777550805244</v>
      </c>
      <c r="L825">
        <f t="shared" si="1184"/>
        <v>5460.8726641968487</v>
      </c>
      <c r="M825">
        <f t="shared" si="1194"/>
        <v>1.0159258055586091</v>
      </c>
      <c r="N825">
        <f t="shared" si="1195"/>
        <v>1.0154120519826972</v>
      </c>
      <c r="O825">
        <f t="shared" si="1196"/>
        <v>1.1204360070602535</v>
      </c>
      <c r="P825">
        <f t="shared" si="1197"/>
        <v>1.104921852518439</v>
      </c>
      <c r="Q825" s="5">
        <f t="shared" si="1198"/>
        <v>0.12043600706025348</v>
      </c>
      <c r="R825" s="5">
        <f t="shared" si="1199"/>
        <v>0.104921852518439</v>
      </c>
    </row>
    <row r="826" spans="1:18" x14ac:dyDescent="0.3">
      <c r="A826" s="1">
        <v>44731</v>
      </c>
      <c r="B826">
        <f t="shared" si="1200"/>
        <v>146373.42848279272</v>
      </c>
      <c r="C826">
        <f t="shared" si="1165"/>
        <v>360.43626729620155</v>
      </c>
      <c r="D826">
        <f t="shared" si="1168"/>
        <v>360.88662384969939</v>
      </c>
      <c r="E826">
        <f t="shared" si="1169"/>
        <v>5488.6598088989267</v>
      </c>
      <c r="F826">
        <f t="shared" si="1201"/>
        <v>2214.7768860202227</v>
      </c>
      <c r="G826">
        <f t="shared" si="1180"/>
        <v>0.44435521501281983</v>
      </c>
      <c r="H826">
        <f t="shared" si="1181"/>
        <v>4.1777543533817152</v>
      </c>
      <c r="I826">
        <f t="shared" si="1202"/>
        <v>138609.79115665317</v>
      </c>
      <c r="J826">
        <f t="shared" si="1170"/>
        <v>274.00922704237746</v>
      </c>
      <c r="K826">
        <f t="shared" si="1183"/>
        <v>5548.8604401193152</v>
      </c>
      <c r="L826">
        <f t="shared" si="1184"/>
        <v>5546.8779243825265</v>
      </c>
      <c r="M826">
        <f t="shared" si="1194"/>
        <v>1.0157394488571205</v>
      </c>
      <c r="N826">
        <f t="shared" si="1195"/>
        <v>1.0157493619562958</v>
      </c>
      <c r="O826">
        <f t="shared" si="1196"/>
        <v>1.1126547327884064</v>
      </c>
      <c r="P826">
        <f t="shared" si="1197"/>
        <v>1.1076686314477928</v>
      </c>
      <c r="Q826" s="5">
        <f t="shared" si="1198"/>
        <v>0.11265473278840643</v>
      </c>
      <c r="R826" s="5">
        <f t="shared" si="1199"/>
        <v>0.10766863144779282</v>
      </c>
    </row>
    <row r="827" spans="1:18" x14ac:dyDescent="0.3">
      <c r="A827" s="1">
        <v>44732</v>
      </c>
      <c r="B827">
        <f t="shared" si="1200"/>
        <v>146734.75449490416</v>
      </c>
      <c r="C827">
        <f t="shared" si="1165"/>
        <v>361.32601211144356</v>
      </c>
      <c r="D827">
        <f t="shared" si="1168"/>
        <v>361.77748037995843</v>
      </c>
      <c r="E827">
        <f t="shared" si="1169"/>
        <v>5356.0156388295291</v>
      </c>
      <c r="F827">
        <f t="shared" si="1201"/>
        <v>2215.221330405021</v>
      </c>
      <c r="G827">
        <f t="shared" si="1180"/>
        <v>0.44444438479831661</v>
      </c>
      <c r="H827">
        <f t="shared" si="1181"/>
        <v>3.8221988429154408</v>
      </c>
      <c r="I827">
        <f t="shared" si="1202"/>
        <v>138884.3431287139</v>
      </c>
      <c r="J827">
        <f t="shared" si="1170"/>
        <v>274.55197206072626</v>
      </c>
      <c r="K827">
        <f t="shared" si="1183"/>
        <v>5635.1900357852574</v>
      </c>
      <c r="L827">
        <f t="shared" si="1184"/>
        <v>5633.2294899419758</v>
      </c>
      <c r="M827">
        <f t="shared" si="1194"/>
        <v>1.0155580765812315</v>
      </c>
      <c r="N827">
        <f t="shared" si="1195"/>
        <v>1.0155675979779313</v>
      </c>
      <c r="O827">
        <f t="shared" si="1196"/>
        <v>1.1096851788192528</v>
      </c>
      <c r="P827">
        <f t="shared" si="1197"/>
        <v>1.1103616418144144</v>
      </c>
      <c r="Q827" s="5">
        <f t="shared" si="1198"/>
        <v>0.10968517881925277</v>
      </c>
      <c r="R827" s="5">
        <f t="shared" si="1199"/>
        <v>0.11036164181441444</v>
      </c>
    </row>
    <row r="828" spans="1:18" x14ac:dyDescent="0.3">
      <c r="A828" s="1">
        <v>44733</v>
      </c>
      <c r="B828">
        <f t="shared" si="1200"/>
        <v>147096.97244818541</v>
      </c>
      <c r="C828">
        <f t="shared" si="1165"/>
        <v>362.21795328124426</v>
      </c>
      <c r="D828">
        <f t="shared" si="1168"/>
        <v>376.31956224132227</v>
      </c>
      <c r="E828">
        <f t="shared" si="1169"/>
        <v>5222.5314516552316</v>
      </c>
      <c r="F828">
        <f t="shared" si="1201"/>
        <v>2215.6658639774987</v>
      </c>
      <c r="G828">
        <f t="shared" si="1180"/>
        <v>0.44453357247766689</v>
      </c>
      <c r="H828">
        <f t="shared" si="1181"/>
        <v>3.4664430059315237</v>
      </c>
      <c r="I828">
        <f t="shared" si="1202"/>
        <v>139159.43892083765</v>
      </c>
      <c r="J828">
        <f t="shared" si="1170"/>
        <v>275.09579212375684</v>
      </c>
      <c r="K828">
        <f t="shared" si="1183"/>
        <v>5721.8676633702416</v>
      </c>
      <c r="L828">
        <f t="shared" si="1184"/>
        <v>5719.928505828927</v>
      </c>
      <c r="M828">
        <f t="shared" si="1194"/>
        <v>1.015381491490891</v>
      </c>
      <c r="N828">
        <f t="shared" si="1195"/>
        <v>1.0153906415568104</v>
      </c>
      <c r="O828">
        <f t="shared" si="1196"/>
        <v>1.1112205760498277</v>
      </c>
      <c r="P828">
        <f t="shared" si="1197"/>
        <v>1.1130026448373511</v>
      </c>
      <c r="Q828" s="5">
        <f t="shared" si="1198"/>
        <v>0.11122057604982771</v>
      </c>
      <c r="R828" s="5">
        <f t="shared" si="1199"/>
        <v>0.11300264483735112</v>
      </c>
    </row>
    <row r="829" spans="1:18" x14ac:dyDescent="0.3">
      <c r="A829" s="1">
        <v>44734</v>
      </c>
      <c r="B829">
        <f t="shared" si="1200"/>
        <v>147460.08454441273</v>
      </c>
      <c r="C829">
        <f t="shared" si="1165"/>
        <v>363.11209622732713</v>
      </c>
      <c r="D829">
        <f t="shared" si="1168"/>
        <v>390.75097306293537</v>
      </c>
      <c r="E829">
        <f t="shared" si="1169"/>
        <v>5088.2033765601518</v>
      </c>
      <c r="F829">
        <f t="shared" si="1201"/>
        <v>2216.1104867555537</v>
      </c>
      <c r="G829">
        <f t="shared" si="1180"/>
        <v>0.44462277805496342</v>
      </c>
      <c r="H829">
        <f t="shared" si="1181"/>
        <v>3.1104867555536657</v>
      </c>
      <c r="I829">
        <f t="shared" si="1202"/>
        <v>139435.0796101985</v>
      </c>
      <c r="J829">
        <f t="shared" si="1170"/>
        <v>275.64068936085096</v>
      </c>
      <c r="K829">
        <f t="shared" si="1183"/>
        <v>5808.8944474586751</v>
      </c>
      <c r="L829">
        <f t="shared" si="1184"/>
        <v>5818.4509522554526</v>
      </c>
      <c r="M829">
        <f t="shared" si="1194"/>
        <v>1.0152095066171407</v>
      </c>
      <c r="N829">
        <f t="shared" si="1195"/>
        <v>1.017224419208409</v>
      </c>
      <c r="O829">
        <f t="shared" si="1196"/>
        <v>1.1143633708541469</v>
      </c>
      <c r="P829">
        <f t="shared" si="1197"/>
        <v>1.1155933258034714</v>
      </c>
      <c r="Q829" s="5">
        <f t="shared" si="1198"/>
        <v>0.11436337085414694</v>
      </c>
      <c r="R829" s="5">
        <f t="shared" si="1199"/>
        <v>0.11559332580347137</v>
      </c>
    </row>
    <row r="830" spans="1:18" x14ac:dyDescent="0.3">
      <c r="A830" s="1">
        <v>44735</v>
      </c>
      <c r="B830">
        <f t="shared" si="1200"/>
        <v>147824.0929907976</v>
      </c>
      <c r="C830">
        <f t="shared" si="1165"/>
        <v>364.0084463848616</v>
      </c>
      <c r="D830">
        <f t="shared" si="1168"/>
        <v>405.07143965091018</v>
      </c>
      <c r="E830">
        <f t="shared" si="1169"/>
        <v>4953.0275268718251</v>
      </c>
      <c r="F830">
        <f t="shared" si="1201"/>
        <v>2216.5551987570866</v>
      </c>
      <c r="G830">
        <f t="shared" si="1180"/>
        <v>0.44471200153293466</v>
      </c>
      <c r="H830">
        <f t="shared" si="1181"/>
        <v>3.1111109441030749</v>
      </c>
      <c r="I830">
        <f t="shared" si="1202"/>
        <v>139711.26627610408</v>
      </c>
      <c r="J830">
        <f t="shared" si="1170"/>
        <v>276.18666590558132</v>
      </c>
      <c r="K830">
        <f t="shared" si="1183"/>
        <v>5896.2715159364161</v>
      </c>
      <c r="L830">
        <f t="shared" si="1184"/>
        <v>5928.8490259490554</v>
      </c>
      <c r="M830">
        <f t="shared" si="1194"/>
        <v>1.0150419446020349</v>
      </c>
      <c r="N830">
        <f t="shared" si="1195"/>
        <v>1.0189737912374786</v>
      </c>
      <c r="O830">
        <f t="shared" si="1196"/>
        <v>1.1190399130466893</v>
      </c>
      <c r="P830">
        <f t="shared" si="1197"/>
        <v>1.1141966613806271</v>
      </c>
      <c r="Q830" s="5">
        <f t="shared" si="1198"/>
        <v>0.11903991304668926</v>
      </c>
      <c r="R830" s="5">
        <f t="shared" si="1199"/>
        <v>0.11419666138062712</v>
      </c>
    </row>
    <row r="831" spans="1:18" x14ac:dyDescent="0.3">
      <c r="A831" s="1">
        <v>44736</v>
      </c>
      <c r="B831" s="4">
        <v>148189</v>
      </c>
      <c r="C831">
        <f t="shared" si="1165"/>
        <v>364.90700920240488</v>
      </c>
      <c r="D831">
        <f t="shared" si="1168"/>
        <v>419.28068813697973</v>
      </c>
      <c r="E831">
        <f t="shared" si="1169"/>
        <v>4817</v>
      </c>
      <c r="F831" s="4">
        <v>2217</v>
      </c>
      <c r="G831">
        <f t="shared" si="1180"/>
        <v>0.44480124291339962</v>
      </c>
      <c r="H831">
        <f t="shared" si="1181"/>
        <v>3.1117352579076396</v>
      </c>
      <c r="I831" s="4">
        <v>139988</v>
      </c>
      <c r="J831">
        <f t="shared" si="1170"/>
        <v>276.73372389591532</v>
      </c>
      <c r="K831">
        <f t="shared" si="1183"/>
        <v>5984</v>
      </c>
      <c r="L831">
        <f t="shared" si="1184"/>
        <v>6051.242804684638</v>
      </c>
      <c r="M831">
        <f t="shared" si="1194"/>
        <v>1.0148786370889589</v>
      </c>
      <c r="N831">
        <f t="shared" si="1195"/>
        <v>1.0206437671460171</v>
      </c>
      <c r="O831">
        <f t="shared" si="1196"/>
        <v>1.1251873557930792</v>
      </c>
      <c r="P831">
        <f t="shared" si="1197"/>
        <v>1.1128383780524678</v>
      </c>
      <c r="Q831" s="5">
        <f t="shared" si="1198"/>
        <v>0.12518735579307916</v>
      </c>
      <c r="R831" s="5">
        <f t="shared" si="1199"/>
        <v>0.11283837805246777</v>
      </c>
    </row>
    <row r="832" spans="1:18" x14ac:dyDescent="0.3">
      <c r="A832" s="1">
        <v>44737</v>
      </c>
      <c r="B832">
        <f>((B$838-B$831)*(1/7))+B831</f>
        <v>148664</v>
      </c>
      <c r="C832">
        <f t="shared" si="1165"/>
        <v>475</v>
      </c>
      <c r="D832">
        <f t="shared" si="1168"/>
        <v>433.3784439768242</v>
      </c>
      <c r="E832">
        <f t="shared" si="1169"/>
        <v>4980.3577577858232</v>
      </c>
      <c r="F832">
        <f>((F$838-F$831)*(1/7))+F831</f>
        <v>2218</v>
      </c>
      <c r="G832">
        <f t="shared" si="1180"/>
        <v>1</v>
      </c>
      <c r="H832">
        <f t="shared" si="1181"/>
        <v>3.667469194790101</v>
      </c>
      <c r="I832">
        <f>((I$838-I$831)*(1/7))+I831</f>
        <v>140289.42857142858</v>
      </c>
      <c r="J832">
        <f t="shared" si="1170"/>
        <v>301.42857142857974</v>
      </c>
      <c r="K832">
        <f t="shared" si="1183"/>
        <v>6156.5714285714203</v>
      </c>
      <c r="L832">
        <f t="shared" ref="L832:L845" si="1203">GEOMEAN(K829:K835)</f>
        <v>6185.8161154089557</v>
      </c>
      <c r="M832">
        <f t="shared" ref="M832:M838" si="1204">K832/K831</f>
        <v>1.0288388082505715</v>
      </c>
      <c r="N832">
        <f t="shared" ref="N832:N838" si="1205">L832/L831</f>
        <v>1.0222389540575263</v>
      </c>
      <c r="O832">
        <f t="shared" ref="O832:O838" si="1206">L832/L825</f>
        <v>1.1327523082464563</v>
      </c>
      <c r="P832">
        <f t="shared" ref="P832:P838" si="1207">K832/K825</f>
        <v>1.126983195413032</v>
      </c>
      <c r="Q832" s="5">
        <f t="shared" ref="Q832:Q838" si="1208">O832-1</f>
        <v>0.13275230824645634</v>
      </c>
      <c r="R832" s="5">
        <f t="shared" ref="R832:R838" si="1209">P832-1</f>
        <v>0.12698319541303205</v>
      </c>
    </row>
    <row r="833" spans="1:18" x14ac:dyDescent="0.3">
      <c r="A833" s="1">
        <v>44738</v>
      </c>
      <c r="B833">
        <f t="shared" ref="B833:B837" si="1210">((B$838-B$831)*(1/7))+B832</f>
        <v>149139</v>
      </c>
      <c r="C833">
        <f t="shared" si="1165"/>
        <v>475</v>
      </c>
      <c r="D833">
        <f t="shared" si="1168"/>
        <v>447.36443194840831</v>
      </c>
      <c r="E833">
        <f t="shared" si="1169"/>
        <v>5143.038110728754</v>
      </c>
      <c r="F833">
        <f t="shared" ref="F833:F837" si="1211">((F$838-F$831)*(1/7))+F832</f>
        <v>2219</v>
      </c>
      <c r="G833">
        <f t="shared" si="1180"/>
        <v>1</v>
      </c>
      <c r="H833">
        <f t="shared" si="1181"/>
        <v>4.2231139797772812</v>
      </c>
      <c r="I833">
        <f t="shared" ref="I833:I837" si="1212">((I$838-I$831)*(1/7))+I832</f>
        <v>140590.85714285716</v>
      </c>
      <c r="J833">
        <f t="shared" si="1170"/>
        <v>301.42857142857974</v>
      </c>
      <c r="K833">
        <f t="shared" si="1183"/>
        <v>6329.1428571428405</v>
      </c>
      <c r="L833">
        <f t="shared" si="1203"/>
        <v>6332.8133601119134</v>
      </c>
      <c r="M833">
        <f t="shared" si="1204"/>
        <v>1.0280304436606633</v>
      </c>
      <c r="N833">
        <f t="shared" si="1205"/>
        <v>1.023763597552922</v>
      </c>
      <c r="O833">
        <f t="shared" si="1206"/>
        <v>1.14168969399428</v>
      </c>
      <c r="P833">
        <f t="shared" si="1207"/>
        <v>1.1406202995090551</v>
      </c>
      <c r="Q833" s="5">
        <f t="shared" si="1208"/>
        <v>0.14168969399428</v>
      </c>
      <c r="R833" s="5">
        <f t="shared" si="1209"/>
        <v>0.14062029950905508</v>
      </c>
    </row>
    <row r="834" spans="1:18" x14ac:dyDescent="0.3">
      <c r="A834" s="1">
        <v>44739</v>
      </c>
      <c r="B834">
        <f t="shared" si="1210"/>
        <v>149614</v>
      </c>
      <c r="C834">
        <f t="shared" si="1165"/>
        <v>475</v>
      </c>
      <c r="D834">
        <f t="shared" si="1168"/>
        <v>461.23837615030061</v>
      </c>
      <c r="E834">
        <f t="shared" si="1169"/>
        <v>5305.0395863797748</v>
      </c>
      <c r="F834">
        <f t="shared" si="1211"/>
        <v>2220</v>
      </c>
      <c r="G834">
        <f t="shared" si="1180"/>
        <v>1</v>
      </c>
      <c r="H834">
        <f t="shared" si="1181"/>
        <v>4.7786695949789646</v>
      </c>
      <c r="I834">
        <f t="shared" si="1212"/>
        <v>140892.28571428574</v>
      </c>
      <c r="J834">
        <f t="shared" si="1170"/>
        <v>301.42857142857974</v>
      </c>
      <c r="K834">
        <f t="shared" si="1183"/>
        <v>6501.7142857142608</v>
      </c>
      <c r="L834">
        <f t="shared" si="1203"/>
        <v>6492.5371564168427</v>
      </c>
      <c r="M834">
        <f t="shared" si="1204"/>
        <v>1.0272661610689768</v>
      </c>
      <c r="N834">
        <f t="shared" si="1205"/>
        <v>1.0252216175058895</v>
      </c>
      <c r="O834">
        <f t="shared" si="1206"/>
        <v>1.1525426343821328</v>
      </c>
      <c r="P834">
        <f t="shared" si="1207"/>
        <v>1.15377019132031</v>
      </c>
      <c r="Q834" s="5">
        <f t="shared" si="1208"/>
        <v>0.15254263438213278</v>
      </c>
      <c r="R834" s="5">
        <f t="shared" si="1209"/>
        <v>0.15377019132031</v>
      </c>
    </row>
    <row r="835" spans="1:18" x14ac:dyDescent="0.3">
      <c r="A835" s="1">
        <v>44740</v>
      </c>
      <c r="B835">
        <f t="shared" si="1210"/>
        <v>150089</v>
      </c>
      <c r="C835">
        <f t="shared" si="1165"/>
        <v>475</v>
      </c>
      <c r="D835">
        <f t="shared" si="1168"/>
        <v>458.91071428571377</v>
      </c>
      <c r="E835">
        <f t="shared" si="1169"/>
        <v>5466.3607090892328</v>
      </c>
      <c r="F835">
        <f t="shared" si="1211"/>
        <v>2221</v>
      </c>
      <c r="G835">
        <f t="shared" si="1180"/>
        <v>1</v>
      </c>
      <c r="H835">
        <f t="shared" si="1181"/>
        <v>5.3341360225012977</v>
      </c>
      <c r="I835">
        <f t="shared" si="1212"/>
        <v>141193.71428571432</v>
      </c>
      <c r="J835">
        <f t="shared" si="1170"/>
        <v>301.42857142857974</v>
      </c>
      <c r="K835">
        <f t="shared" si="1183"/>
        <v>6674.285714285681</v>
      </c>
      <c r="L835">
        <f t="shared" si="1203"/>
        <v>6665.3466782106716</v>
      </c>
      <c r="M835">
        <f t="shared" si="1204"/>
        <v>1.0265424503427656</v>
      </c>
      <c r="N835">
        <f t="shared" si="1205"/>
        <v>1.0266166396326333</v>
      </c>
      <c r="O835">
        <f t="shared" si="1206"/>
        <v>1.1652849631631428</v>
      </c>
      <c r="P835">
        <f t="shared" si="1207"/>
        <v>1.1664523031548855</v>
      </c>
      <c r="Q835" s="5">
        <f t="shared" si="1208"/>
        <v>0.16528496316314278</v>
      </c>
      <c r="R835" s="5">
        <f t="shared" si="1209"/>
        <v>0.16645230315488546</v>
      </c>
    </row>
    <row r="836" spans="1:18" x14ac:dyDescent="0.3">
      <c r="A836" s="1">
        <v>44741</v>
      </c>
      <c r="B836">
        <f t="shared" si="1210"/>
        <v>150564</v>
      </c>
      <c r="C836">
        <f t="shared" si="1165"/>
        <v>475</v>
      </c>
      <c r="D836">
        <f t="shared" si="1168"/>
        <v>442.82142857142753</v>
      </c>
      <c r="E836">
        <f t="shared" si="1169"/>
        <v>5627</v>
      </c>
      <c r="F836">
        <f t="shared" si="1211"/>
        <v>2222</v>
      </c>
      <c r="G836">
        <f t="shared" si="1180"/>
        <v>1</v>
      </c>
      <c r="H836">
        <f t="shared" si="1181"/>
        <v>5.8895132444463343</v>
      </c>
      <c r="I836">
        <f t="shared" si="1212"/>
        <v>141495.1428571429</v>
      </c>
      <c r="J836">
        <f t="shared" si="1170"/>
        <v>301.42857142857974</v>
      </c>
      <c r="K836">
        <f t="shared" si="1183"/>
        <v>6846.8571428571013</v>
      </c>
      <c r="L836">
        <f t="shared" si="1203"/>
        <v>6819.1640857895318</v>
      </c>
      <c r="M836">
        <f t="shared" si="1204"/>
        <v>1.0258561643835604</v>
      </c>
      <c r="N836">
        <f t="shared" si="1205"/>
        <v>1.0230771803785834</v>
      </c>
      <c r="O836">
        <f t="shared" si="1206"/>
        <v>1.1719896140305461</v>
      </c>
      <c r="P836">
        <f t="shared" si="1207"/>
        <v>1.1786850673199136</v>
      </c>
      <c r="Q836" s="5">
        <f t="shared" si="1208"/>
        <v>0.17198961403054613</v>
      </c>
      <c r="R836" s="5">
        <f t="shared" si="1209"/>
        <v>0.17868506731991363</v>
      </c>
    </row>
    <row r="837" spans="1:18" x14ac:dyDescent="0.3">
      <c r="A837" s="1">
        <v>44742</v>
      </c>
      <c r="B837">
        <f t="shared" si="1210"/>
        <v>151039</v>
      </c>
      <c r="C837">
        <f t="shared" si="1165"/>
        <v>475</v>
      </c>
      <c r="D837">
        <f t="shared" si="1168"/>
        <v>426.7321428571413</v>
      </c>
      <c r="E837">
        <f t="shared" si="1169"/>
        <v>5744.2198430396675</v>
      </c>
      <c r="F837">
        <f t="shared" si="1211"/>
        <v>2223</v>
      </c>
      <c r="G837">
        <f t="shared" si="1180"/>
        <v>1</v>
      </c>
      <c r="H837">
        <f t="shared" si="1181"/>
        <v>6.4448012429133996</v>
      </c>
      <c r="I837">
        <f t="shared" si="1212"/>
        <v>141796.57142857148</v>
      </c>
      <c r="J837">
        <f t="shared" si="1170"/>
        <v>301.42857142857974</v>
      </c>
      <c r="K837">
        <f t="shared" si="1183"/>
        <v>7019.4285714285215</v>
      </c>
      <c r="L837">
        <f t="shared" si="1203"/>
        <v>6953.1456391128459</v>
      </c>
      <c r="M837">
        <f t="shared" si="1204"/>
        <v>1.0252044733767307</v>
      </c>
      <c r="N837">
        <f t="shared" si="1205"/>
        <v>1.0196477972428495</v>
      </c>
      <c r="O837">
        <f t="shared" si="1206"/>
        <v>1.1727648332215421</v>
      </c>
      <c r="P837">
        <f t="shared" si="1207"/>
        <v>1.1904859795646183</v>
      </c>
      <c r="Q837" s="5">
        <f t="shared" si="1208"/>
        <v>0.17276483322154212</v>
      </c>
      <c r="R837" s="5">
        <f t="shared" si="1209"/>
        <v>0.19048597956461832</v>
      </c>
    </row>
    <row r="838" spans="1:18" x14ac:dyDescent="0.3">
      <c r="A838" s="1">
        <v>44743</v>
      </c>
      <c r="B838" s="4">
        <v>151514</v>
      </c>
      <c r="C838">
        <f t="shared" si="1165"/>
        <v>475</v>
      </c>
      <c r="D838">
        <f t="shared" si="1168"/>
        <v>410.64285714285506</v>
      </c>
      <c r="E838">
        <f t="shared" si="1169"/>
        <v>5860.5564979305782</v>
      </c>
      <c r="F838" s="4">
        <v>2224</v>
      </c>
      <c r="G838">
        <f t="shared" si="1180"/>
        <v>1</v>
      </c>
      <c r="H838">
        <f t="shared" si="1181"/>
        <v>7</v>
      </c>
      <c r="I838" s="4">
        <v>142098</v>
      </c>
      <c r="J838">
        <f t="shared" si="1170"/>
        <v>301.42857142852154</v>
      </c>
      <c r="K838">
        <f t="shared" si="1183"/>
        <v>7192</v>
      </c>
      <c r="L838">
        <f t="shared" si="1203"/>
        <v>7066.6313132971582</v>
      </c>
      <c r="M838">
        <f t="shared" si="1204"/>
        <v>1.0245848257896524</v>
      </c>
      <c r="N838">
        <f t="shared" si="1205"/>
        <v>1.016321486716161</v>
      </c>
      <c r="O838">
        <f t="shared" si="1206"/>
        <v>1.1677983418259874</v>
      </c>
      <c r="P838">
        <f t="shared" si="1207"/>
        <v>1.2018716577540107</v>
      </c>
      <c r="Q838" s="5">
        <f t="shared" si="1208"/>
        <v>0.16779834182598741</v>
      </c>
      <c r="R838" s="5">
        <f t="shared" si="1209"/>
        <v>0.20187165775401072</v>
      </c>
    </row>
    <row r="839" spans="1:18" x14ac:dyDescent="0.3">
      <c r="A839" s="1">
        <v>44744</v>
      </c>
      <c r="B839">
        <f>((B$845-B$838)/7)+B838</f>
        <v>151860.28571428571</v>
      </c>
      <c r="C839">
        <f t="shared" si="1165"/>
        <v>346.28571428571013</v>
      </c>
      <c r="D839">
        <f t="shared" si="1168"/>
        <v>394.55357142856883</v>
      </c>
      <c r="E839">
        <f t="shared" si="1169"/>
        <v>5847.2934987891931</v>
      </c>
      <c r="F839">
        <f>((F$845-F$838)/7)+F838</f>
        <v>2225</v>
      </c>
      <c r="G839">
        <f t="shared" si="1180"/>
        <v>1</v>
      </c>
      <c r="H839">
        <f t="shared" si="1181"/>
        <v>7</v>
      </c>
      <c r="I839">
        <f>((I$845/I$838)^(1/7))*I838</f>
        <v>142412.61679383324</v>
      </c>
      <c r="J839">
        <f t="shared" si="1170"/>
        <v>314.61679383323644</v>
      </c>
      <c r="K839">
        <f t="shared" si="1183"/>
        <v>7222.6689204524737</v>
      </c>
      <c r="L839">
        <f t="shared" si="1203"/>
        <v>7159.1464515003781</v>
      </c>
      <c r="M839">
        <f t="shared" ref="M839:M845" si="1213">K839/K838</f>
        <v>1.0042643104077411</v>
      </c>
      <c r="N839">
        <f t="shared" ref="N839:N845" si="1214">L839/L838</f>
        <v>1.0130918303363494</v>
      </c>
      <c r="O839">
        <f t="shared" ref="O839:O845" si="1215">L839/L832</f>
        <v>1.1573487342546189</v>
      </c>
      <c r="P839">
        <f t="shared" ref="P839:P845" si="1216">K839/K832</f>
        <v>1.1731641554475447</v>
      </c>
      <c r="Q839" s="5">
        <f t="shared" ref="Q839:Q845" si="1217">O839-1</f>
        <v>0.15734873425461893</v>
      </c>
      <c r="R839" s="5">
        <f t="shared" ref="R839:R845" si="1218">P839-1</f>
        <v>0.17316415544754471</v>
      </c>
    </row>
    <row r="840" spans="1:18" x14ac:dyDescent="0.3">
      <c r="A840" s="1">
        <v>44745</v>
      </c>
      <c r="B840">
        <f t="shared" ref="B840:B844" si="1219">((B$845-B$838)/7)+B839</f>
        <v>152206.57142857142</v>
      </c>
      <c r="C840">
        <f t="shared" si="1165"/>
        <v>346.28571428571013</v>
      </c>
      <c r="D840">
        <f t="shared" si="1168"/>
        <v>378.4642857142826</v>
      </c>
      <c r="E840">
        <f t="shared" si="1169"/>
        <v>5833.1429457787017</v>
      </c>
      <c r="F840">
        <f t="shared" ref="F840:F844" si="1220">((F$845-F$838)/7)+F839</f>
        <v>2226</v>
      </c>
      <c r="G840">
        <f t="shared" si="1180"/>
        <v>1</v>
      </c>
      <c r="H840">
        <f t="shared" si="1181"/>
        <v>7</v>
      </c>
      <c r="I840">
        <f t="shared" ref="I840:I844" si="1221">((I$845/I$838)^(1/7))*I839</f>
        <v>142727.93017542255</v>
      </c>
      <c r="J840">
        <f t="shared" si="1170"/>
        <v>315.31338158930885</v>
      </c>
      <c r="K840">
        <f t="shared" si="1183"/>
        <v>7252.641253148875</v>
      </c>
      <c r="L840">
        <f t="shared" si="1203"/>
        <v>7230.4009511432814</v>
      </c>
      <c r="M840">
        <f t="shared" si="1213"/>
        <v>1.0041497586316781</v>
      </c>
      <c r="N840">
        <f t="shared" si="1214"/>
        <v>1.0099529322560472</v>
      </c>
      <c r="O840">
        <f t="shared" si="1215"/>
        <v>1.1417359931503659</v>
      </c>
      <c r="P840">
        <f t="shared" si="1216"/>
        <v>1.1459120795423046</v>
      </c>
      <c r="Q840" s="5">
        <f t="shared" si="1217"/>
        <v>0.14173599315036589</v>
      </c>
      <c r="R840" s="5">
        <f t="shared" si="1218"/>
        <v>0.14591207954230456</v>
      </c>
    </row>
    <row r="841" spans="1:18" x14ac:dyDescent="0.3">
      <c r="A841" s="1">
        <v>44746</v>
      </c>
      <c r="B841">
        <f t="shared" si="1219"/>
        <v>152552.85714285713</v>
      </c>
      <c r="C841">
        <f t="shared" si="1165"/>
        <v>346.28571428571013</v>
      </c>
      <c r="D841">
        <f t="shared" si="1168"/>
        <v>362.375</v>
      </c>
      <c r="E841">
        <f t="shared" si="1169"/>
        <v>5818.1026479529683</v>
      </c>
      <c r="F841">
        <f t="shared" si="1220"/>
        <v>2227</v>
      </c>
      <c r="G841">
        <f t="shared" si="1180"/>
        <v>1</v>
      </c>
      <c r="H841">
        <f t="shared" si="1181"/>
        <v>7</v>
      </c>
      <c r="I841">
        <f t="shared" si="1221"/>
        <v>143043.94168707114</v>
      </c>
      <c r="J841">
        <f t="shared" si="1170"/>
        <v>316.01151164859766</v>
      </c>
      <c r="K841">
        <f t="shared" si="1183"/>
        <v>7281.9154557859874</v>
      </c>
      <c r="L841">
        <f t="shared" si="1203"/>
        <v>7280.2861251263275</v>
      </c>
      <c r="M841">
        <f t="shared" si="1213"/>
        <v>1.0040363505673746</v>
      </c>
      <c r="N841">
        <f t="shared" si="1214"/>
        <v>1.0068993648236282</v>
      </c>
      <c r="O841">
        <f t="shared" si="1215"/>
        <v>1.1213314532872438</v>
      </c>
      <c r="P841">
        <f t="shared" si="1216"/>
        <v>1.1199993010744882</v>
      </c>
      <c r="Q841" s="5">
        <f t="shared" si="1217"/>
        <v>0.12133145328724382</v>
      </c>
      <c r="R841" s="5">
        <f t="shared" si="1218"/>
        <v>0.1199993010744882</v>
      </c>
    </row>
    <row r="842" spans="1:18" x14ac:dyDescent="0.3">
      <c r="A842" s="1">
        <v>44747</v>
      </c>
      <c r="B842">
        <f t="shared" si="1219"/>
        <v>152899.14285714284</v>
      </c>
      <c r="C842">
        <f t="shared" si="1165"/>
        <v>346.28571428571013</v>
      </c>
      <c r="D842">
        <f t="shared" si="1168"/>
        <v>339.8928571428587</v>
      </c>
      <c r="E842">
        <f t="shared" si="1169"/>
        <v>5802.1704089574341</v>
      </c>
      <c r="F842">
        <f t="shared" si="1220"/>
        <v>2228</v>
      </c>
      <c r="G842">
        <f t="shared" si="1180"/>
        <v>1</v>
      </c>
      <c r="H842">
        <f t="shared" si="1181"/>
        <v>7</v>
      </c>
      <c r="I842">
        <f t="shared" si="1221"/>
        <v>143360.65287449709</v>
      </c>
      <c r="J842">
        <f t="shared" si="1170"/>
        <v>316.71118742594263</v>
      </c>
      <c r="K842">
        <f t="shared" si="1183"/>
        <v>7310.4899826457549</v>
      </c>
      <c r="L842">
        <f t="shared" si="1203"/>
        <v>7308.8694092274172</v>
      </c>
      <c r="M842">
        <f t="shared" si="1213"/>
        <v>1.0039240399086291</v>
      </c>
      <c r="N842">
        <f t="shared" si="1214"/>
        <v>1.0039261209806631</v>
      </c>
      <c r="O842">
        <f t="shared" si="1215"/>
        <v>1.0965475258954573</v>
      </c>
      <c r="P842">
        <f t="shared" si="1216"/>
        <v>1.0953217011669636</v>
      </c>
      <c r="Q842" s="5">
        <f t="shared" si="1217"/>
        <v>9.6547525895457342E-2</v>
      </c>
      <c r="R842" s="5">
        <f t="shared" si="1218"/>
        <v>9.5321701166963591E-2</v>
      </c>
    </row>
    <row r="843" spans="1:18" x14ac:dyDescent="0.3">
      <c r="A843" s="1">
        <v>44748</v>
      </c>
      <c r="B843">
        <f t="shared" si="1219"/>
        <v>153245.42857142855</v>
      </c>
      <c r="C843">
        <f t="shared" si="1165"/>
        <v>346.28571428571013</v>
      </c>
      <c r="D843">
        <f t="shared" si="1168"/>
        <v>333.50000000000364</v>
      </c>
      <c r="E843">
        <f t="shared" si="1169"/>
        <v>5785.3440270158171</v>
      </c>
      <c r="F843">
        <f t="shared" si="1220"/>
        <v>2229</v>
      </c>
      <c r="G843">
        <f t="shared" si="1180"/>
        <v>1</v>
      </c>
      <c r="H843">
        <f t="shared" si="1181"/>
        <v>7</v>
      </c>
      <c r="I843">
        <f t="shared" si="1221"/>
        <v>143678.06528684078</v>
      </c>
      <c r="J843">
        <f t="shared" si="1170"/>
        <v>317.41241234369227</v>
      </c>
      <c r="K843">
        <f t="shared" si="1183"/>
        <v>7338.3632845877728</v>
      </c>
      <c r="L843">
        <f t="shared" si="1203"/>
        <v>7315.2357909104012</v>
      </c>
      <c r="M843">
        <f t="shared" si="1213"/>
        <v>1.0038127816340883</v>
      </c>
      <c r="N843">
        <f t="shared" si="1214"/>
        <v>1.0008710487664407</v>
      </c>
      <c r="O843">
        <f t="shared" si="1215"/>
        <v>1.0727467030973246</v>
      </c>
      <c r="P843">
        <f t="shared" si="1216"/>
        <v>1.0717856574886229</v>
      </c>
      <c r="Q843" s="5">
        <f t="shared" si="1217"/>
        <v>7.2746703097324561E-2</v>
      </c>
      <c r="R843" s="5">
        <f t="shared" si="1218"/>
        <v>7.1785657488622867E-2</v>
      </c>
    </row>
    <row r="844" spans="1:18" x14ac:dyDescent="0.3">
      <c r="A844" s="1">
        <v>44749</v>
      </c>
      <c r="B844">
        <f t="shared" si="1219"/>
        <v>153591.71428571426</v>
      </c>
      <c r="C844">
        <f t="shared" si="1165"/>
        <v>346.28571428571013</v>
      </c>
      <c r="D844">
        <f t="shared" si="1168"/>
        <v>327.10714285714857</v>
      </c>
      <c r="E844">
        <f t="shared" si="1169"/>
        <v>5767.6212949166656</v>
      </c>
      <c r="F844">
        <f t="shared" si="1220"/>
        <v>2230</v>
      </c>
      <c r="G844">
        <f t="shared" si="1180"/>
        <v>1</v>
      </c>
      <c r="H844">
        <f t="shared" si="1181"/>
        <v>7</v>
      </c>
      <c r="I844">
        <f t="shared" si="1221"/>
        <v>143996.18047667248</v>
      </c>
      <c r="J844">
        <f t="shared" si="1170"/>
        <v>318.1151898317039</v>
      </c>
      <c r="K844">
        <f t="shared" si="1183"/>
        <v>7365.533809041779</v>
      </c>
      <c r="L844">
        <f t="shared" si="1203"/>
        <v>7298.9583761614367</v>
      </c>
      <c r="M844">
        <f t="shared" si="1213"/>
        <v>1.0037025319407491</v>
      </c>
      <c r="N844">
        <f t="shared" si="1214"/>
        <v>0.99777486123288195</v>
      </c>
      <c r="O844">
        <f t="shared" si="1215"/>
        <v>1.0497347179244059</v>
      </c>
      <c r="P844">
        <f t="shared" si="1216"/>
        <v>1.0493067539745364</v>
      </c>
      <c r="Q844" s="5">
        <f t="shared" si="1217"/>
        <v>4.9734717924405869E-2</v>
      </c>
      <c r="R844" s="5">
        <f t="shared" si="1218"/>
        <v>4.9306753974536432E-2</v>
      </c>
    </row>
    <row r="845" spans="1:18" x14ac:dyDescent="0.3">
      <c r="A845" s="1">
        <v>44750</v>
      </c>
      <c r="B845" s="4">
        <v>153938</v>
      </c>
      <c r="C845">
        <f t="shared" si="1165"/>
        <v>346.28571428573923</v>
      </c>
      <c r="D845">
        <f t="shared" si="1168"/>
        <v>320.71428571429351</v>
      </c>
      <c r="E845">
        <f t="shared" si="1169"/>
        <v>5749</v>
      </c>
      <c r="F845" s="4">
        <v>2231</v>
      </c>
      <c r="G845">
        <f t="shared" si="1180"/>
        <v>1</v>
      </c>
      <c r="H845">
        <f t="shared" si="1181"/>
        <v>7</v>
      </c>
      <c r="I845" s="4">
        <v>144315</v>
      </c>
      <c r="J845">
        <f t="shared" si="1170"/>
        <v>318.81952332751825</v>
      </c>
      <c r="K845">
        <f t="shared" si="1183"/>
        <v>7392</v>
      </c>
      <c r="L845">
        <f t="shared" si="1203"/>
        <v>7259.7991825326189</v>
      </c>
      <c r="M845">
        <f t="shared" si="1213"/>
        <v>1.0035932481805638</v>
      </c>
      <c r="N845">
        <f t="shared" si="1214"/>
        <v>0.99463496137247298</v>
      </c>
      <c r="O845">
        <f t="shared" si="1215"/>
        <v>1.0273352125887734</v>
      </c>
      <c r="P845">
        <f t="shared" si="1216"/>
        <v>1.0278086763070078</v>
      </c>
      <c r="Q845" s="5">
        <f t="shared" si="1217"/>
        <v>2.7335212588773361E-2</v>
      </c>
      <c r="R845" s="5">
        <f t="shared" si="1218"/>
        <v>2.7808676307007785E-2</v>
      </c>
    </row>
    <row r="846" spans="1:18" x14ac:dyDescent="0.3">
      <c r="A846" s="1">
        <v>44751</v>
      </c>
      <c r="B846">
        <f>((B$852-B$845)/7)+B845</f>
        <v>154233.14285714287</v>
      </c>
      <c r="C846">
        <f t="shared" si="1165"/>
        <v>295.14285714286962</v>
      </c>
      <c r="D846">
        <f t="shared" si="1168"/>
        <v>314.32142857143845</v>
      </c>
      <c r="E846">
        <f t="shared" si="1169"/>
        <v>5569.1428571428696</v>
      </c>
      <c r="F846">
        <f>((F$852-F$845)/7)+F845</f>
        <v>2231.5714285714284</v>
      </c>
      <c r="G846">
        <f t="shared" si="1180"/>
        <v>0.5714285714284415</v>
      </c>
      <c r="H846">
        <f t="shared" si="1181"/>
        <v>6.5714285714284415</v>
      </c>
      <c r="I846">
        <f>((I$852/I$845)^(1/7))*I845</f>
        <v>144734.74818237679</v>
      </c>
      <c r="J846">
        <f t="shared" si="1170"/>
        <v>419.74818237678846</v>
      </c>
      <c r="K846">
        <f t="shared" si="1183"/>
        <v>7266.8232461946609</v>
      </c>
      <c r="L846">
        <f t="shared" ref="L846:L852" si="1222">GEOMEAN(K843:K849)</f>
        <v>7197.7177865242984</v>
      </c>
      <c r="M846">
        <f t="shared" ref="M846:M852" si="1223">K846/K845</f>
        <v>0.98306591534018684</v>
      </c>
      <c r="N846">
        <f t="shared" ref="N846:N852" si="1224">L846/L845</f>
        <v>0.99144860698658288</v>
      </c>
      <c r="O846">
        <f t="shared" ref="O846:O852" si="1225">L846/L839</f>
        <v>1.0053877002356666</v>
      </c>
      <c r="P846">
        <f t="shared" ref="P846:P852" si="1226">K846/K839</f>
        <v>1.0061132977613241</v>
      </c>
      <c r="Q846" s="5">
        <f t="shared" ref="Q846:Q852" si="1227">O846-1</f>
        <v>5.3877002356665926E-3</v>
      </c>
      <c r="R846" s="5">
        <f t="shared" ref="R846:R852" si="1228">P846-1</f>
        <v>6.1132977613240769E-3</v>
      </c>
    </row>
    <row r="847" spans="1:18" x14ac:dyDescent="0.3">
      <c r="A847" s="1">
        <v>44752</v>
      </c>
      <c r="B847">
        <f t="shared" ref="B847:B851" si="1229">((B$852-B$845)/7)+B846</f>
        <v>154528.28571428574</v>
      </c>
      <c r="C847">
        <f t="shared" si="1165"/>
        <v>295.14285714286962</v>
      </c>
      <c r="D847">
        <f t="shared" si="1168"/>
        <v>307.92857142858338</v>
      </c>
      <c r="E847">
        <f t="shared" si="1169"/>
        <v>5389.2857142857392</v>
      </c>
      <c r="F847">
        <f t="shared" ref="F847:F851" si="1230">((F$852-F$845)/7)+F846</f>
        <v>2232.1428571428569</v>
      </c>
      <c r="G847">
        <f t="shared" si="1180"/>
        <v>0.5714285714284415</v>
      </c>
      <c r="H847">
        <f t="shared" si="1181"/>
        <v>6.142857142856883</v>
      </c>
      <c r="I847">
        <f t="shared" ref="I847:I851" si="1231">((I$852/I$845)^(1/7))*I846</f>
        <v>145155.71722562466</v>
      </c>
      <c r="J847">
        <f t="shared" si="1170"/>
        <v>420.96904324786738</v>
      </c>
      <c r="K847">
        <f t="shared" si="1183"/>
        <v>7140.4256315182138</v>
      </c>
      <c r="L847">
        <f t="shared" si="1222"/>
        <v>7112.8775442640908</v>
      </c>
      <c r="M847">
        <f t="shared" si="1223"/>
        <v>0.9826062076378923</v>
      </c>
      <c r="N847">
        <f t="shared" si="1224"/>
        <v>0.9882128968130639</v>
      </c>
      <c r="O847">
        <f t="shared" si="1225"/>
        <v>0.98374593502167984</v>
      </c>
      <c r="P847">
        <f t="shared" si="1226"/>
        <v>0.98452761997817817</v>
      </c>
      <c r="Q847" s="5">
        <f t="shared" si="1227"/>
        <v>-1.625406497832016E-2</v>
      </c>
      <c r="R847" s="5">
        <f t="shared" si="1228"/>
        <v>-1.547238002182183E-2</v>
      </c>
    </row>
    <row r="848" spans="1:18" x14ac:dyDescent="0.3">
      <c r="A848" s="1">
        <v>44753</v>
      </c>
      <c r="B848">
        <f t="shared" si="1229"/>
        <v>154823.42857142861</v>
      </c>
      <c r="C848">
        <f t="shared" si="1165"/>
        <v>295.14285714286962</v>
      </c>
      <c r="D848">
        <f t="shared" si="1168"/>
        <v>301.5357142857174</v>
      </c>
      <c r="E848">
        <f t="shared" si="1169"/>
        <v>5209.4285714286088</v>
      </c>
      <c r="F848">
        <f t="shared" si="1230"/>
        <v>2232.7142857142853</v>
      </c>
      <c r="G848">
        <f t="shared" si="1180"/>
        <v>0.5714285714284415</v>
      </c>
      <c r="H848">
        <f t="shared" si="1181"/>
        <v>5.7142857142853245</v>
      </c>
      <c r="I848">
        <f t="shared" si="1231"/>
        <v>145577.91068068513</v>
      </c>
      <c r="J848">
        <f t="shared" si="1170"/>
        <v>422.1934550604783</v>
      </c>
      <c r="K848">
        <f t="shared" si="1183"/>
        <v>7012.8036050291848</v>
      </c>
      <c r="L848">
        <f t="shared" si="1222"/>
        <v>7005.6491733799039</v>
      </c>
      <c r="M848">
        <f t="shared" si="1223"/>
        <v>0.98212683205806406</v>
      </c>
      <c r="N848">
        <f t="shared" si="1224"/>
        <v>0.98492475510552591</v>
      </c>
      <c r="O848">
        <f t="shared" si="1225"/>
        <v>0.96227662662892144</v>
      </c>
      <c r="P848">
        <f t="shared" si="1226"/>
        <v>0.96304381005371675</v>
      </c>
      <c r="Q848" s="5">
        <f t="shared" si="1227"/>
        <v>-3.7723373371078561E-2</v>
      </c>
      <c r="R848" s="5">
        <f t="shared" si="1228"/>
        <v>-3.6956189946283247E-2</v>
      </c>
    </row>
    <row r="849" spans="1:18" x14ac:dyDescent="0.3">
      <c r="A849" s="1">
        <v>44754</v>
      </c>
      <c r="B849">
        <f t="shared" si="1229"/>
        <v>155118.57142857148</v>
      </c>
      <c r="C849">
        <f t="shared" si="1165"/>
        <v>295.14285714286962</v>
      </c>
      <c r="D849">
        <f t="shared" si="1168"/>
        <v>261.125</v>
      </c>
      <c r="E849">
        <f t="shared" si="1169"/>
        <v>5029.5714285714785</v>
      </c>
      <c r="F849">
        <f t="shared" si="1230"/>
        <v>2233.2857142857138</v>
      </c>
      <c r="G849">
        <f t="shared" si="1180"/>
        <v>0.5714285714284415</v>
      </c>
      <c r="H849">
        <f t="shared" si="1181"/>
        <v>5.285714285713766</v>
      </c>
      <c r="I849">
        <f t="shared" si="1231"/>
        <v>146001.33210882792</v>
      </c>
      <c r="J849">
        <f t="shared" si="1170"/>
        <v>423.42142814278486</v>
      </c>
      <c r="K849">
        <f t="shared" si="1183"/>
        <v>6883.9536054578493</v>
      </c>
      <c r="L849">
        <f t="shared" si="1222"/>
        <v>6876.6115218688392</v>
      </c>
      <c r="M849">
        <f t="shared" si="1223"/>
        <v>0.98162646398953313</v>
      </c>
      <c r="N849">
        <f t="shared" si="1224"/>
        <v>0.98158091444239282</v>
      </c>
      <c r="O849">
        <f t="shared" si="1225"/>
        <v>0.94085844702426147</v>
      </c>
      <c r="P849">
        <f t="shared" si="1226"/>
        <v>0.94165420126414878</v>
      </c>
      <c r="Q849" s="5">
        <f t="shared" si="1227"/>
        <v>-5.9141552975738532E-2</v>
      </c>
      <c r="R849" s="5">
        <f t="shared" si="1228"/>
        <v>-5.8345798735851218E-2</v>
      </c>
    </row>
    <row r="850" spans="1:18" x14ac:dyDescent="0.3">
      <c r="A850" s="1">
        <v>44755</v>
      </c>
      <c r="B850">
        <f t="shared" si="1229"/>
        <v>155413.71428571435</v>
      </c>
      <c r="C850">
        <f t="shared" si="1165"/>
        <v>295.14285714286962</v>
      </c>
      <c r="D850">
        <f t="shared" si="1168"/>
        <v>227.1071428571413</v>
      </c>
      <c r="E850">
        <f t="shared" si="1169"/>
        <v>4849.7142857143481</v>
      </c>
      <c r="F850">
        <f t="shared" si="1230"/>
        <v>2233.8571428571422</v>
      </c>
      <c r="G850">
        <f t="shared" si="1180"/>
        <v>0.5714285714284415</v>
      </c>
      <c r="H850">
        <f t="shared" si="1181"/>
        <v>4.8571428571422075</v>
      </c>
      <c r="I850">
        <f t="shared" si="1231"/>
        <v>146425.98508168085</v>
      </c>
      <c r="J850">
        <f t="shared" si="1170"/>
        <v>424.65297285292763</v>
      </c>
      <c r="K850">
        <f t="shared" si="1183"/>
        <v>6753.8720611763711</v>
      </c>
      <c r="L850">
        <f t="shared" si="1222"/>
        <v>6709.9351490843974</v>
      </c>
      <c r="M850">
        <f t="shared" si="1223"/>
        <v>0.98110365761641027</v>
      </c>
      <c r="N850">
        <f t="shared" si="1224"/>
        <v>0.97576184545915068</v>
      </c>
      <c r="O850">
        <f t="shared" si="1225"/>
        <v>0.91725480092136957</v>
      </c>
      <c r="P850">
        <f t="shared" si="1226"/>
        <v>0.92035128260289789</v>
      </c>
      <c r="Q850" s="5">
        <f t="shared" si="1227"/>
        <v>-8.2745199078630427E-2</v>
      </c>
      <c r="R850" s="5">
        <f t="shared" si="1228"/>
        <v>-7.9648717397102109E-2</v>
      </c>
    </row>
    <row r="851" spans="1:18" x14ac:dyDescent="0.3">
      <c r="A851" s="1">
        <v>44756</v>
      </c>
      <c r="B851">
        <f t="shared" si="1229"/>
        <v>155708.85714285722</v>
      </c>
      <c r="C851">
        <f t="shared" si="1165"/>
        <v>295.14285714286962</v>
      </c>
      <c r="D851">
        <f t="shared" si="1168"/>
        <v>193.0892857142826</v>
      </c>
      <c r="E851">
        <f t="shared" si="1169"/>
        <v>4669.8571428572177</v>
      </c>
      <c r="F851">
        <f t="shared" si="1230"/>
        <v>2234.4285714285706</v>
      </c>
      <c r="G851">
        <f t="shared" si="1180"/>
        <v>0.5714285714284415</v>
      </c>
      <c r="H851">
        <f t="shared" si="1181"/>
        <v>4.428571428570649</v>
      </c>
      <c r="I851">
        <f t="shared" si="1231"/>
        <v>146851.87318125999</v>
      </c>
      <c r="J851">
        <f t="shared" si="1170"/>
        <v>425.88809957914054</v>
      </c>
      <c r="K851">
        <f t="shared" si="1183"/>
        <v>6622.5553901686508</v>
      </c>
      <c r="L851">
        <f t="shared" si="1222"/>
        <v>6505.5154831950786</v>
      </c>
      <c r="M851">
        <f t="shared" si="1223"/>
        <v>0.9805568317228609</v>
      </c>
      <c r="N851">
        <f t="shared" si="1224"/>
        <v>0.96953477770687357</v>
      </c>
      <c r="O851">
        <f t="shared" si="1225"/>
        <v>0.89129368163575773</v>
      </c>
      <c r="P851">
        <f t="shared" si="1226"/>
        <v>0.89912768875474269</v>
      </c>
      <c r="Q851" s="5">
        <f t="shared" si="1227"/>
        <v>-0.10870631836424227</v>
      </c>
      <c r="R851" s="5">
        <f t="shared" si="1228"/>
        <v>-0.10087231124525731</v>
      </c>
    </row>
    <row r="852" spans="1:18" x14ac:dyDescent="0.3">
      <c r="A852" s="1">
        <v>44757</v>
      </c>
      <c r="B852" s="4">
        <v>156004</v>
      </c>
      <c r="C852">
        <f t="shared" si="1165"/>
        <v>295.1428571427823</v>
      </c>
      <c r="D852">
        <f t="shared" si="1168"/>
        <v>159.07142857142389</v>
      </c>
      <c r="E852">
        <f t="shared" si="1169"/>
        <v>4490</v>
      </c>
      <c r="F852" s="4">
        <v>2235</v>
      </c>
      <c r="G852">
        <f t="shared" si="1180"/>
        <v>0.571428571429351</v>
      </c>
      <c r="H852">
        <f t="shared" si="1181"/>
        <v>4</v>
      </c>
      <c r="I852" s="4">
        <v>147279</v>
      </c>
      <c r="J852">
        <f t="shared" si="1170"/>
        <v>427.12681874001282</v>
      </c>
      <c r="K852">
        <f t="shared" si="1183"/>
        <v>6490</v>
      </c>
      <c r="L852">
        <f t="shared" si="1222"/>
        <v>6263.7946957808199</v>
      </c>
      <c r="M852">
        <f t="shared" si="1223"/>
        <v>0.97998425345517948</v>
      </c>
      <c r="N852">
        <f t="shared" si="1224"/>
        <v>0.96284371499250643</v>
      </c>
      <c r="O852">
        <f t="shared" si="1225"/>
        <v>0.86280550443485715</v>
      </c>
      <c r="P852">
        <f t="shared" si="1226"/>
        <v>0.87797619047619047</v>
      </c>
      <c r="Q852" s="5">
        <f t="shared" si="1227"/>
        <v>-0.13719449556514285</v>
      </c>
      <c r="R852" s="5">
        <f t="shared" si="1228"/>
        <v>-0.12202380952380953</v>
      </c>
    </row>
    <row r="853" spans="1:18" x14ac:dyDescent="0.3">
      <c r="A853" s="1">
        <v>44758</v>
      </c>
      <c r="B853">
        <f>((B$859-B$852)/7)+B852</f>
        <v>156027</v>
      </c>
      <c r="C853">
        <f t="shared" si="1165"/>
        <v>23</v>
      </c>
      <c r="D853">
        <f t="shared" si="1168"/>
        <v>125.05357142856519</v>
      </c>
      <c r="E853">
        <f t="shared" si="1169"/>
        <v>4166.7142857142899</v>
      </c>
      <c r="F853">
        <f>((F$859-F$852)/7)+F852</f>
        <v>2235.8571428571427</v>
      </c>
      <c r="G853">
        <f t="shared" si="1180"/>
        <v>0.85714285714266225</v>
      </c>
      <c r="H853">
        <f t="shared" si="1181"/>
        <v>4.2857142857142208</v>
      </c>
      <c r="I853">
        <f>((I$859-I$852)/7)+I852</f>
        <v>147671.14285714287</v>
      </c>
      <c r="J853">
        <f t="shared" si="1170"/>
        <v>392.14285714286962</v>
      </c>
      <c r="K853">
        <f t="shared" si="1183"/>
        <v>6120</v>
      </c>
      <c r="L853">
        <f t="shared" ref="L853:L859" si="1232">GEOMEAN(K850:K856)</f>
        <v>5985.8137446436303</v>
      </c>
      <c r="M853">
        <f t="shared" ref="M853:M859" si="1233">K853/K852</f>
        <v>0.94298921417565484</v>
      </c>
      <c r="N853">
        <f t="shared" ref="N853:N859" si="1234">L853/L852</f>
        <v>0.95562099898893038</v>
      </c>
      <c r="O853">
        <f t="shared" ref="O853:O859" si="1235">L853/L846</f>
        <v>0.83162662418501354</v>
      </c>
      <c r="P853">
        <f t="shared" ref="P853:P859" si="1236">K853/K846</f>
        <v>0.84218368779023134</v>
      </c>
      <c r="Q853" s="5">
        <f t="shared" ref="Q853:Q859" si="1237">O853-1</f>
        <v>-0.16837337581498646</v>
      </c>
      <c r="R853" s="5">
        <f t="shared" ref="R853:R859" si="1238">P853-1</f>
        <v>-0.15781631220976866</v>
      </c>
    </row>
    <row r="854" spans="1:18" x14ac:dyDescent="0.3">
      <c r="A854" s="1">
        <v>44759</v>
      </c>
      <c r="B854">
        <f t="shared" ref="B854:B858" si="1239">((B$859-B$852)/7)+B853</f>
        <v>156050</v>
      </c>
      <c r="C854">
        <f t="shared" si="1165"/>
        <v>23</v>
      </c>
      <c r="D854">
        <f t="shared" si="1168"/>
        <v>91.03571428570649</v>
      </c>
      <c r="E854">
        <f t="shared" si="1169"/>
        <v>3843.4285714285797</v>
      </c>
      <c r="F854">
        <f t="shared" ref="F854:F858" si="1240">((F$859-F$852)/7)+F853</f>
        <v>2236.7142857142853</v>
      </c>
      <c r="G854">
        <f t="shared" si="1180"/>
        <v>0.85714285714266225</v>
      </c>
      <c r="H854">
        <f t="shared" si="1181"/>
        <v>4.5714285714284415</v>
      </c>
      <c r="I854">
        <f t="shared" ref="I854:I858" si="1241">((I$859-I$852)/7)+I853</f>
        <v>148063.28571428574</v>
      </c>
      <c r="J854">
        <f t="shared" si="1170"/>
        <v>392.14285714286962</v>
      </c>
      <c r="K854">
        <f t="shared" si="1183"/>
        <v>5749.9999999999709</v>
      </c>
      <c r="L854">
        <f t="shared" si="1232"/>
        <v>5673.2576372130543</v>
      </c>
      <c r="M854">
        <f t="shared" si="1233"/>
        <v>0.93954248366012594</v>
      </c>
      <c r="N854">
        <f t="shared" si="1234"/>
        <v>0.94778385683813415</v>
      </c>
      <c r="O854">
        <f t="shared" si="1235"/>
        <v>0.79760372674882285</v>
      </c>
      <c r="P854">
        <f t="shared" si="1236"/>
        <v>0.80527412464309811</v>
      </c>
      <c r="Q854" s="5">
        <f t="shared" si="1237"/>
        <v>-0.20239627325117715</v>
      </c>
      <c r="R854" s="5">
        <f t="shared" si="1238"/>
        <v>-0.19472587535690189</v>
      </c>
    </row>
    <row r="855" spans="1:18" x14ac:dyDescent="0.3">
      <c r="A855" s="1">
        <v>44760</v>
      </c>
      <c r="B855">
        <f t="shared" si="1239"/>
        <v>156073</v>
      </c>
      <c r="C855">
        <f t="shared" si="1165"/>
        <v>23</v>
      </c>
      <c r="D855">
        <f t="shared" si="1168"/>
        <v>57.017857142847788</v>
      </c>
      <c r="E855">
        <f t="shared" si="1169"/>
        <v>3520.1428571428696</v>
      </c>
      <c r="F855">
        <f t="shared" si="1240"/>
        <v>2237.571428571428</v>
      </c>
      <c r="G855">
        <f t="shared" si="1180"/>
        <v>0.85714285714266225</v>
      </c>
      <c r="H855">
        <f t="shared" si="1181"/>
        <v>4.8571428571426623</v>
      </c>
      <c r="I855">
        <f t="shared" si="1241"/>
        <v>148455.42857142861</v>
      </c>
      <c r="J855">
        <f t="shared" si="1170"/>
        <v>392.14285714286962</v>
      </c>
      <c r="K855">
        <f t="shared" si="1183"/>
        <v>5379.9999999999709</v>
      </c>
      <c r="L855">
        <f t="shared" si="1232"/>
        <v>5328.4912887062192</v>
      </c>
      <c r="M855">
        <f t="shared" si="1233"/>
        <v>0.93565217391304312</v>
      </c>
      <c r="N855">
        <f t="shared" si="1234"/>
        <v>0.93922956252764167</v>
      </c>
      <c r="O855">
        <f t="shared" si="1235"/>
        <v>0.76059921883519999</v>
      </c>
      <c r="P855">
        <f t="shared" si="1236"/>
        <v>0.76716821160394966</v>
      </c>
      <c r="Q855" s="5">
        <f t="shared" si="1237"/>
        <v>-0.23940078116480001</v>
      </c>
      <c r="R855" s="5">
        <f t="shared" si="1238"/>
        <v>-0.23283178839605034</v>
      </c>
    </row>
    <row r="856" spans="1:18" x14ac:dyDescent="0.3">
      <c r="A856" s="1">
        <v>44761</v>
      </c>
      <c r="B856">
        <f t="shared" si="1239"/>
        <v>156096</v>
      </c>
      <c r="C856">
        <f t="shared" si="1165"/>
        <v>23</v>
      </c>
      <c r="D856">
        <f t="shared" si="1168"/>
        <v>21.25</v>
      </c>
      <c r="E856">
        <f t="shared" si="1169"/>
        <v>3196.8571428571595</v>
      </c>
      <c r="F856">
        <f t="shared" si="1240"/>
        <v>2238.4285714285706</v>
      </c>
      <c r="G856">
        <f t="shared" si="1180"/>
        <v>0.85714285714266225</v>
      </c>
      <c r="H856">
        <f t="shared" si="1181"/>
        <v>5.142857142856883</v>
      </c>
      <c r="I856">
        <f t="shared" si="1241"/>
        <v>148847.57142857148</v>
      </c>
      <c r="J856">
        <f t="shared" si="1170"/>
        <v>392.14285714286962</v>
      </c>
      <c r="K856">
        <f t="shared" si="1183"/>
        <v>5009.9999999999418</v>
      </c>
      <c r="L856">
        <f t="shared" si="1232"/>
        <v>4954.5829571441582</v>
      </c>
      <c r="M856">
        <f t="shared" si="1233"/>
        <v>0.93122676579925068</v>
      </c>
      <c r="N856">
        <f t="shared" si="1234"/>
        <v>0.92982848027647846</v>
      </c>
      <c r="O856">
        <f t="shared" si="1235"/>
        <v>0.72049772498965647</v>
      </c>
      <c r="P856">
        <f t="shared" si="1236"/>
        <v>0.72777945453145287</v>
      </c>
      <c r="Q856" s="5">
        <f t="shared" si="1237"/>
        <v>-0.27950227501034353</v>
      </c>
      <c r="R856" s="5">
        <f t="shared" si="1238"/>
        <v>-0.27222054546854713</v>
      </c>
    </row>
    <row r="857" spans="1:18" x14ac:dyDescent="0.3">
      <c r="A857" s="1">
        <v>44762</v>
      </c>
      <c r="B857">
        <f t="shared" si="1239"/>
        <v>156119</v>
      </c>
      <c r="C857">
        <f t="shared" si="1165"/>
        <v>23</v>
      </c>
      <c r="D857">
        <f t="shared" si="1168"/>
        <v>19.5</v>
      </c>
      <c r="E857">
        <f t="shared" si="1169"/>
        <v>2873.5714285714494</v>
      </c>
      <c r="F857">
        <f t="shared" si="1240"/>
        <v>2239.2857142857133</v>
      </c>
      <c r="G857">
        <f t="shared" si="1180"/>
        <v>0.85714285714266225</v>
      </c>
      <c r="H857">
        <f t="shared" si="1181"/>
        <v>5.4285714285711038</v>
      </c>
      <c r="I857">
        <f t="shared" si="1241"/>
        <v>149239.71428571435</v>
      </c>
      <c r="J857">
        <f t="shared" si="1170"/>
        <v>392.14285714286962</v>
      </c>
      <c r="K857">
        <f t="shared" si="1183"/>
        <v>4639.9999999999418</v>
      </c>
      <c r="L857">
        <f t="shared" si="1232"/>
        <v>4595.3572414805303</v>
      </c>
      <c r="M857">
        <f t="shared" si="1233"/>
        <v>0.92614770459081752</v>
      </c>
      <c r="N857">
        <f t="shared" si="1234"/>
        <v>0.92749627591851103</v>
      </c>
      <c r="O857">
        <f t="shared" si="1235"/>
        <v>0.68485866694368702</v>
      </c>
      <c r="P857">
        <f t="shared" si="1236"/>
        <v>0.68701330999032273</v>
      </c>
      <c r="Q857" s="5">
        <f t="shared" si="1237"/>
        <v>-0.31514133305631298</v>
      </c>
      <c r="R857" s="5">
        <f t="shared" si="1238"/>
        <v>-0.31298669000967727</v>
      </c>
    </row>
    <row r="858" spans="1:18" x14ac:dyDescent="0.3">
      <c r="A858" s="1">
        <v>44763</v>
      </c>
      <c r="B858">
        <f t="shared" si="1239"/>
        <v>156142</v>
      </c>
      <c r="C858">
        <f t="shared" si="1165"/>
        <v>23</v>
      </c>
      <c r="D858">
        <f t="shared" si="1168"/>
        <v>17.75</v>
      </c>
      <c r="E858">
        <f t="shared" si="1169"/>
        <v>2550.2857142857392</v>
      </c>
      <c r="F858">
        <f t="shared" si="1240"/>
        <v>2240.142857142856</v>
      </c>
      <c r="G858">
        <f t="shared" si="1180"/>
        <v>0.85714285714266225</v>
      </c>
      <c r="H858">
        <f t="shared" si="1181"/>
        <v>5.7142857142853245</v>
      </c>
      <c r="I858">
        <f t="shared" si="1241"/>
        <v>149631.85714285722</v>
      </c>
      <c r="J858">
        <f t="shared" si="1170"/>
        <v>392.14285714286962</v>
      </c>
      <c r="K858">
        <f t="shared" si="1183"/>
        <v>4269.9999999999127</v>
      </c>
      <c r="L858">
        <f t="shared" si="1232"/>
        <v>4249.8826341427111</v>
      </c>
      <c r="M858">
        <f t="shared" si="1233"/>
        <v>0.92025862068964792</v>
      </c>
      <c r="N858">
        <f t="shared" si="1234"/>
        <v>0.9248209466242685</v>
      </c>
      <c r="O858">
        <f t="shared" si="1235"/>
        <v>0.65327377132848663</v>
      </c>
      <c r="P858">
        <f t="shared" si="1236"/>
        <v>0.64476621914538224</v>
      </c>
      <c r="Q858" s="5">
        <f t="shared" si="1237"/>
        <v>-0.34672622867151337</v>
      </c>
      <c r="R858" s="5">
        <f t="shared" si="1238"/>
        <v>-0.35523378085461776</v>
      </c>
    </row>
    <row r="859" spans="1:18" x14ac:dyDescent="0.3">
      <c r="A859" s="1">
        <v>44764</v>
      </c>
      <c r="B859" s="4">
        <v>156165</v>
      </c>
      <c r="C859">
        <f t="shared" si="1165"/>
        <v>23</v>
      </c>
      <c r="D859">
        <f t="shared" si="1168"/>
        <v>16</v>
      </c>
      <c r="E859">
        <f t="shared" si="1169"/>
        <v>2227</v>
      </c>
      <c r="F859" s="4">
        <v>2241</v>
      </c>
      <c r="G859">
        <f t="shared" si="1180"/>
        <v>0.85714285714402649</v>
      </c>
      <c r="H859">
        <f t="shared" si="1181"/>
        <v>6</v>
      </c>
      <c r="I859" s="4">
        <v>150024</v>
      </c>
      <c r="J859">
        <f t="shared" si="1170"/>
        <v>392.1428571427823</v>
      </c>
      <c r="K859">
        <f t="shared" si="1183"/>
        <v>3900</v>
      </c>
      <c r="L859">
        <f t="shared" si="1232"/>
        <v>3917.2021574901873</v>
      </c>
      <c r="M859">
        <f t="shared" si="1233"/>
        <v>0.91334894613585005</v>
      </c>
      <c r="N859">
        <f t="shared" si="1234"/>
        <v>0.9217200790488107</v>
      </c>
      <c r="O859">
        <f t="shared" si="1235"/>
        <v>0.62537205443989807</v>
      </c>
      <c r="P859">
        <f t="shared" si="1236"/>
        <v>0.60092449922958402</v>
      </c>
      <c r="Q859" s="5">
        <f t="shared" si="1237"/>
        <v>-0.37462794556010193</v>
      </c>
      <c r="R859" s="5">
        <f t="shared" si="1238"/>
        <v>-0.39907550077041598</v>
      </c>
    </row>
    <row r="860" spans="1:18" x14ac:dyDescent="0.3">
      <c r="A860" s="1">
        <v>44765</v>
      </c>
      <c r="B860">
        <f>((B$866-B$859)/7)+B859</f>
        <v>156174</v>
      </c>
      <c r="C860">
        <f t="shared" si="1165"/>
        <v>9</v>
      </c>
      <c r="D860">
        <f t="shared" si="1168"/>
        <v>14.25</v>
      </c>
      <c r="E860">
        <f t="shared" si="1169"/>
        <v>1940.8571428571304</v>
      </c>
      <c r="F860">
        <f>((F$866-F$859)/7)+F859</f>
        <v>2241.5714285714284</v>
      </c>
      <c r="G860">
        <f t="shared" si="1180"/>
        <v>0.5714285714284415</v>
      </c>
      <c r="H860">
        <f t="shared" si="1181"/>
        <v>5.7142857142857792</v>
      </c>
      <c r="I860">
        <f>((I$866-I$859)/7)+I859</f>
        <v>150318.85714285713</v>
      </c>
      <c r="J860">
        <f t="shared" si="1170"/>
        <v>294.85714285713038</v>
      </c>
      <c r="K860">
        <f t="shared" si="1183"/>
        <v>3613.5714285714494</v>
      </c>
      <c r="L860">
        <f t="shared" ref="L860:L873" si="1242">GEOMEAN(K857:K863)</f>
        <v>3596.3139209887731</v>
      </c>
      <c r="M860">
        <f t="shared" ref="M860:M866" si="1243">K860/K859</f>
        <v>0.92655677655678192</v>
      </c>
      <c r="N860">
        <f t="shared" ref="N860:N866" si="1244">L860/L859</f>
        <v>0.91808228842929762</v>
      </c>
      <c r="O860">
        <f t="shared" ref="O860:O866" si="1245">L860/L853</f>
        <v>0.60080618515851969</v>
      </c>
      <c r="P860">
        <f t="shared" ref="P860:P866" si="1246">K860/K853</f>
        <v>0.59045284780579232</v>
      </c>
      <c r="Q860" s="5">
        <f t="shared" ref="Q860:Q866" si="1247">O860-1</f>
        <v>-0.39919381484148031</v>
      </c>
      <c r="R860" s="5">
        <f t="shared" ref="R860:R866" si="1248">P860-1</f>
        <v>-0.40954715219420768</v>
      </c>
    </row>
    <row r="861" spans="1:18" x14ac:dyDescent="0.3">
      <c r="A861" s="1">
        <v>44766</v>
      </c>
      <c r="B861">
        <f t="shared" ref="B861:B865" si="1249">((B$866-B$859)/7)+B860</f>
        <v>156183</v>
      </c>
      <c r="C861">
        <f t="shared" si="1165"/>
        <v>9</v>
      </c>
      <c r="D861">
        <f t="shared" si="1168"/>
        <v>12.5</v>
      </c>
      <c r="E861">
        <f t="shared" si="1169"/>
        <v>1654.7142857142608</v>
      </c>
      <c r="F861">
        <f t="shared" ref="F861:F865" si="1250">((F$866-F$859)/7)+F860</f>
        <v>2242.1428571428569</v>
      </c>
      <c r="G861">
        <f t="shared" si="1180"/>
        <v>0.5714285714284415</v>
      </c>
      <c r="H861">
        <f t="shared" si="1181"/>
        <v>5.4285714285715585</v>
      </c>
      <c r="I861">
        <f t="shared" ref="I861:I865" si="1251">((I$866-I$859)/7)+I860</f>
        <v>150613.71428571426</v>
      </c>
      <c r="J861">
        <f t="shared" si="1170"/>
        <v>294.85714285713038</v>
      </c>
      <c r="K861">
        <f t="shared" si="1183"/>
        <v>3327.1428571428696</v>
      </c>
      <c r="L861">
        <f t="shared" si="1242"/>
        <v>3286.1429852094971</v>
      </c>
      <c r="M861">
        <f t="shared" si="1243"/>
        <v>0.92073532318639861</v>
      </c>
      <c r="N861">
        <f t="shared" si="1244"/>
        <v>0.9137530975899909</v>
      </c>
      <c r="O861">
        <f t="shared" si="1245"/>
        <v>0.5792338714981734</v>
      </c>
      <c r="P861">
        <f t="shared" si="1246"/>
        <v>0.57863354037267589</v>
      </c>
      <c r="Q861" s="5">
        <f t="shared" si="1247"/>
        <v>-0.4207661285018266</v>
      </c>
      <c r="R861" s="5">
        <f t="shared" si="1248"/>
        <v>-0.42136645962732411</v>
      </c>
    </row>
    <row r="862" spans="1:18" x14ac:dyDescent="0.3">
      <c r="A862" s="1">
        <v>44767</v>
      </c>
      <c r="B862">
        <f t="shared" si="1249"/>
        <v>156192</v>
      </c>
      <c r="C862">
        <f t="shared" si="1165"/>
        <v>9</v>
      </c>
      <c r="D862">
        <f t="shared" si="1168"/>
        <v>10.75</v>
      </c>
      <c r="E862">
        <f t="shared" si="1169"/>
        <v>1368.5714285713912</v>
      </c>
      <c r="F862">
        <f t="shared" si="1250"/>
        <v>2242.7142857142853</v>
      </c>
      <c r="G862">
        <f t="shared" si="1180"/>
        <v>0.5714285714284415</v>
      </c>
      <c r="H862">
        <f t="shared" si="1181"/>
        <v>5.1428571428573377</v>
      </c>
      <c r="I862">
        <f t="shared" si="1251"/>
        <v>150908.57142857139</v>
      </c>
      <c r="J862">
        <f t="shared" si="1170"/>
        <v>294.85714285713038</v>
      </c>
      <c r="K862">
        <f t="shared" si="1183"/>
        <v>3040.714285714319</v>
      </c>
      <c r="L862">
        <f t="shared" si="1242"/>
        <v>2985.4988095348376</v>
      </c>
      <c r="M862">
        <f t="shared" si="1243"/>
        <v>0.91391155002147506</v>
      </c>
      <c r="N862">
        <f t="shared" si="1244"/>
        <v>0.90851153555161179</v>
      </c>
      <c r="O862">
        <f t="shared" si="1245"/>
        <v>0.56028970449151838</v>
      </c>
      <c r="P862">
        <f t="shared" si="1246"/>
        <v>0.56518852894318505</v>
      </c>
      <c r="Q862" s="5">
        <f t="shared" si="1247"/>
        <v>-0.43971029550848162</v>
      </c>
      <c r="R862" s="5">
        <f t="shared" si="1248"/>
        <v>-0.43481147105681495</v>
      </c>
    </row>
    <row r="863" spans="1:18" x14ac:dyDescent="0.3">
      <c r="A863" s="1">
        <v>44768</v>
      </c>
      <c r="B863">
        <f t="shared" si="1249"/>
        <v>156201</v>
      </c>
      <c r="C863">
        <f t="shared" si="1165"/>
        <v>9</v>
      </c>
      <c r="D863">
        <f t="shared" si="1168"/>
        <v>8.982142857141298</v>
      </c>
      <c r="E863">
        <f t="shared" si="1169"/>
        <v>1082.4285714285215</v>
      </c>
      <c r="F863">
        <f t="shared" si="1250"/>
        <v>2243.2857142857138</v>
      </c>
      <c r="G863">
        <f t="shared" si="1180"/>
        <v>0.5714285714284415</v>
      </c>
      <c r="H863">
        <f t="shared" si="1181"/>
        <v>4.857142857143117</v>
      </c>
      <c r="I863">
        <f t="shared" si="1251"/>
        <v>151203.42857142852</v>
      </c>
      <c r="J863">
        <f t="shared" si="1170"/>
        <v>294.85714285713038</v>
      </c>
      <c r="K863">
        <f t="shared" si="1183"/>
        <v>2754.2857142857683</v>
      </c>
      <c r="L863">
        <f t="shared" si="1242"/>
        <v>2693.0074851590125</v>
      </c>
      <c r="M863">
        <f t="shared" si="1243"/>
        <v>0.90580220812779744</v>
      </c>
      <c r="N863">
        <f t="shared" si="1244"/>
        <v>0.90202932808357161</v>
      </c>
      <c r="O863">
        <f t="shared" si="1245"/>
        <v>0.54353868094506042</v>
      </c>
      <c r="P863">
        <f t="shared" si="1246"/>
        <v>0.54975762760195612</v>
      </c>
      <c r="Q863" s="5">
        <f t="shared" si="1247"/>
        <v>-0.45646131905493958</v>
      </c>
      <c r="R863" s="5">
        <f t="shared" si="1248"/>
        <v>-0.45024237239804388</v>
      </c>
    </row>
    <row r="864" spans="1:18" x14ac:dyDescent="0.3">
      <c r="A864" s="1">
        <v>44769</v>
      </c>
      <c r="B864">
        <f t="shared" si="1249"/>
        <v>156210</v>
      </c>
      <c r="C864">
        <f t="shared" si="1165"/>
        <v>9</v>
      </c>
      <c r="D864">
        <f t="shared" si="1168"/>
        <v>8.964285714282596</v>
      </c>
      <c r="E864">
        <f t="shared" si="1169"/>
        <v>796.28571428565192</v>
      </c>
      <c r="F864">
        <f t="shared" si="1250"/>
        <v>2243.8571428571422</v>
      </c>
      <c r="G864">
        <f t="shared" si="1180"/>
        <v>0.5714285714284415</v>
      </c>
      <c r="H864">
        <f t="shared" si="1181"/>
        <v>4.5714285714288962</v>
      </c>
      <c r="I864">
        <f t="shared" si="1251"/>
        <v>151498.28571428565</v>
      </c>
      <c r="J864">
        <f t="shared" si="1170"/>
        <v>294.85714285713038</v>
      </c>
      <c r="K864">
        <f t="shared" si="1183"/>
        <v>2467.8571428572177</v>
      </c>
      <c r="L864">
        <f t="shared" si="1242"/>
        <v>2434.7023543719988</v>
      </c>
      <c r="M864">
        <f t="shared" si="1243"/>
        <v>0.89600622406639963</v>
      </c>
      <c r="N864">
        <f t="shared" si="1244"/>
        <v>0.90408302531258589</v>
      </c>
      <c r="O864">
        <f t="shared" si="1245"/>
        <v>0.52981786321091051</v>
      </c>
      <c r="P864">
        <f t="shared" si="1246"/>
        <v>0.5318657635468208</v>
      </c>
      <c r="Q864" s="5">
        <f t="shared" si="1247"/>
        <v>-0.47018213678908949</v>
      </c>
      <c r="R864" s="5">
        <f t="shared" si="1248"/>
        <v>-0.4681342364531792</v>
      </c>
    </row>
    <row r="865" spans="1:18" x14ac:dyDescent="0.3">
      <c r="A865" s="1">
        <v>44770</v>
      </c>
      <c r="B865">
        <f t="shared" si="1249"/>
        <v>156219</v>
      </c>
      <c r="C865">
        <f t="shared" si="1165"/>
        <v>9</v>
      </c>
      <c r="D865">
        <f t="shared" si="1168"/>
        <v>8.946428571423894</v>
      </c>
      <c r="E865">
        <f t="shared" si="1169"/>
        <v>510.1428571427823</v>
      </c>
      <c r="F865">
        <f t="shared" si="1250"/>
        <v>2244.4285714285706</v>
      </c>
      <c r="G865">
        <f t="shared" si="1180"/>
        <v>0.5714285714284415</v>
      </c>
      <c r="H865">
        <f t="shared" si="1181"/>
        <v>4.2857142857146755</v>
      </c>
      <c r="I865">
        <f t="shared" si="1251"/>
        <v>151793.14285714278</v>
      </c>
      <c r="J865">
        <f t="shared" si="1170"/>
        <v>294.85714285713038</v>
      </c>
      <c r="K865">
        <f t="shared" si="1183"/>
        <v>2181.428571428638</v>
      </c>
      <c r="L865">
        <f t="shared" si="1242"/>
        <v>2206.9486673219808</v>
      </c>
      <c r="M865">
        <f t="shared" si="1243"/>
        <v>0.88393632416787282</v>
      </c>
      <c r="N865">
        <f t="shared" si="1244"/>
        <v>0.9064552237192196</v>
      </c>
      <c r="O865">
        <f t="shared" si="1245"/>
        <v>0.5192963799968956</v>
      </c>
      <c r="P865">
        <f t="shared" si="1246"/>
        <v>0.51087320173973827</v>
      </c>
      <c r="Q865" s="5">
        <f t="shared" si="1247"/>
        <v>-0.4807036200031044</v>
      </c>
      <c r="R865" s="5">
        <f t="shared" si="1248"/>
        <v>-0.48912679826026173</v>
      </c>
    </row>
    <row r="866" spans="1:18" x14ac:dyDescent="0.3">
      <c r="A866" s="1">
        <v>44771</v>
      </c>
      <c r="B866" s="4">
        <v>156228</v>
      </c>
      <c r="C866">
        <f t="shared" si="1165"/>
        <v>9</v>
      </c>
      <c r="D866">
        <f t="shared" si="1168"/>
        <v>8.928571428565192</v>
      </c>
      <c r="E866">
        <f t="shared" si="1169"/>
        <v>224</v>
      </c>
      <c r="F866" s="4">
        <v>2245</v>
      </c>
      <c r="G866">
        <f t="shared" si="1180"/>
        <v>0.571428571429351</v>
      </c>
      <c r="H866">
        <f t="shared" si="1181"/>
        <v>4</v>
      </c>
      <c r="I866" s="4">
        <v>152088</v>
      </c>
      <c r="J866">
        <f t="shared" si="1170"/>
        <v>294.8571428572177</v>
      </c>
      <c r="K866">
        <f t="shared" si="1183"/>
        <v>1895</v>
      </c>
      <c r="L866">
        <f t="shared" si="1242"/>
        <v>2006.6167535888603</v>
      </c>
      <c r="M866">
        <f t="shared" si="1243"/>
        <v>0.86869679109362119</v>
      </c>
      <c r="N866">
        <f t="shared" si="1244"/>
        <v>0.90922674518922408</v>
      </c>
      <c r="O866">
        <f t="shared" si="1245"/>
        <v>0.51225764535842366</v>
      </c>
      <c r="P866">
        <f t="shared" si="1246"/>
        <v>0.48589743589743589</v>
      </c>
      <c r="Q866" s="5">
        <f t="shared" si="1247"/>
        <v>-0.48774235464157634</v>
      </c>
      <c r="R866" s="5">
        <f t="shared" si="1248"/>
        <v>-0.51410256410256405</v>
      </c>
    </row>
    <row r="867" spans="1:18" x14ac:dyDescent="0.3">
      <c r="A867" s="1">
        <v>44772</v>
      </c>
      <c r="B867">
        <f>((B$873-B$866)*(1/7))+B866</f>
        <v>156236.85714285713</v>
      </c>
      <c r="C867">
        <f t="shared" si="1165"/>
        <v>8.8571428571303841</v>
      </c>
      <c r="D867">
        <f t="shared" si="1168"/>
        <v>8.91071428570649</v>
      </c>
      <c r="E867">
        <f>((E$873-E$866)*(1/7))+E866</f>
        <v>209.85714285714286</v>
      </c>
      <c r="F867">
        <f>((F$873-F$866)/7)+F866</f>
        <v>2245.5714285714284</v>
      </c>
      <c r="G867">
        <f t="shared" si="1180"/>
        <v>0.5714285714284415</v>
      </c>
      <c r="H867">
        <f t="shared" si="1181"/>
        <v>4</v>
      </c>
      <c r="I867">
        <f>((I$873-I$866)*(1/7))+I866</f>
        <v>152207.28571428571</v>
      </c>
      <c r="J867">
        <f t="shared" si="1170"/>
        <v>119.28571428571013</v>
      </c>
      <c r="K867">
        <f t="shared" si="1183"/>
        <v>1784</v>
      </c>
      <c r="L867">
        <f t="shared" si="1242"/>
        <v>1831.0548395180076</v>
      </c>
      <c r="M867">
        <f t="shared" ref="M867:M873" si="1252">K867/K866</f>
        <v>0.94142480211081792</v>
      </c>
      <c r="N867">
        <f t="shared" ref="N867:N873" si="1253">L867/L866</f>
        <v>0.91250849782009547</v>
      </c>
      <c r="O867">
        <f t="shared" ref="O867:O873" si="1254">L867/L860</f>
        <v>0.50914766612325546</v>
      </c>
      <c r="P867">
        <f t="shared" ref="P867:P873" si="1255">K867/K860</f>
        <v>0.49369440600908987</v>
      </c>
      <c r="Q867" s="5">
        <f t="shared" ref="Q867:Q873" si="1256">O867-1</f>
        <v>-0.49085233387674454</v>
      </c>
      <c r="R867" s="5">
        <f t="shared" ref="R867:R873" si="1257">P867-1</f>
        <v>-0.50630559399091013</v>
      </c>
    </row>
    <row r="868" spans="1:18" x14ac:dyDescent="0.3">
      <c r="A868" s="1">
        <v>44773</v>
      </c>
      <c r="B868">
        <f t="shared" ref="B868:B872" si="1258">((B$873-B$866)*(1/7))+B867</f>
        <v>156245.71428571426</v>
      </c>
      <c r="C868">
        <f t="shared" si="1165"/>
        <v>8.8571428571303841</v>
      </c>
      <c r="D868">
        <f t="shared" si="1168"/>
        <v>8.8928571428477881</v>
      </c>
      <c r="E868">
        <f t="shared" ref="E868:E872" si="1259">((E$873-E$866)*(1/7))+E867</f>
        <v>195.71428571428572</v>
      </c>
      <c r="F868">
        <f t="shared" ref="F868:F872" si="1260">((F$873-F$866)/7)+F867</f>
        <v>2246.1428571428569</v>
      </c>
      <c r="G868">
        <f t="shared" si="1180"/>
        <v>0.5714285714284415</v>
      </c>
      <c r="H868">
        <f t="shared" si="1181"/>
        <v>4</v>
      </c>
      <c r="I868">
        <f t="shared" ref="I868:I872" si="1261">((I$873-I$866)*(1/7))+I867</f>
        <v>152326.57142857142</v>
      </c>
      <c r="J868">
        <f t="shared" si="1170"/>
        <v>119.28571428571013</v>
      </c>
      <c r="K868">
        <f t="shared" si="1183"/>
        <v>1672.9999999999709</v>
      </c>
      <c r="L868">
        <f t="shared" si="1242"/>
        <v>1678.0830984967499</v>
      </c>
      <c r="M868">
        <f t="shared" si="1252"/>
        <v>0.9377802690582796</v>
      </c>
      <c r="N868">
        <f t="shared" si="1253"/>
        <v>0.91645704010616924</v>
      </c>
      <c r="O868">
        <f t="shared" si="1254"/>
        <v>0.51065431603237721</v>
      </c>
      <c r="P868">
        <f t="shared" si="1255"/>
        <v>0.50283383426362183</v>
      </c>
      <c r="Q868" s="5">
        <f t="shared" si="1256"/>
        <v>-0.48934568396762279</v>
      </c>
      <c r="R868" s="5">
        <f t="shared" si="1257"/>
        <v>-0.49716616573637817</v>
      </c>
    </row>
    <row r="869" spans="1:18" x14ac:dyDescent="0.3">
      <c r="A869" s="1">
        <v>44774</v>
      </c>
      <c r="B869">
        <f t="shared" si="1258"/>
        <v>156254.57142857139</v>
      </c>
      <c r="C869">
        <f t="shared" ref="C869:C932" si="1262">B869-B868</f>
        <v>8.8571428571303841</v>
      </c>
      <c r="D869">
        <f t="shared" si="1168"/>
        <v>8.875</v>
      </c>
      <c r="E869">
        <f t="shared" si="1259"/>
        <v>181.57142857142858</v>
      </c>
      <c r="F869">
        <f t="shared" si="1260"/>
        <v>2246.7142857142853</v>
      </c>
      <c r="G869">
        <f t="shared" si="1180"/>
        <v>0.5714285714284415</v>
      </c>
      <c r="H869">
        <f t="shared" si="1181"/>
        <v>4</v>
      </c>
      <c r="I869">
        <f t="shared" si="1261"/>
        <v>152445.85714285713</v>
      </c>
      <c r="J869">
        <f t="shared" si="1170"/>
        <v>119.28571428571013</v>
      </c>
      <c r="K869">
        <f t="shared" si="1183"/>
        <v>1561.9999999999709</v>
      </c>
      <c r="L869">
        <f t="shared" si="1242"/>
        <v>1546.0196814576091</v>
      </c>
      <c r="M869">
        <f t="shared" si="1252"/>
        <v>0.9336521219366396</v>
      </c>
      <c r="N869">
        <f t="shared" si="1253"/>
        <v>0.92130102665508928</v>
      </c>
      <c r="O869">
        <f t="shared" si="1254"/>
        <v>0.51784300717858611</v>
      </c>
      <c r="P869">
        <f t="shared" si="1255"/>
        <v>0.51369509043926131</v>
      </c>
      <c r="Q869" s="5">
        <f t="shared" si="1256"/>
        <v>-0.48215699282141389</v>
      </c>
      <c r="R869" s="5">
        <f t="shared" si="1257"/>
        <v>-0.48630490956073869</v>
      </c>
    </row>
    <row r="870" spans="1:18" x14ac:dyDescent="0.3">
      <c r="A870" s="1">
        <v>44775</v>
      </c>
      <c r="B870">
        <f t="shared" si="1258"/>
        <v>156263.42857142852</v>
      </c>
      <c r="C870">
        <f t="shared" si="1262"/>
        <v>8.8571428571303841</v>
      </c>
      <c r="D870">
        <f t="shared" si="1168"/>
        <v>22.548083966645208</v>
      </c>
      <c r="E870">
        <f t="shared" si="1259"/>
        <v>167.42857142857144</v>
      </c>
      <c r="F870">
        <f t="shared" si="1260"/>
        <v>2247.2857142857138</v>
      </c>
      <c r="G870">
        <f t="shared" si="1180"/>
        <v>0.5714285714284415</v>
      </c>
      <c r="H870">
        <f t="shared" si="1181"/>
        <v>4</v>
      </c>
      <c r="I870">
        <f t="shared" si="1261"/>
        <v>152565.14285714284</v>
      </c>
      <c r="J870">
        <f t="shared" si="1170"/>
        <v>119.28571428571013</v>
      </c>
      <c r="K870">
        <f t="shared" si="1183"/>
        <v>1450.9999999999709</v>
      </c>
      <c r="L870">
        <f t="shared" si="1242"/>
        <v>1433.7611780770683</v>
      </c>
      <c r="M870">
        <f t="shared" si="1252"/>
        <v>0.92893725992317411</v>
      </c>
      <c r="N870">
        <f t="shared" si="1253"/>
        <v>0.92738869709944316</v>
      </c>
      <c r="O870">
        <f t="shared" si="1254"/>
        <v>0.53240148272087329</v>
      </c>
      <c r="P870">
        <f t="shared" si="1255"/>
        <v>0.52681535269707458</v>
      </c>
      <c r="Q870" s="5">
        <f t="shared" si="1256"/>
        <v>-0.46759851727912671</v>
      </c>
      <c r="R870" s="5">
        <f t="shared" si="1257"/>
        <v>-0.47318464730292542</v>
      </c>
    </row>
    <row r="871" spans="1:18" x14ac:dyDescent="0.3">
      <c r="A871" s="1">
        <v>44776</v>
      </c>
      <c r="B871">
        <f t="shared" si="1258"/>
        <v>156272.28571428565</v>
      </c>
      <c r="C871">
        <f t="shared" si="1262"/>
        <v>8.8571428571303841</v>
      </c>
      <c r="D871">
        <f t="shared" si="1168"/>
        <v>36.250234151026234</v>
      </c>
      <c r="E871">
        <f t="shared" si="1259"/>
        <v>153.28571428571431</v>
      </c>
      <c r="F871">
        <f t="shared" si="1260"/>
        <v>2247.8571428571422</v>
      </c>
      <c r="G871">
        <f t="shared" si="1180"/>
        <v>0.5714285714284415</v>
      </c>
      <c r="H871">
        <f t="shared" si="1181"/>
        <v>4</v>
      </c>
      <c r="I871">
        <f t="shared" si="1261"/>
        <v>152684.42857142855</v>
      </c>
      <c r="J871">
        <f t="shared" si="1170"/>
        <v>119.28571428571013</v>
      </c>
      <c r="K871">
        <f t="shared" si="1183"/>
        <v>1339.9999999999709</v>
      </c>
      <c r="L871">
        <f t="shared" si="1242"/>
        <v>1341.1712937261043</v>
      </c>
      <c r="M871">
        <f t="shared" si="1252"/>
        <v>0.92350103376981241</v>
      </c>
      <c r="N871">
        <f t="shared" si="1253"/>
        <v>0.93542168265767689</v>
      </c>
      <c r="O871">
        <f t="shared" si="1254"/>
        <v>0.55085636702891461</v>
      </c>
      <c r="P871">
        <f t="shared" si="1255"/>
        <v>0.54298118668593409</v>
      </c>
      <c r="Q871" s="5">
        <f t="shared" si="1256"/>
        <v>-0.44914363297108539</v>
      </c>
      <c r="R871" s="5">
        <f t="shared" si="1257"/>
        <v>-0.45701881331406591</v>
      </c>
    </row>
    <row r="872" spans="1:18" x14ac:dyDescent="0.3">
      <c r="A872" s="1">
        <v>44777</v>
      </c>
      <c r="B872">
        <f t="shared" si="1258"/>
        <v>156281.14285714278</v>
      </c>
      <c r="C872">
        <f t="shared" si="1262"/>
        <v>8.8571428571303841</v>
      </c>
      <c r="D872">
        <f t="shared" si="1168"/>
        <v>49.963601900803042</v>
      </c>
      <c r="E872">
        <f t="shared" si="1259"/>
        <v>139.14285714285717</v>
      </c>
      <c r="F872">
        <f t="shared" si="1260"/>
        <v>2248.4285714285706</v>
      </c>
      <c r="G872">
        <f t="shared" si="1180"/>
        <v>0.5714285714284415</v>
      </c>
      <c r="H872">
        <f t="shared" si="1181"/>
        <v>4</v>
      </c>
      <c r="I872">
        <f t="shared" si="1261"/>
        <v>152803.71428571426</v>
      </c>
      <c r="J872">
        <f t="shared" si="1170"/>
        <v>119.28571428571013</v>
      </c>
      <c r="K872">
        <f t="shared" si="1183"/>
        <v>1228.9999999999418</v>
      </c>
      <c r="L872">
        <f t="shared" si="1242"/>
        <v>1266.1288165252699</v>
      </c>
      <c r="M872">
        <f t="shared" si="1252"/>
        <v>0.91716417910445414</v>
      </c>
      <c r="N872">
        <f t="shared" si="1253"/>
        <v>0.94404705979625625</v>
      </c>
      <c r="O872">
        <f t="shared" si="1254"/>
        <v>0.57370107210588295</v>
      </c>
      <c r="P872">
        <f t="shared" si="1255"/>
        <v>0.5633922724295567</v>
      </c>
      <c r="Q872" s="5">
        <f t="shared" si="1256"/>
        <v>-0.42629892789411705</v>
      </c>
      <c r="R872" s="5">
        <f t="shared" si="1257"/>
        <v>-0.4366077275704433</v>
      </c>
    </row>
    <row r="873" spans="1:18" x14ac:dyDescent="0.3">
      <c r="A873" s="1">
        <v>44778</v>
      </c>
      <c r="B873" s="4">
        <v>156290</v>
      </c>
      <c r="C873">
        <f t="shared" si="1262"/>
        <v>8.8571428572176956</v>
      </c>
      <c r="D873">
        <f t="shared" ref="D873:D937" si="1263">AVERAGE(C870:C877)</f>
        <v>63.688195712918969</v>
      </c>
      <c r="E873">
        <f t="shared" ref="E873:E937" si="1264">SUM(C860:C873)</f>
        <v>125</v>
      </c>
      <c r="F873" s="4">
        <v>2249</v>
      </c>
      <c r="G873">
        <f t="shared" si="1180"/>
        <v>0.571428571429351</v>
      </c>
      <c r="H873">
        <f t="shared" si="1181"/>
        <v>4</v>
      </c>
      <c r="I873" s="4">
        <v>152923</v>
      </c>
      <c r="J873">
        <f t="shared" si="1170"/>
        <v>119.28571428573923</v>
      </c>
      <c r="K873">
        <f t="shared" si="1183"/>
        <v>1118</v>
      </c>
      <c r="L873">
        <f t="shared" si="1242"/>
        <v>1207.0670407436919</v>
      </c>
      <c r="M873">
        <f t="shared" si="1252"/>
        <v>0.90968266883649551</v>
      </c>
      <c r="N873">
        <f t="shared" si="1253"/>
        <v>0.9533524748740293</v>
      </c>
      <c r="O873">
        <f t="shared" si="1254"/>
        <v>0.6015433881855301</v>
      </c>
      <c r="P873">
        <f t="shared" si="1255"/>
        <v>0.58997361477572563</v>
      </c>
      <c r="Q873" s="5">
        <f t="shared" si="1256"/>
        <v>-0.3984566118144699</v>
      </c>
      <c r="R873" s="5">
        <f t="shared" si="1257"/>
        <v>-0.41002638522427437</v>
      </c>
    </row>
    <row r="874" spans="1:18" x14ac:dyDescent="0.3">
      <c r="A874" s="1">
        <v>44779</v>
      </c>
      <c r="B874">
        <f>((B$894/B$873)^(1/21))*B873</f>
        <v>156408.38467173316</v>
      </c>
      <c r="C874">
        <f t="shared" si="1262"/>
        <v>118.38467173316167</v>
      </c>
      <c r="D874">
        <f t="shared" si="1263"/>
        <v>77.424024090756575</v>
      </c>
      <c r="E874">
        <f t="shared" si="1264"/>
        <v>234.38467173316167</v>
      </c>
      <c r="F874">
        <f>((F$880-F$873)*(1/7))+F873</f>
        <v>2249.4285714285716</v>
      </c>
      <c r="G874">
        <f t="shared" si="1180"/>
        <v>0.4285714285715585</v>
      </c>
      <c r="H874">
        <f t="shared" si="1181"/>
        <v>3.857142857143117</v>
      </c>
      <c r="I874">
        <f>((I$894/I$873)^(1/21))*I873</f>
        <v>153040.9430393576</v>
      </c>
      <c r="J874">
        <f t="shared" si="1170"/>
        <v>117.94303935760399</v>
      </c>
      <c r="K874">
        <f t="shared" si="1183"/>
        <v>1118.0130609469779</v>
      </c>
      <c r="L874">
        <f t="shared" ref="L874:L880" si="1265">GEOMEAN(K871:K877)</f>
        <v>1162.9439216293267</v>
      </c>
      <c r="M874">
        <f t="shared" ref="M874:M880" si="1266">K874/K873</f>
        <v>1.0000116824212684</v>
      </c>
      <c r="N874">
        <f t="shared" ref="N874:N880" si="1267">L874/L873</f>
        <v>0.96344600786450085</v>
      </c>
      <c r="O874">
        <f t="shared" ref="O874:O880" si="1268">L874/L867</f>
        <v>0.63512238766996776</v>
      </c>
      <c r="P874">
        <f t="shared" ref="P874:P880" si="1269">K874/K867</f>
        <v>0.62668893550839566</v>
      </c>
      <c r="Q874" s="5">
        <f t="shared" ref="Q874:Q880" si="1270">O874-1</f>
        <v>-0.36487761233003224</v>
      </c>
      <c r="R874" s="5">
        <f t="shared" ref="R874:R880" si="1271">P874-1</f>
        <v>-0.37331106449160434</v>
      </c>
    </row>
    <row r="875" spans="1:18" x14ac:dyDescent="0.3">
      <c r="A875" s="1">
        <v>44780</v>
      </c>
      <c r="B875">
        <f t="shared" ref="B875:B893" si="1272">((B$894/B$873)^(1/21))*B874</f>
        <v>156526.85901606534</v>
      </c>
      <c r="C875">
        <f t="shared" si="1262"/>
        <v>118.47434433217859</v>
      </c>
      <c r="D875">
        <f t="shared" si="1263"/>
        <v>91.171095544141281</v>
      </c>
      <c r="E875">
        <f t="shared" si="1264"/>
        <v>343.85901606534026</v>
      </c>
      <c r="F875">
        <f t="shared" ref="F875:F879" si="1273">((F$880-F$873)*(1/7))+F874</f>
        <v>2249.8571428571431</v>
      </c>
      <c r="G875">
        <f t="shared" si="1180"/>
        <v>0.4285714285715585</v>
      </c>
      <c r="H875">
        <f t="shared" si="1181"/>
        <v>3.714285714286234</v>
      </c>
      <c r="I875">
        <f t="shared" ref="I875:I893" si="1274">((I$894/I$873)^(1/21))*I874</f>
        <v>153158.977043191</v>
      </c>
      <c r="J875">
        <f t="shared" ref="J875:J938" si="1275">I875-I874</f>
        <v>118.03400383339613</v>
      </c>
      <c r="K875">
        <f t="shared" si="1183"/>
        <v>1118.0248300172098</v>
      </c>
      <c r="L875">
        <f t="shared" si="1265"/>
        <v>1133.2457739983383</v>
      </c>
      <c r="M875">
        <f t="shared" si="1266"/>
        <v>1.0000105267734725</v>
      </c>
      <c r="N875">
        <f t="shared" si="1267"/>
        <v>0.974462958119786</v>
      </c>
      <c r="O875">
        <f t="shared" si="1268"/>
        <v>0.67532160654827855</v>
      </c>
      <c r="P875">
        <f t="shared" si="1269"/>
        <v>0.66827545129541499</v>
      </c>
      <c r="Q875" s="5">
        <f t="shared" si="1270"/>
        <v>-0.32467839345172145</v>
      </c>
      <c r="R875" s="5">
        <f t="shared" si="1271"/>
        <v>-0.33172454870458501</v>
      </c>
    </row>
    <row r="876" spans="1:18" x14ac:dyDescent="0.3">
      <c r="A876" s="1">
        <v>44781</v>
      </c>
      <c r="B876">
        <f t="shared" si="1272"/>
        <v>156645.42310092069</v>
      </c>
      <c r="C876">
        <f t="shared" si="1262"/>
        <v>118.56408485534484</v>
      </c>
      <c r="D876">
        <f t="shared" si="1263"/>
        <v>104.92941858934137</v>
      </c>
      <c r="E876">
        <f t="shared" si="1264"/>
        <v>453.4231009206851</v>
      </c>
      <c r="F876">
        <f t="shared" si="1273"/>
        <v>2250.2857142857147</v>
      </c>
      <c r="G876">
        <f t="shared" ref="G876:G939" si="1276">F876-F875</f>
        <v>0.4285714285715585</v>
      </c>
      <c r="H876">
        <f t="shared" ref="H876:H939" si="1277">SUM(G870:G876)</f>
        <v>3.571428571429351</v>
      </c>
      <c r="I876">
        <f t="shared" si="1274"/>
        <v>153277.10208165724</v>
      </c>
      <c r="J876">
        <f t="shared" si="1275"/>
        <v>118.12503846624168</v>
      </c>
      <c r="K876">
        <f t="shared" ref="K876:K939" si="1278">B876-F876-I876</f>
        <v>1118.0353049777332</v>
      </c>
      <c r="L876">
        <f t="shared" si="1265"/>
        <v>1118.0327121095524</v>
      </c>
      <c r="M876">
        <f t="shared" si="1266"/>
        <v>1.0000093691662673</v>
      </c>
      <c r="N876">
        <f t="shared" si="1267"/>
        <v>0.98657567295829318</v>
      </c>
      <c r="O876">
        <f t="shared" si="1268"/>
        <v>0.7231684858341878</v>
      </c>
      <c r="P876">
        <f t="shared" si="1269"/>
        <v>0.71577164211123812</v>
      </c>
      <c r="Q876" s="5">
        <f t="shared" si="1270"/>
        <v>-0.2768315141658122</v>
      </c>
      <c r="R876" s="5">
        <f t="shared" si="1271"/>
        <v>-0.28422835788876188</v>
      </c>
    </row>
    <row r="877" spans="1:18" x14ac:dyDescent="0.3">
      <c r="A877" s="1">
        <v>44782</v>
      </c>
      <c r="B877">
        <f t="shared" si="1272"/>
        <v>156764.07699427474</v>
      </c>
      <c r="C877">
        <f t="shared" si="1262"/>
        <v>118.6538933540578</v>
      </c>
      <c r="D877">
        <f t="shared" si="1263"/>
        <v>118.69900174906797</v>
      </c>
      <c r="E877">
        <f t="shared" si="1264"/>
        <v>563.0769942747429</v>
      </c>
      <c r="F877">
        <f t="shared" si="1273"/>
        <v>2250.7142857142862</v>
      </c>
      <c r="G877">
        <f t="shared" si="1276"/>
        <v>0.4285714285715585</v>
      </c>
      <c r="H877">
        <f t="shared" si="1277"/>
        <v>3.428571428572468</v>
      </c>
      <c r="I877">
        <f t="shared" si="1274"/>
        <v>153395.31822496752</v>
      </c>
      <c r="J877">
        <f t="shared" si="1275"/>
        <v>118.21614331027376</v>
      </c>
      <c r="K877">
        <f t="shared" si="1278"/>
        <v>1118.0444835929375</v>
      </c>
      <c r="L877">
        <f t="shared" si="1265"/>
        <v>1118.0418862908589</v>
      </c>
      <c r="M877">
        <f t="shared" si="1266"/>
        <v>1.0000082095933496</v>
      </c>
      <c r="N877">
        <f t="shared" si="1267"/>
        <v>1.0000082056465853</v>
      </c>
      <c r="O877">
        <f t="shared" si="1268"/>
        <v>0.77979645661096375</v>
      </c>
      <c r="P877">
        <f t="shared" si="1269"/>
        <v>0.77053375850651962</v>
      </c>
      <c r="Q877" s="5">
        <f t="shared" si="1270"/>
        <v>-0.22020354338903625</v>
      </c>
      <c r="R877" s="5">
        <f t="shared" si="1271"/>
        <v>-0.22946624149348038</v>
      </c>
    </row>
    <row r="878" spans="1:18" x14ac:dyDescent="0.3">
      <c r="A878" s="1">
        <v>44783</v>
      </c>
      <c r="B878">
        <f t="shared" si="1272"/>
        <v>156882.82076415457</v>
      </c>
      <c r="C878">
        <f t="shared" si="1262"/>
        <v>118.74376987983123</v>
      </c>
      <c r="D878">
        <f t="shared" si="1263"/>
        <v>118.78891244301485</v>
      </c>
      <c r="E878">
        <f t="shared" si="1264"/>
        <v>672.82076415457414</v>
      </c>
      <c r="F878">
        <f t="shared" si="1273"/>
        <v>2251.1428571428578</v>
      </c>
      <c r="G878">
        <f t="shared" si="1276"/>
        <v>0.4285714285715585</v>
      </c>
      <c r="H878">
        <f t="shared" si="1277"/>
        <v>3.285714285715585</v>
      </c>
      <c r="I878">
        <f t="shared" si="1274"/>
        <v>153513.62554338711</v>
      </c>
      <c r="J878">
        <f t="shared" si="1275"/>
        <v>118.30731841959641</v>
      </c>
      <c r="K878">
        <f t="shared" si="1278"/>
        <v>1118.0523636245925</v>
      </c>
      <c r="L878">
        <f t="shared" si="1265"/>
        <v>1117.9885283366045</v>
      </c>
      <c r="M878">
        <f t="shared" si="1266"/>
        <v>1.0000070480484191</v>
      </c>
      <c r="N878">
        <f t="shared" si="1267"/>
        <v>0.99995227553197374</v>
      </c>
      <c r="O878">
        <f t="shared" si="1268"/>
        <v>0.8335911554075669</v>
      </c>
      <c r="P878">
        <f t="shared" si="1269"/>
        <v>0.83436743554075887</v>
      </c>
      <c r="Q878" s="5">
        <f t="shared" si="1270"/>
        <v>-0.1664088445924331</v>
      </c>
      <c r="R878" s="5">
        <f t="shared" si="1271"/>
        <v>-0.16563256445924113</v>
      </c>
    </row>
    <row r="879" spans="1:18" x14ac:dyDescent="0.3">
      <c r="A879" s="1">
        <v>44784</v>
      </c>
      <c r="B879">
        <f t="shared" si="1272"/>
        <v>157001.65447863878</v>
      </c>
      <c r="C879">
        <f t="shared" si="1262"/>
        <v>118.83371448420803</v>
      </c>
      <c r="D879">
        <f t="shared" si="1263"/>
        <v>118.87889124143476</v>
      </c>
      <c r="E879">
        <f t="shared" si="1264"/>
        <v>782.65447863878217</v>
      </c>
      <c r="F879">
        <f t="shared" si="1273"/>
        <v>2251.5714285714294</v>
      </c>
      <c r="G879">
        <f t="shared" si="1276"/>
        <v>0.4285714285715585</v>
      </c>
      <c r="H879">
        <f t="shared" si="1277"/>
        <v>3.142857142858702</v>
      </c>
      <c r="I879">
        <f t="shared" si="1274"/>
        <v>153632.02410723551</v>
      </c>
      <c r="J879">
        <f t="shared" si="1275"/>
        <v>118.39856384840095</v>
      </c>
      <c r="K879">
        <f t="shared" si="1278"/>
        <v>1118.058942831849</v>
      </c>
      <c r="L879">
        <f t="shared" si="1265"/>
        <v>1117.8726217961307</v>
      </c>
      <c r="M879">
        <f t="shared" si="1266"/>
        <v>1.0000058845251534</v>
      </c>
      <c r="N879">
        <f t="shared" si="1267"/>
        <v>0.99989632582308674</v>
      </c>
      <c r="O879">
        <f t="shared" si="1268"/>
        <v>0.88290591542177399</v>
      </c>
      <c r="P879">
        <f t="shared" si="1269"/>
        <v>0.90973062882986322</v>
      </c>
      <c r="Q879" s="5">
        <f t="shared" si="1270"/>
        <v>-0.11709408457822601</v>
      </c>
      <c r="R879" s="5">
        <f t="shared" si="1271"/>
        <v>-9.0269371170136781E-2</v>
      </c>
    </row>
    <row r="880" spans="1:18" x14ac:dyDescent="0.3">
      <c r="A880" s="1">
        <v>44785</v>
      </c>
      <c r="B880">
        <f t="shared" si="1272"/>
        <v>157120.57820585751</v>
      </c>
      <c r="C880">
        <f t="shared" si="1262"/>
        <v>118.92372721873107</v>
      </c>
      <c r="D880">
        <f t="shared" si="1263"/>
        <v>118.96893819591423</v>
      </c>
      <c r="E880">
        <f t="shared" si="1264"/>
        <v>892.57820585751324</v>
      </c>
      <c r="F880" s="4">
        <v>2252</v>
      </c>
      <c r="G880">
        <f t="shared" si="1276"/>
        <v>0.428571428570649</v>
      </c>
      <c r="H880">
        <f t="shared" si="1277"/>
        <v>3</v>
      </c>
      <c r="I880">
        <f t="shared" si="1274"/>
        <v>153750.51398688648</v>
      </c>
      <c r="J880">
        <f t="shared" si="1275"/>
        <v>118.48987965096603</v>
      </c>
      <c r="K880">
        <f t="shared" si="1278"/>
        <v>1118.0642189710343</v>
      </c>
      <c r="L880">
        <f t="shared" si="1265"/>
        <v>1117.6941604844069</v>
      </c>
      <c r="M880">
        <f t="shared" si="1266"/>
        <v>1.0000047190170243</v>
      </c>
      <c r="N880">
        <f t="shared" si="1267"/>
        <v>0.99984035630872048</v>
      </c>
      <c r="O880">
        <f t="shared" si="1268"/>
        <v>0.92595864418249618</v>
      </c>
      <c r="P880">
        <f t="shared" si="1269"/>
        <v>1.0000574409401022</v>
      </c>
      <c r="Q880" s="5">
        <f t="shared" si="1270"/>
        <v>-7.4041355817503818E-2</v>
      </c>
      <c r="R880" s="5">
        <f t="shared" si="1271"/>
        <v>5.7440940102182481E-5</v>
      </c>
    </row>
    <row r="881" spans="1:18" x14ac:dyDescent="0.3">
      <c r="A881" s="1">
        <v>44786</v>
      </c>
      <c r="B881">
        <f t="shared" si="1272"/>
        <v>157239.59201399254</v>
      </c>
      <c r="C881">
        <f t="shared" si="1262"/>
        <v>119.01380813503056</v>
      </c>
      <c r="D881">
        <f t="shared" si="1263"/>
        <v>119.05905335807984</v>
      </c>
      <c r="E881">
        <f t="shared" si="1264"/>
        <v>1002.7348711354134</v>
      </c>
      <c r="F881">
        <f>((F$887-F$880)*(1/7))+F880</f>
        <v>2252.8571428571427</v>
      </c>
      <c r="G881">
        <f t="shared" si="1276"/>
        <v>0.85714285714266225</v>
      </c>
      <c r="H881">
        <f t="shared" si="1277"/>
        <v>3.4285714285711038</v>
      </c>
      <c r="I881">
        <f t="shared" si="1274"/>
        <v>153869.09525276805</v>
      </c>
      <c r="J881">
        <f t="shared" si="1275"/>
        <v>118.58126588157029</v>
      </c>
      <c r="K881">
        <f t="shared" si="1278"/>
        <v>1117.6396183673642</v>
      </c>
      <c r="L881">
        <f t="shared" ref="L881:L887" si="1279">GEOMEAN(K878:K884)</f>
        <v>1117.4531484901729</v>
      </c>
      <c r="M881">
        <f t="shared" ref="M881:M887" si="1280">K881/K880</f>
        <v>0.9996202359431009</v>
      </c>
      <c r="N881">
        <f t="shared" ref="N881:N887" si="1281">L881/L880</f>
        <v>0.99978436677692806</v>
      </c>
      <c r="O881">
        <f t="shared" ref="O881:O887" si="1282">L881/L874</f>
        <v>0.96088308963735791</v>
      </c>
      <c r="P881">
        <f t="shared" ref="P881:P887" si="1283">K881/K874</f>
        <v>0.99966597655013312</v>
      </c>
      <c r="Q881" s="5">
        <f t="shared" ref="Q881:Q887" si="1284">O881-1</f>
        <v>-3.9116910362642088E-2</v>
      </c>
      <c r="R881" s="5">
        <f t="shared" ref="R881:R887" si="1285">P881-1</f>
        <v>-3.3402344986688259E-4</v>
      </c>
    </row>
    <row r="882" spans="1:18" x14ac:dyDescent="0.3">
      <c r="A882" s="1">
        <v>44787</v>
      </c>
      <c r="B882">
        <f t="shared" si="1272"/>
        <v>157358.69597127728</v>
      </c>
      <c r="C882">
        <f t="shared" si="1262"/>
        <v>119.10395728473668</v>
      </c>
      <c r="D882">
        <f t="shared" si="1263"/>
        <v>119.1492367795945</v>
      </c>
      <c r="E882">
        <f t="shared" si="1264"/>
        <v>1112.9816855630197</v>
      </c>
      <c r="F882">
        <f t="shared" ref="F882:F886" si="1286">((F$887-F$880)*(1/7))+F881</f>
        <v>2253.7142857142853</v>
      </c>
      <c r="G882">
        <f t="shared" si="1276"/>
        <v>0.85714285714266225</v>
      </c>
      <c r="H882">
        <f t="shared" si="1277"/>
        <v>3.8571428571422075</v>
      </c>
      <c r="I882">
        <f t="shared" si="1274"/>
        <v>153987.76797536251</v>
      </c>
      <c r="J882">
        <f t="shared" si="1275"/>
        <v>118.67272259446327</v>
      </c>
      <c r="K882">
        <f t="shared" si="1278"/>
        <v>1117.2137102004781</v>
      </c>
      <c r="L882">
        <f t="shared" si="1279"/>
        <v>1117.1496001813566</v>
      </c>
      <c r="M882">
        <f t="shared" si="1280"/>
        <v>0.99961892173480016</v>
      </c>
      <c r="N882">
        <f t="shared" si="1281"/>
        <v>0.99972835701503326</v>
      </c>
      <c r="O882">
        <f t="shared" si="1282"/>
        <v>0.98579639634552452</v>
      </c>
      <c r="P882">
        <f t="shared" si="1283"/>
        <v>0.99927450643764404</v>
      </c>
      <c r="Q882" s="5">
        <f t="shared" si="1284"/>
        <v>-1.4203603654475483E-2</v>
      </c>
      <c r="R882" s="5">
        <f t="shared" si="1285"/>
        <v>-7.2549356235596107E-4</v>
      </c>
    </row>
    <row r="883" spans="1:18" x14ac:dyDescent="0.3">
      <c r="A883" s="1">
        <v>44788</v>
      </c>
      <c r="B883">
        <f t="shared" si="1272"/>
        <v>157477.89014599682</v>
      </c>
      <c r="C883">
        <f t="shared" si="1262"/>
        <v>119.19417471953784</v>
      </c>
      <c r="D883">
        <f t="shared" si="1263"/>
        <v>119.23948851216483</v>
      </c>
      <c r="E883">
        <f t="shared" si="1264"/>
        <v>1223.3187174254272</v>
      </c>
      <c r="F883">
        <f t="shared" si="1286"/>
        <v>2254.571428571428</v>
      </c>
      <c r="G883">
        <f t="shared" si="1276"/>
        <v>0.85714285714266225</v>
      </c>
      <c r="H883">
        <f t="shared" si="1277"/>
        <v>4.2857142857133113</v>
      </c>
      <c r="I883">
        <f t="shared" si="1274"/>
        <v>154106.53222520658</v>
      </c>
      <c r="J883">
        <f t="shared" si="1275"/>
        <v>118.76424984406913</v>
      </c>
      <c r="K883">
        <f t="shared" si="1278"/>
        <v>1116.7864922188164</v>
      </c>
      <c r="L883">
        <f t="shared" si="1279"/>
        <v>1116.7835402077137</v>
      </c>
      <c r="M883">
        <f t="shared" si="1280"/>
        <v>0.99961760406468247</v>
      </c>
      <c r="N883">
        <f t="shared" si="1281"/>
        <v>0.99967232680960239</v>
      </c>
      <c r="O883">
        <f t="shared" si="1282"/>
        <v>0.99888270540896629</v>
      </c>
      <c r="P883">
        <f t="shared" si="1283"/>
        <v>0.99888302922693339</v>
      </c>
      <c r="Q883" s="5">
        <f t="shared" si="1284"/>
        <v>-1.1172945910337129E-3</v>
      </c>
      <c r="R883" s="5">
        <f t="shared" si="1285"/>
        <v>-1.1169707730666056E-3</v>
      </c>
    </row>
    <row r="884" spans="1:18" x14ac:dyDescent="0.3">
      <c r="A884" s="1">
        <v>44789</v>
      </c>
      <c r="B884">
        <f t="shared" si="1272"/>
        <v>157597.174606488</v>
      </c>
      <c r="C884">
        <f t="shared" si="1262"/>
        <v>119.28446049118065</v>
      </c>
      <c r="D884">
        <f t="shared" si="1263"/>
        <v>119.32980860753378</v>
      </c>
      <c r="E884">
        <f t="shared" si="1264"/>
        <v>1333.7460350594774</v>
      </c>
      <c r="F884">
        <f t="shared" si="1286"/>
        <v>2255.4285714285706</v>
      </c>
      <c r="G884">
        <f t="shared" si="1276"/>
        <v>0.85714285714266225</v>
      </c>
      <c r="H884">
        <f t="shared" si="1277"/>
        <v>4.714285714284415</v>
      </c>
      <c r="I884">
        <f t="shared" si="1274"/>
        <v>154225.38807289136</v>
      </c>
      <c r="J884">
        <f t="shared" si="1275"/>
        <v>118.85584768478293</v>
      </c>
      <c r="K884">
        <f t="shared" si="1278"/>
        <v>1116.3579621680547</v>
      </c>
      <c r="L884">
        <f t="shared" si="1279"/>
        <v>1116.3550035007797</v>
      </c>
      <c r="M884">
        <f t="shared" si="1280"/>
        <v>0.99961628292090965</v>
      </c>
      <c r="N884">
        <f t="shared" si="1281"/>
        <v>0.99961627594649693</v>
      </c>
      <c r="O884">
        <f t="shared" si="1282"/>
        <v>0.99849121682222886</v>
      </c>
      <c r="P884">
        <f t="shared" si="1283"/>
        <v>0.9984915435390701</v>
      </c>
      <c r="Q884" s="5">
        <f t="shared" si="1284"/>
        <v>-1.5087831777711447E-3</v>
      </c>
      <c r="R884" s="5">
        <f t="shared" si="1285"/>
        <v>-1.5084564609298967E-3</v>
      </c>
    </row>
    <row r="885" spans="1:18" x14ac:dyDescent="0.3">
      <c r="A885" s="1">
        <v>44790</v>
      </c>
      <c r="B885">
        <f t="shared" si="1272"/>
        <v>157716.54942113938</v>
      </c>
      <c r="C885">
        <f t="shared" si="1262"/>
        <v>119.37481465138262</v>
      </c>
      <c r="D885">
        <f t="shared" si="1263"/>
        <v>119.42019711748435</v>
      </c>
      <c r="E885">
        <f t="shared" si="1264"/>
        <v>1444.2637068537297</v>
      </c>
      <c r="F885">
        <f t="shared" si="1286"/>
        <v>2256.2857142857133</v>
      </c>
      <c r="G885">
        <f t="shared" si="1276"/>
        <v>0.85714285714266225</v>
      </c>
      <c r="H885">
        <f t="shared" si="1277"/>
        <v>5.1428571428555188</v>
      </c>
      <c r="I885">
        <f t="shared" si="1274"/>
        <v>154344.33558906239</v>
      </c>
      <c r="J885">
        <f t="shared" si="1275"/>
        <v>118.94751617102884</v>
      </c>
      <c r="K885">
        <f t="shared" si="1278"/>
        <v>1115.9281177912781</v>
      </c>
      <c r="L885">
        <f t="shared" si="1279"/>
        <v>1115.9660116908935</v>
      </c>
      <c r="M885">
        <f t="shared" si="1280"/>
        <v>0.99961495829174563</v>
      </c>
      <c r="N885">
        <f t="shared" si="1281"/>
        <v>0.99965155187313504</v>
      </c>
      <c r="O885">
        <f t="shared" si="1282"/>
        <v>0.99819093255928115</v>
      </c>
      <c r="P885">
        <f t="shared" si="1283"/>
        <v>0.99810004799200291</v>
      </c>
      <c r="Q885" s="5">
        <f t="shared" si="1284"/>
        <v>-1.8090674407188478E-3</v>
      </c>
      <c r="R885" s="5">
        <f t="shared" si="1285"/>
        <v>-1.8999520079970855E-3</v>
      </c>
    </row>
    <row r="886" spans="1:18" x14ac:dyDescent="0.3">
      <c r="A886" s="1">
        <v>44791</v>
      </c>
      <c r="B886">
        <f t="shared" si="1272"/>
        <v>157836.01465839133</v>
      </c>
      <c r="C886">
        <f t="shared" si="1262"/>
        <v>119.46523725194857</v>
      </c>
      <c r="D886">
        <f t="shared" si="1263"/>
        <v>119.51065409383591</v>
      </c>
      <c r="E886">
        <f t="shared" si="1264"/>
        <v>1554.8718012485479</v>
      </c>
      <c r="F886">
        <f t="shared" si="1286"/>
        <v>2257.142857142856</v>
      </c>
      <c r="G886">
        <f t="shared" si="1276"/>
        <v>0.85714285714266225</v>
      </c>
      <c r="H886">
        <f t="shared" si="1277"/>
        <v>5.5714285714266225</v>
      </c>
      <c r="I886">
        <f t="shared" si="1274"/>
        <v>154463.37484441968</v>
      </c>
      <c r="J886">
        <f t="shared" si="1275"/>
        <v>119.03925535728922</v>
      </c>
      <c r="K886">
        <f t="shared" si="1278"/>
        <v>1115.4969568287779</v>
      </c>
      <c r="L886">
        <f t="shared" si="1279"/>
        <v>1115.6165410689093</v>
      </c>
      <c r="M886">
        <f t="shared" si="1280"/>
        <v>0.99961363016521754</v>
      </c>
      <c r="N886">
        <f t="shared" si="1281"/>
        <v>0.99968684474408431</v>
      </c>
      <c r="O886">
        <f t="shared" si="1282"/>
        <v>0.99798180876494103</v>
      </c>
      <c r="P886">
        <f t="shared" si="1283"/>
        <v>0.99770854120035746</v>
      </c>
      <c r="Q886" s="5">
        <f t="shared" si="1284"/>
        <v>-2.0181912350589748E-3</v>
      </c>
      <c r="R886" s="5">
        <f t="shared" si="1285"/>
        <v>-2.2914587996425428E-3</v>
      </c>
    </row>
    <row r="887" spans="1:18" x14ac:dyDescent="0.3">
      <c r="A887" s="1">
        <v>44792</v>
      </c>
      <c r="B887">
        <f t="shared" si="1272"/>
        <v>157955.5703867361</v>
      </c>
      <c r="C887">
        <f t="shared" si="1262"/>
        <v>119.55572834477061</v>
      </c>
      <c r="D887">
        <f t="shared" si="1263"/>
        <v>119.60117958845149</v>
      </c>
      <c r="E887">
        <f t="shared" si="1264"/>
        <v>1665.5703867361008</v>
      </c>
      <c r="F887" s="4">
        <v>2258</v>
      </c>
      <c r="G887">
        <f t="shared" si="1276"/>
        <v>0.85714285714402649</v>
      </c>
      <c r="H887">
        <f t="shared" si="1277"/>
        <v>6</v>
      </c>
      <c r="I887">
        <f t="shared" si="1274"/>
        <v>154582.50590971779</v>
      </c>
      <c r="J887">
        <f t="shared" si="1275"/>
        <v>119.13106529810466</v>
      </c>
      <c r="K887">
        <f t="shared" si="1278"/>
        <v>1115.0644770183135</v>
      </c>
      <c r="L887">
        <f t="shared" si="1279"/>
        <v>1115.3065722520621</v>
      </c>
      <c r="M887">
        <f t="shared" si="1280"/>
        <v>0.99961229852953259</v>
      </c>
      <c r="N887">
        <f t="shared" si="1281"/>
        <v>0.99972215469613757</v>
      </c>
      <c r="O887">
        <f t="shared" si="1282"/>
        <v>0.99786382687075148</v>
      </c>
      <c r="P887">
        <f t="shared" si="1283"/>
        <v>0.99731702177583192</v>
      </c>
      <c r="Q887" s="5">
        <f t="shared" si="1284"/>
        <v>-2.1361731292485198E-3</v>
      </c>
      <c r="R887" s="5">
        <f t="shared" si="1285"/>
        <v>-2.6829782241680755E-3</v>
      </c>
    </row>
    <row r="888" spans="1:18" x14ac:dyDescent="0.3">
      <c r="A888" s="1">
        <v>44793</v>
      </c>
      <c r="B888">
        <f t="shared" si="1272"/>
        <v>158075.21667471778</v>
      </c>
      <c r="C888">
        <f t="shared" si="1262"/>
        <v>119.64628798168269</v>
      </c>
      <c r="D888">
        <f t="shared" si="1263"/>
        <v>119.69177365323048</v>
      </c>
      <c r="E888">
        <f t="shared" si="1264"/>
        <v>1666.8320029846218</v>
      </c>
      <c r="F888">
        <f>((F$894-F$887)*(1/7))+F887</f>
        <v>2258.5714285714284</v>
      </c>
      <c r="G888">
        <f t="shared" si="1276"/>
        <v>0.5714285714284415</v>
      </c>
      <c r="H888">
        <f t="shared" si="1277"/>
        <v>5.7142857142857792</v>
      </c>
      <c r="I888">
        <f t="shared" si="1274"/>
        <v>154701.72885576583</v>
      </c>
      <c r="J888">
        <f t="shared" si="1275"/>
        <v>119.22294604804483</v>
      </c>
      <c r="K888">
        <f t="shared" si="1278"/>
        <v>1114.9163903805311</v>
      </c>
      <c r="L888">
        <f t="shared" ref="L888:L894" si="1287">GEOMEAN(K885:K891)</f>
        <v>1115.0360901840472</v>
      </c>
      <c r="M888">
        <f t="shared" ref="M888:M894" si="1288">K888/K887</f>
        <v>0.99986719455167439</v>
      </c>
      <c r="N888">
        <f t="shared" ref="N888:N894" si="1289">L888/L887</f>
        <v>0.99975748186665059</v>
      </c>
      <c r="O888">
        <f t="shared" ref="O888:O894" si="1290">L888/L881</f>
        <v>0.99783699360515343</v>
      </c>
      <c r="P888">
        <f t="shared" ref="P888:P894" si="1291">K888/K881</f>
        <v>0.99756341136974802</v>
      </c>
      <c r="Q888" s="5">
        <f t="shared" ref="Q888:Q894" si="1292">O888-1</f>
        <v>-2.1630063948465672E-3</v>
      </c>
      <c r="R888" s="5">
        <f t="shared" ref="R888:R894" si="1293">P888-1</f>
        <v>-2.436588630251979E-3</v>
      </c>
    </row>
    <row r="889" spans="1:18" x14ac:dyDescent="0.3">
      <c r="A889" s="1">
        <v>44794</v>
      </c>
      <c r="B889">
        <f t="shared" si="1272"/>
        <v>158194.95359093242</v>
      </c>
      <c r="C889">
        <f t="shared" si="1262"/>
        <v>119.73691621463513</v>
      </c>
      <c r="D889">
        <f t="shared" si="1263"/>
        <v>119.78243634011233</v>
      </c>
      <c r="E889">
        <f t="shared" si="1264"/>
        <v>1668.0945748670783</v>
      </c>
      <c r="F889">
        <f t="shared" ref="F889:F893" si="1294">((F$894-F$887)*(1/7))+F888</f>
        <v>2259.1428571428569</v>
      </c>
      <c r="G889">
        <f t="shared" si="1276"/>
        <v>0.5714285714284415</v>
      </c>
      <c r="H889">
        <f t="shared" si="1277"/>
        <v>5.4285714285715585</v>
      </c>
      <c r="I889">
        <f t="shared" si="1274"/>
        <v>154821.04375342754</v>
      </c>
      <c r="J889">
        <f t="shared" si="1275"/>
        <v>119.31489766170853</v>
      </c>
      <c r="K889">
        <f t="shared" si="1278"/>
        <v>1114.7669803620083</v>
      </c>
      <c r="L889">
        <f t="shared" si="1287"/>
        <v>1114.8050841359081</v>
      </c>
      <c r="M889">
        <f t="shared" si="1288"/>
        <v>0.99986598993448128</v>
      </c>
      <c r="N889">
        <f t="shared" si="1289"/>
        <v>0.99979282639353773</v>
      </c>
      <c r="O889">
        <f t="shared" si="1290"/>
        <v>0.99790134101550243</v>
      </c>
      <c r="P889">
        <f t="shared" si="1291"/>
        <v>0.99780997152457906</v>
      </c>
      <c r="Q889" s="5">
        <f t="shared" si="1292"/>
        <v>-2.09865898449757E-3</v>
      </c>
      <c r="R889" s="5">
        <f t="shared" si="1293"/>
        <v>-2.1900284754209354E-3</v>
      </c>
    </row>
    <row r="890" spans="1:18" x14ac:dyDescent="0.3">
      <c r="A890" s="1">
        <v>44795</v>
      </c>
      <c r="B890">
        <f t="shared" si="1272"/>
        <v>158314.78120402797</v>
      </c>
      <c r="C890">
        <f t="shared" si="1262"/>
        <v>119.82761309554917</v>
      </c>
      <c r="D890">
        <f t="shared" si="1263"/>
        <v>119.87316770108373</v>
      </c>
      <c r="E890">
        <f t="shared" si="1264"/>
        <v>1669.3581031072827</v>
      </c>
      <c r="F890">
        <f t="shared" si="1294"/>
        <v>2259.7142857142853</v>
      </c>
      <c r="G890">
        <f t="shared" si="1276"/>
        <v>0.5714285714284415</v>
      </c>
      <c r="H890">
        <f t="shared" si="1277"/>
        <v>5.1428571428573377</v>
      </c>
      <c r="I890">
        <f t="shared" si="1274"/>
        <v>154940.45067362132</v>
      </c>
      <c r="J890">
        <f t="shared" si="1275"/>
        <v>119.40692019378184</v>
      </c>
      <c r="K890">
        <f t="shared" si="1278"/>
        <v>1114.6162446923554</v>
      </c>
      <c r="L890">
        <f t="shared" si="1287"/>
        <v>1114.6135477077398</v>
      </c>
      <c r="M890">
        <f t="shared" si="1288"/>
        <v>0.9998647828000754</v>
      </c>
      <c r="N890">
        <f t="shared" si="1289"/>
        <v>0.99982818841527188</v>
      </c>
      <c r="O890">
        <f t="shared" si="1290"/>
        <v>0.99805692650200573</v>
      </c>
      <c r="P890">
        <f t="shared" si="1291"/>
        <v>0.9980567032807236</v>
      </c>
      <c r="Q890" s="5">
        <f t="shared" si="1292"/>
        <v>-1.9430734979942743E-3</v>
      </c>
      <c r="R890" s="5">
        <f t="shared" si="1293"/>
        <v>-1.9432967192763995E-3</v>
      </c>
    </row>
    <row r="891" spans="1:18" x14ac:dyDescent="0.3">
      <c r="A891" s="1">
        <v>44796</v>
      </c>
      <c r="B891">
        <f t="shared" si="1272"/>
        <v>158434.69958270443</v>
      </c>
      <c r="C891">
        <f t="shared" si="1262"/>
        <v>119.91837867646245</v>
      </c>
      <c r="D891">
        <f t="shared" si="1263"/>
        <v>166.18017308436902</v>
      </c>
      <c r="E891">
        <f t="shared" si="1264"/>
        <v>1670.6225884296873</v>
      </c>
      <c r="F891">
        <f t="shared" si="1294"/>
        <v>2260.2857142857138</v>
      </c>
      <c r="G891">
        <f t="shared" si="1276"/>
        <v>0.5714285714284415</v>
      </c>
      <c r="H891">
        <f t="shared" si="1277"/>
        <v>4.857142857143117</v>
      </c>
      <c r="I891">
        <f t="shared" si="1274"/>
        <v>155059.94968732027</v>
      </c>
      <c r="J891">
        <f t="shared" si="1275"/>
        <v>119.49901369895088</v>
      </c>
      <c r="K891">
        <f t="shared" si="1278"/>
        <v>1114.4641810984467</v>
      </c>
      <c r="L891">
        <f t="shared" si="1287"/>
        <v>1114.4614788312479</v>
      </c>
      <c r="M891">
        <f t="shared" si="1288"/>
        <v>0.99986357314041241</v>
      </c>
      <c r="N891">
        <f t="shared" si="1289"/>
        <v>0.99986356807092047</v>
      </c>
      <c r="O891">
        <f t="shared" si="1290"/>
        <v>0.99830383286356583</v>
      </c>
      <c r="P891">
        <f t="shared" si="1291"/>
        <v>0.99830360768339033</v>
      </c>
      <c r="Q891" s="5">
        <f t="shared" si="1292"/>
        <v>-1.6961671364341679E-3</v>
      </c>
      <c r="R891" s="5">
        <f t="shared" si="1293"/>
        <v>-1.6963923166096739E-3</v>
      </c>
    </row>
    <row r="892" spans="1:18" x14ac:dyDescent="0.3">
      <c r="A892" s="1">
        <v>44797</v>
      </c>
      <c r="B892">
        <f t="shared" si="1272"/>
        <v>158554.70879571384</v>
      </c>
      <c r="C892">
        <f t="shared" si="1262"/>
        <v>120.00921300941263</v>
      </c>
      <c r="D892">
        <f t="shared" si="1263"/>
        <v>212.66486913689732</v>
      </c>
      <c r="E892">
        <f t="shared" si="1264"/>
        <v>1671.8880315592687</v>
      </c>
      <c r="F892">
        <f t="shared" si="1294"/>
        <v>2260.8571428571422</v>
      </c>
      <c r="G892">
        <f t="shared" si="1276"/>
        <v>0.5714285714284415</v>
      </c>
      <c r="H892">
        <f t="shared" si="1277"/>
        <v>4.5714285714288962</v>
      </c>
      <c r="I892">
        <f t="shared" si="1274"/>
        <v>155179.54086555218</v>
      </c>
      <c r="J892">
        <f t="shared" si="1275"/>
        <v>119.59117823190172</v>
      </c>
      <c r="K892">
        <f t="shared" si="1278"/>
        <v>1114.3107873045374</v>
      </c>
      <c r="L892">
        <f t="shared" si="1287"/>
        <v>1121.9661305995842</v>
      </c>
      <c r="M892">
        <f t="shared" si="1288"/>
        <v>0.9998623609475199</v>
      </c>
      <c r="N892">
        <f t="shared" si="1289"/>
        <v>1.0067338817095828</v>
      </c>
      <c r="O892">
        <f t="shared" si="1290"/>
        <v>1.0053766143823675</v>
      </c>
      <c r="P892">
        <f t="shared" si="1291"/>
        <v>0.99855068578257367</v>
      </c>
      <c r="Q892" s="5">
        <f t="shared" si="1292"/>
        <v>5.3766143823674728E-3</v>
      </c>
      <c r="R892" s="5">
        <f t="shared" si="1293"/>
        <v>-1.449314217426334E-3</v>
      </c>
    </row>
    <row r="893" spans="1:18" x14ac:dyDescent="0.3">
      <c r="A893" s="1">
        <v>44798</v>
      </c>
      <c r="B893">
        <f t="shared" si="1272"/>
        <v>158674.80891186028</v>
      </c>
      <c r="C893">
        <f t="shared" si="1262"/>
        <v>120.10011614643736</v>
      </c>
      <c r="D893">
        <f t="shared" si="1263"/>
        <v>259.3278305357162</v>
      </c>
      <c r="E893">
        <f t="shared" si="1264"/>
        <v>1673.154433221498</v>
      </c>
      <c r="F893">
        <f t="shared" si="1294"/>
        <v>2261.4285714285706</v>
      </c>
      <c r="G893">
        <f t="shared" si="1276"/>
        <v>0.5714285714284415</v>
      </c>
      <c r="H893">
        <f t="shared" si="1277"/>
        <v>4.2857142857146755</v>
      </c>
      <c r="I893">
        <f t="shared" si="1274"/>
        <v>155299.22427939967</v>
      </c>
      <c r="J893">
        <f t="shared" si="1275"/>
        <v>119.6834138474951</v>
      </c>
      <c r="K893">
        <f t="shared" si="1278"/>
        <v>1114.1560610320303</v>
      </c>
      <c r="L893">
        <f t="shared" si="1287"/>
        <v>1136.9673001965075</v>
      </c>
      <c r="M893">
        <f t="shared" si="1288"/>
        <v>0.999861146213184</v>
      </c>
      <c r="N893">
        <f t="shared" si="1289"/>
        <v>1.013370429986961</v>
      </c>
      <c r="O893">
        <f t="shared" si="1290"/>
        <v>1.0191380804618952</v>
      </c>
      <c r="P893">
        <f t="shared" si="1291"/>
        <v>0.99879793863305588</v>
      </c>
      <c r="Q893" s="5">
        <f t="shared" si="1292"/>
        <v>1.9138080461895246E-2</v>
      </c>
      <c r="R893" s="5">
        <f t="shared" si="1293"/>
        <v>-1.2020613669441182E-3</v>
      </c>
    </row>
    <row r="894" spans="1:18" x14ac:dyDescent="0.3">
      <c r="A894" s="1">
        <v>44799</v>
      </c>
      <c r="B894" s="4">
        <v>158795</v>
      </c>
      <c r="C894">
        <f t="shared" si="1262"/>
        <v>120.1910881397198</v>
      </c>
      <c r="D894">
        <f t="shared" si="1263"/>
        <v>306.16963375119303</v>
      </c>
      <c r="E894">
        <f t="shared" si="1264"/>
        <v>1674.4217941424868</v>
      </c>
      <c r="F894" s="4">
        <v>2262</v>
      </c>
      <c r="G894">
        <f t="shared" si="1276"/>
        <v>0.571428571429351</v>
      </c>
      <c r="H894">
        <f t="shared" si="1277"/>
        <v>4</v>
      </c>
      <c r="I894" s="4">
        <v>155419</v>
      </c>
      <c r="J894">
        <f t="shared" si="1275"/>
        <v>119.77572060032981</v>
      </c>
      <c r="K894">
        <f t="shared" si="1278"/>
        <v>1114</v>
      </c>
      <c r="L894">
        <f t="shared" si="1287"/>
        <v>1159.469442894316</v>
      </c>
      <c r="M894">
        <f t="shared" si="1288"/>
        <v>0.99985992892962794</v>
      </c>
      <c r="N894">
        <f t="shared" si="1289"/>
        <v>1.0197913719188927</v>
      </c>
      <c r="O894">
        <f t="shared" si="1290"/>
        <v>1.0395970684123907</v>
      </c>
      <c r="P894">
        <f t="shared" si="1291"/>
        <v>0.99904536729466986</v>
      </c>
      <c r="Q894" s="5">
        <f t="shared" si="1292"/>
        <v>3.9597068412390746E-2</v>
      </c>
      <c r="R894" s="5">
        <f t="shared" si="1293"/>
        <v>-9.5463270533013844E-4</v>
      </c>
    </row>
    <row r="895" spans="1:18" x14ac:dyDescent="0.3">
      <c r="A895" s="1">
        <v>44800</v>
      </c>
      <c r="B895">
        <f>((B$901/B$894)^(1/7))*B894</f>
        <v>159285.01177141105</v>
      </c>
      <c r="C895">
        <f t="shared" si="1262"/>
        <v>490.01177141105291</v>
      </c>
      <c r="D895">
        <f t="shared" si="1263"/>
        <v>353.19085705254474</v>
      </c>
      <c r="E895">
        <f t="shared" si="1264"/>
        <v>2045.4197574185091</v>
      </c>
      <c r="F895">
        <f>((F$901/F$894)^(1/7))*F894</f>
        <v>2262.1428300837324</v>
      </c>
      <c r="G895">
        <f t="shared" si="1276"/>
        <v>0.14283008373240591</v>
      </c>
      <c r="H895">
        <f t="shared" si="1277"/>
        <v>3.5714015123039644</v>
      </c>
      <c r="I895">
        <f>((I$901/I$894)^(1/7))*I894</f>
        <v>155854.32487204164</v>
      </c>
      <c r="J895">
        <f t="shared" si="1275"/>
        <v>435.32487204164499</v>
      </c>
      <c r="K895">
        <f t="shared" si="1278"/>
        <v>1168.5440692856791</v>
      </c>
      <c r="L895">
        <f t="shared" ref="L895:L901" si="1295">GEOMEAN(K892:K898)</f>
        <v>1189.6304861451733</v>
      </c>
      <c r="M895">
        <f t="shared" ref="M895:M901" si="1296">K895/K894</f>
        <v>1.0489623602205378</v>
      </c>
      <c r="N895">
        <f t="shared" ref="N895:N901" si="1297">L895/L894</f>
        <v>1.0260127970044368</v>
      </c>
      <c r="O895">
        <f t="shared" ref="O895:O901" si="1298">L895/L888</f>
        <v>1.0668986381856156</v>
      </c>
      <c r="P895">
        <f t="shared" ref="P895:P901" si="1299">K895/K888</f>
        <v>1.0481001798590874</v>
      </c>
      <c r="Q895" s="5">
        <f t="shared" ref="Q895:Q901" si="1300">O895-1</f>
        <v>6.6898638185615589E-2</v>
      </c>
      <c r="R895" s="5">
        <f t="shared" ref="R895:R901" si="1301">P895-1</f>
        <v>4.8100179859087433E-2</v>
      </c>
    </row>
    <row r="896" spans="1:18" x14ac:dyDescent="0.3">
      <c r="A896" s="1">
        <v>44801</v>
      </c>
      <c r="B896">
        <f t="shared" ref="B896:B900" si="1302">((B$901/B$894)^(1/7))*B895</f>
        <v>159776.53562781296</v>
      </c>
      <c r="C896">
        <f t="shared" si="1262"/>
        <v>491.52385640190914</v>
      </c>
      <c r="D896">
        <f t="shared" si="1263"/>
        <v>400.39208051341848</v>
      </c>
      <c r="E896">
        <f t="shared" si="1264"/>
        <v>2417.8396565356816</v>
      </c>
      <c r="F896">
        <f t="shared" ref="F896:F900" si="1303">((F$901/F$894)^(1/7))*F895</f>
        <v>2262.2856691862239</v>
      </c>
      <c r="G896">
        <f t="shared" si="1276"/>
        <v>0.14283910249150722</v>
      </c>
      <c r="H896">
        <f t="shared" si="1277"/>
        <v>3.1428120433670301</v>
      </c>
      <c r="I896">
        <f t="shared" ref="I896:I900" si="1304">((I$901/I$894)^(1/7))*I895</f>
        <v>156290.86907855474</v>
      </c>
      <c r="J896">
        <f t="shared" si="1275"/>
        <v>436.54420651309192</v>
      </c>
      <c r="K896">
        <f t="shared" si="1278"/>
        <v>1223.3808800720144</v>
      </c>
      <c r="L896">
        <f t="shared" si="1295"/>
        <v>1227.7569907238051</v>
      </c>
      <c r="M896">
        <f t="shared" si="1296"/>
        <v>1.0469274648921512</v>
      </c>
      <c r="N896">
        <f t="shared" si="1297"/>
        <v>1.0320490312098298</v>
      </c>
      <c r="O896">
        <f t="shared" si="1298"/>
        <v>1.1013198703479601</v>
      </c>
      <c r="P896">
        <f t="shared" si="1299"/>
        <v>1.0974319311778815</v>
      </c>
      <c r="Q896" s="5">
        <f t="shared" si="1300"/>
        <v>0.10131987034796008</v>
      </c>
      <c r="R896" s="5">
        <f t="shared" si="1301"/>
        <v>9.7431931177881514E-2</v>
      </c>
    </row>
    <row r="897" spans="1:18" x14ac:dyDescent="0.3">
      <c r="A897" s="1">
        <v>44802</v>
      </c>
      <c r="B897">
        <f t="shared" si="1302"/>
        <v>160269.57623521815</v>
      </c>
      <c r="C897">
        <f t="shared" si="1262"/>
        <v>493.04060740518617</v>
      </c>
      <c r="D897">
        <f t="shared" si="1263"/>
        <v>447.77388601746497</v>
      </c>
      <c r="E897">
        <f t="shared" si="1264"/>
        <v>2791.6860892213299</v>
      </c>
      <c r="F897">
        <f t="shared" si="1303"/>
        <v>2262.4285173080439</v>
      </c>
      <c r="G897">
        <f t="shared" si="1276"/>
        <v>0.14284812181995221</v>
      </c>
      <c r="H897">
        <f t="shared" si="1277"/>
        <v>2.7142315937585408</v>
      </c>
      <c r="I897">
        <f t="shared" si="1304"/>
        <v>156728.63603486575</v>
      </c>
      <c r="J897">
        <f t="shared" si="1275"/>
        <v>437.76695631101029</v>
      </c>
      <c r="K897">
        <f t="shared" si="1278"/>
        <v>1278.511683044344</v>
      </c>
      <c r="L897">
        <f t="shared" si="1295"/>
        <v>1274.3048041243835</v>
      </c>
      <c r="M897">
        <f t="shared" si="1296"/>
        <v>1.045064299982426</v>
      </c>
      <c r="N897">
        <f t="shared" si="1297"/>
        <v>1.0379128880977797</v>
      </c>
      <c r="O897">
        <f t="shared" si="1298"/>
        <v>1.1432705144711879</v>
      </c>
      <c r="P897">
        <f t="shared" si="1299"/>
        <v>1.1470420327466384</v>
      </c>
      <c r="Q897" s="5">
        <f t="shared" si="1300"/>
        <v>0.14327051447118788</v>
      </c>
      <c r="R897" s="5">
        <f t="shared" si="1301"/>
        <v>0.14704203274663841</v>
      </c>
    </row>
    <row r="898" spans="1:18" x14ac:dyDescent="0.3">
      <c r="A898" s="1">
        <v>44803</v>
      </c>
      <c r="B898">
        <f t="shared" si="1302"/>
        <v>160764.13827403751</v>
      </c>
      <c r="C898">
        <f t="shared" si="1262"/>
        <v>494.56203881936381</v>
      </c>
      <c r="D898">
        <f t="shared" si="1263"/>
        <v>434.1961192089766</v>
      </c>
      <c r="E898">
        <f t="shared" si="1264"/>
        <v>3166.963667549513</v>
      </c>
      <c r="F898">
        <f t="shared" si="1303"/>
        <v>2262.5713744497616</v>
      </c>
      <c r="G898">
        <f t="shared" si="1276"/>
        <v>0.14285714171774089</v>
      </c>
      <c r="H898">
        <f t="shared" si="1277"/>
        <v>2.2856601640478402</v>
      </c>
      <c r="I898">
        <f t="shared" si="1304"/>
        <v>157167.62916586737</v>
      </c>
      <c r="J898">
        <f t="shared" si="1275"/>
        <v>438.99313100162544</v>
      </c>
      <c r="K898">
        <f t="shared" si="1278"/>
        <v>1333.9377337203769</v>
      </c>
      <c r="L898">
        <f t="shared" si="1295"/>
        <v>1329.884725132644</v>
      </c>
      <c r="M898">
        <f t="shared" si="1296"/>
        <v>1.0433520095366313</v>
      </c>
      <c r="N898">
        <f t="shared" si="1297"/>
        <v>1.0436158765378361</v>
      </c>
      <c r="O898">
        <f t="shared" si="1298"/>
        <v>1.1932980640365549</v>
      </c>
      <c r="P898">
        <f t="shared" si="1299"/>
        <v>1.1969319035499293</v>
      </c>
      <c r="Q898" s="5">
        <f t="shared" si="1300"/>
        <v>0.19329806403655492</v>
      </c>
      <c r="R898" s="5">
        <f t="shared" si="1301"/>
        <v>0.19693190354992929</v>
      </c>
    </row>
    <row r="899" spans="1:18" x14ac:dyDescent="0.3">
      <c r="A899" s="1">
        <v>44804</v>
      </c>
      <c r="B899">
        <f t="shared" si="1302"/>
        <v>161260.22643912479</v>
      </c>
      <c r="C899">
        <f t="shared" si="1262"/>
        <v>496.08816508727614</v>
      </c>
      <c r="D899">
        <f t="shared" si="1263"/>
        <v>374.39087010013463</v>
      </c>
      <c r="E899">
        <f t="shared" si="1264"/>
        <v>3543.6770179854066</v>
      </c>
      <c r="F899">
        <f t="shared" si="1303"/>
        <v>2262.7142406119469</v>
      </c>
      <c r="G899">
        <f t="shared" si="1276"/>
        <v>0.14286616218532799</v>
      </c>
      <c r="H899">
        <f t="shared" si="1277"/>
        <v>1.8570977548047267</v>
      </c>
      <c r="I899">
        <f t="shared" si="1304"/>
        <v>157607.85190604537</v>
      </c>
      <c r="J899">
        <f t="shared" si="1275"/>
        <v>440.22274017799646</v>
      </c>
      <c r="K899">
        <f t="shared" si="1278"/>
        <v>1389.6602924674808</v>
      </c>
      <c r="L899">
        <f t="shared" si="1295"/>
        <v>1374.5373579383302</v>
      </c>
      <c r="M899">
        <f t="shared" si="1296"/>
        <v>1.0417729833548472</v>
      </c>
      <c r="N899">
        <f t="shared" si="1297"/>
        <v>1.0335763182791895</v>
      </c>
      <c r="O899">
        <f t="shared" si="1298"/>
        <v>1.2251148412151895</v>
      </c>
      <c r="P899">
        <f t="shared" si="1299"/>
        <v>1.2471029701049563</v>
      </c>
      <c r="Q899" s="5">
        <f t="shared" si="1300"/>
        <v>0.22511484121518954</v>
      </c>
      <c r="R899" s="5">
        <f t="shared" si="1301"/>
        <v>0.2471029701049563</v>
      </c>
    </row>
    <row r="900" spans="1:18" x14ac:dyDescent="0.3">
      <c r="A900" s="1">
        <v>44805</v>
      </c>
      <c r="B900">
        <f t="shared" si="1302"/>
        <v>161757.84543982119</v>
      </c>
      <c r="C900">
        <f t="shared" si="1262"/>
        <v>497.61900069640251</v>
      </c>
      <c r="D900">
        <f t="shared" si="1263"/>
        <v>314.39671348335105</v>
      </c>
      <c r="E900">
        <f t="shared" si="1264"/>
        <v>3921.8307814298605</v>
      </c>
      <c r="F900">
        <f t="shared" si="1303"/>
        <v>2262.8571157951696</v>
      </c>
      <c r="G900">
        <f t="shared" si="1276"/>
        <v>0.14287518322271353</v>
      </c>
      <c r="H900">
        <f t="shared" si="1277"/>
        <v>1.4285443665989987</v>
      </c>
      <c r="I900">
        <f t="shared" si="1304"/>
        <v>158049.30769950536</v>
      </c>
      <c r="J900">
        <f t="shared" si="1275"/>
        <v>441.45579345998704</v>
      </c>
      <c r="K900">
        <f t="shared" si="1278"/>
        <v>1445.6806245206681</v>
      </c>
      <c r="L900">
        <f t="shared" si="1295"/>
        <v>1407.3303128127616</v>
      </c>
      <c r="M900">
        <f t="shared" si="1296"/>
        <v>1.0403122492287074</v>
      </c>
      <c r="N900">
        <f t="shared" si="1297"/>
        <v>1.0238574489700429</v>
      </c>
      <c r="O900">
        <f t="shared" si="1298"/>
        <v>1.237793129643681</v>
      </c>
      <c r="P900">
        <f t="shared" si="1299"/>
        <v>1.2975566665064411</v>
      </c>
      <c r="Q900" s="5">
        <f t="shared" si="1300"/>
        <v>0.23779312964368104</v>
      </c>
      <c r="R900" s="5">
        <f t="shared" si="1301"/>
        <v>0.29755666650644108</v>
      </c>
    </row>
    <row r="901" spans="1:18" x14ac:dyDescent="0.3">
      <c r="A901" s="1">
        <v>44806</v>
      </c>
      <c r="B901" s="4">
        <v>162257</v>
      </c>
      <c r="C901">
        <f t="shared" si="1262"/>
        <v>499.15456017880933</v>
      </c>
      <c r="D901">
        <f t="shared" si="1263"/>
        <v>254.2130661144256</v>
      </c>
      <c r="E901">
        <f t="shared" si="1264"/>
        <v>4301.4296132638992</v>
      </c>
      <c r="F901" s="4">
        <v>2263</v>
      </c>
      <c r="G901">
        <f t="shared" si="1276"/>
        <v>0.14288420483035225</v>
      </c>
      <c r="H901">
        <f t="shared" si="1277"/>
        <v>1</v>
      </c>
      <c r="I901" s="4">
        <v>158492</v>
      </c>
      <c r="J901">
        <f t="shared" si="1275"/>
        <v>442.69230049464386</v>
      </c>
      <c r="K901">
        <f t="shared" si="1278"/>
        <v>1502</v>
      </c>
      <c r="L901">
        <f t="shared" si="1295"/>
        <v>1427.6328437803963</v>
      </c>
      <c r="M901">
        <f t="shared" si="1296"/>
        <v>1.0389569968111079</v>
      </c>
      <c r="N901">
        <f t="shared" si="1297"/>
        <v>1.0144262727682296</v>
      </c>
      <c r="O901">
        <f t="shared" si="1298"/>
        <v>1.2312811282172988</v>
      </c>
      <c r="P901">
        <f t="shared" si="1299"/>
        <v>1.3482944344703771</v>
      </c>
      <c r="Q901" s="5">
        <f t="shared" si="1300"/>
        <v>0.23128112821729885</v>
      </c>
      <c r="R901" s="5">
        <f t="shared" si="1301"/>
        <v>0.34829443447037711</v>
      </c>
    </row>
    <row r="902" spans="1:18" x14ac:dyDescent="0.3">
      <c r="A902" s="1">
        <v>44807</v>
      </c>
      <c r="B902">
        <f>((B$908/B$901)^(1/7))*B901</f>
        <v>162268.56895367181</v>
      </c>
      <c r="C902">
        <f t="shared" si="1262"/>
        <v>11.568953671812778</v>
      </c>
      <c r="D902">
        <f t="shared" si="1263"/>
        <v>193.83934294934807</v>
      </c>
      <c r="E902">
        <f t="shared" si="1264"/>
        <v>4193.3522789540293</v>
      </c>
      <c r="F902">
        <f>((F$908/F$901)^(1/7))*F901</f>
        <v>2263</v>
      </c>
      <c r="G902">
        <f t="shared" si="1276"/>
        <v>0</v>
      </c>
      <c r="H902">
        <f t="shared" si="1277"/>
        <v>0.85716991626759409</v>
      </c>
      <c r="I902">
        <f>((I$908/I$901)^(1/7))*I901</f>
        <v>158533.11085237871</v>
      </c>
      <c r="J902">
        <f t="shared" si="1275"/>
        <v>41.11085237871157</v>
      </c>
      <c r="K902">
        <f t="shared" si="1278"/>
        <v>1472.4581012931012</v>
      </c>
      <c r="L902">
        <f t="shared" ref="L902:L908" si="1305">GEOMEAN(K899:K905)</f>
        <v>1435.1330314631268</v>
      </c>
      <c r="M902">
        <f t="shared" ref="M902:M908" si="1306">K902/K901</f>
        <v>0.98033162536158536</v>
      </c>
      <c r="N902">
        <f t="shared" ref="N902:N908" si="1307">L902/L901</f>
        <v>1.0052535830311033</v>
      </c>
      <c r="O902">
        <f t="shared" ref="O902:O908" si="1308">L902/L895</f>
        <v>1.2063687406948262</v>
      </c>
      <c r="P902">
        <f t="shared" ref="P902:P908" si="1309">K902/K895</f>
        <v>1.2600792216533194</v>
      </c>
      <c r="Q902" s="5">
        <f t="shared" ref="Q902:Q908" si="1310">O902-1</f>
        <v>0.20636874069482625</v>
      </c>
      <c r="R902" s="5">
        <f t="shared" ref="R902:R908" si="1311">P902-1</f>
        <v>0.26007922165331943</v>
      </c>
    </row>
    <row r="903" spans="1:18" x14ac:dyDescent="0.3">
      <c r="A903" s="1">
        <v>44808</v>
      </c>
      <c r="B903">
        <f t="shared" ref="B903:B907" si="1312">((B$908/B$901)^(1/7))*B902</f>
        <v>162280.13873221213</v>
      </c>
      <c r="C903">
        <f t="shared" si="1262"/>
        <v>11.569778540317202</v>
      </c>
      <c r="D903">
        <f t="shared" si="1263"/>
        <v>133.27495713875396</v>
      </c>
      <c r="E903">
        <f t="shared" si="1264"/>
        <v>4085.1851412797114</v>
      </c>
      <c r="F903">
        <f t="shared" ref="F903:F907" si="1313">((F$908/F$901)^(1/7))*F902</f>
        <v>2263</v>
      </c>
      <c r="G903">
        <f t="shared" si="1276"/>
        <v>0</v>
      </c>
      <c r="H903">
        <f t="shared" si="1277"/>
        <v>0.71433081377608687</v>
      </c>
      <c r="I903">
        <f t="shared" ref="I903:I907" si="1314">((I$908/I$901)^(1/7))*I902</f>
        <v>158574.23236840093</v>
      </c>
      <c r="J903">
        <f t="shared" si="1275"/>
        <v>41.121516022220021</v>
      </c>
      <c r="K903">
        <f t="shared" si="1278"/>
        <v>1442.9063638111984</v>
      </c>
      <c r="L903">
        <f t="shared" si="1305"/>
        <v>1429.8421876325779</v>
      </c>
      <c r="M903">
        <f t="shared" si="1306"/>
        <v>0.97993033726667622</v>
      </c>
      <c r="N903">
        <f t="shared" si="1307"/>
        <v>0.9963133425859797</v>
      </c>
      <c r="O903">
        <f t="shared" si="1308"/>
        <v>1.1645970647576085</v>
      </c>
      <c r="P903">
        <f t="shared" si="1309"/>
        <v>1.1794416500331946</v>
      </c>
      <c r="Q903" s="5">
        <f t="shared" si="1310"/>
        <v>0.16459706475760849</v>
      </c>
      <c r="R903" s="5">
        <f t="shared" si="1311"/>
        <v>0.17944165003319457</v>
      </c>
    </row>
    <row r="904" spans="1:18" x14ac:dyDescent="0.3">
      <c r="A904" s="1">
        <v>44809</v>
      </c>
      <c r="B904">
        <f t="shared" si="1312"/>
        <v>162291.70933567977</v>
      </c>
      <c r="C904">
        <f t="shared" si="1262"/>
        <v>11.570603467640467</v>
      </c>
      <c r="D904">
        <f t="shared" si="1263"/>
        <v>72.519320022351167</v>
      </c>
      <c r="E904">
        <f t="shared" si="1264"/>
        <v>3976.9281316518027</v>
      </c>
      <c r="F904">
        <f t="shared" si="1313"/>
        <v>2263</v>
      </c>
      <c r="G904">
        <f t="shared" si="1276"/>
        <v>0</v>
      </c>
      <c r="H904">
        <f t="shared" si="1277"/>
        <v>0.57148269195613466</v>
      </c>
      <c r="I904">
        <f t="shared" si="1314"/>
        <v>158615.36455083263</v>
      </c>
      <c r="J904">
        <f t="shared" si="1275"/>
        <v>41.132182431698311</v>
      </c>
      <c r="K904">
        <f t="shared" si="1278"/>
        <v>1413.3447848471405</v>
      </c>
      <c r="L904">
        <f t="shared" si="1305"/>
        <v>1412.0866622317999</v>
      </c>
      <c r="M904">
        <f t="shared" si="1306"/>
        <v>0.9795124758574244</v>
      </c>
      <c r="N904">
        <f t="shared" si="1307"/>
        <v>0.98758217826110151</v>
      </c>
      <c r="O904">
        <f t="shared" si="1308"/>
        <v>1.1081231567686749</v>
      </c>
      <c r="P904">
        <f t="shared" si="1309"/>
        <v>1.1054609852932569</v>
      </c>
      <c r="Q904" s="5">
        <f t="shared" si="1310"/>
        <v>0.1081231567686749</v>
      </c>
      <c r="R904" s="5">
        <f t="shared" si="1311"/>
        <v>0.10546098529325687</v>
      </c>
    </row>
    <row r="905" spans="1:18" x14ac:dyDescent="0.3">
      <c r="A905" s="1">
        <v>44810</v>
      </c>
      <c r="B905">
        <f t="shared" si="1312"/>
        <v>162303.28076413355</v>
      </c>
      <c r="C905">
        <f t="shared" si="1262"/>
        <v>11.571428453782573</v>
      </c>
      <c r="D905">
        <f t="shared" si="1263"/>
        <v>12.320715682973969</v>
      </c>
      <c r="E905">
        <f t="shared" si="1264"/>
        <v>3868.5811814291228</v>
      </c>
      <c r="F905">
        <f t="shared" si="1313"/>
        <v>2263</v>
      </c>
      <c r="G905">
        <f t="shared" si="1276"/>
        <v>0</v>
      </c>
      <c r="H905">
        <f t="shared" si="1277"/>
        <v>0.42862555023839377</v>
      </c>
      <c r="I905">
        <f t="shared" si="1314"/>
        <v>158656.50740244059</v>
      </c>
      <c r="J905">
        <f t="shared" si="1275"/>
        <v>41.142851607961347</v>
      </c>
      <c r="K905">
        <f t="shared" si="1278"/>
        <v>1383.7733616929618</v>
      </c>
      <c r="L905">
        <f t="shared" si="1305"/>
        <v>1382.4878636487524</v>
      </c>
      <c r="M905">
        <f t="shared" si="1306"/>
        <v>0.97907699276834492</v>
      </c>
      <c r="N905">
        <f t="shared" si="1307"/>
        <v>0.97903896455174599</v>
      </c>
      <c r="O905">
        <f t="shared" si="1308"/>
        <v>1.0395546602814478</v>
      </c>
      <c r="P905">
        <f t="shared" si="1309"/>
        <v>1.0373597857777008</v>
      </c>
      <c r="Q905" s="5">
        <f t="shared" si="1310"/>
        <v>3.9554660281447829E-2</v>
      </c>
      <c r="R905" s="5">
        <f t="shared" si="1311"/>
        <v>3.7359785777700827E-2</v>
      </c>
    </row>
    <row r="906" spans="1:18" x14ac:dyDescent="0.3">
      <c r="A906" s="1">
        <v>44811</v>
      </c>
      <c r="B906">
        <f t="shared" si="1312"/>
        <v>162314.8530176323</v>
      </c>
      <c r="C906">
        <f t="shared" si="1262"/>
        <v>11.572253498743521</v>
      </c>
      <c r="D906">
        <f t="shared" si="1263"/>
        <v>13.070549743602896</v>
      </c>
      <c r="E906">
        <f t="shared" si="1264"/>
        <v>3760.1442219184537</v>
      </c>
      <c r="F906">
        <f t="shared" si="1313"/>
        <v>2263</v>
      </c>
      <c r="G906">
        <f t="shared" si="1276"/>
        <v>0</v>
      </c>
      <c r="H906">
        <f t="shared" si="1277"/>
        <v>0.28575938805306578</v>
      </c>
      <c r="I906">
        <f t="shared" si="1314"/>
        <v>158697.66092599224</v>
      </c>
      <c r="J906">
        <f t="shared" si="1275"/>
        <v>41.153523551649414</v>
      </c>
      <c r="K906">
        <f t="shared" si="1278"/>
        <v>1354.1920916400559</v>
      </c>
      <c r="L906">
        <f t="shared" si="1305"/>
        <v>1356.6708757083909</v>
      </c>
      <c r="M906">
        <f t="shared" si="1306"/>
        <v>0.97862274930866211</v>
      </c>
      <c r="N906">
        <f t="shared" si="1307"/>
        <v>0.98132570374091843</v>
      </c>
      <c r="O906">
        <f t="shared" si="1308"/>
        <v>0.98700182128426306</v>
      </c>
      <c r="P906">
        <f t="shared" si="1309"/>
        <v>0.97447707110890569</v>
      </c>
      <c r="Q906" s="5">
        <f t="shared" si="1310"/>
        <v>-1.2998178715736941E-2</v>
      </c>
      <c r="R906" s="5">
        <f t="shared" si="1311"/>
        <v>-2.552292889109431E-2</v>
      </c>
    </row>
    <row r="907" spans="1:18" x14ac:dyDescent="0.3">
      <c r="A907" s="1">
        <v>44812</v>
      </c>
      <c r="B907">
        <f t="shared" si="1312"/>
        <v>162326.42609623482</v>
      </c>
      <c r="C907">
        <f t="shared" si="1262"/>
        <v>11.57307860252331</v>
      </c>
      <c r="D907">
        <f t="shared" si="1263"/>
        <v>13.820518308009923</v>
      </c>
      <c r="E907">
        <f t="shared" si="1264"/>
        <v>3651.6171843745396</v>
      </c>
      <c r="F907">
        <f t="shared" si="1313"/>
        <v>2263</v>
      </c>
      <c r="G907">
        <f t="shared" si="1276"/>
        <v>0</v>
      </c>
      <c r="H907">
        <f t="shared" si="1277"/>
        <v>0.14288420483035225</v>
      </c>
      <c r="I907">
        <f t="shared" si="1314"/>
        <v>158738.82512425573</v>
      </c>
      <c r="J907">
        <f t="shared" si="1275"/>
        <v>41.164198263490107</v>
      </c>
      <c r="K907">
        <f t="shared" si="1278"/>
        <v>1324.6009719790891</v>
      </c>
      <c r="L907">
        <f t="shared" si="1305"/>
        <v>1334.5210886321725</v>
      </c>
      <c r="M907">
        <f t="shared" si="1306"/>
        <v>0.97814850652012808</v>
      </c>
      <c r="N907">
        <f t="shared" si="1307"/>
        <v>0.9836734262724901</v>
      </c>
      <c r="O907">
        <f t="shared" si="1308"/>
        <v>0.94826429622263386</v>
      </c>
      <c r="P907">
        <f t="shared" si="1309"/>
        <v>0.91624730214412031</v>
      </c>
      <c r="Q907" s="5">
        <f t="shared" si="1310"/>
        <v>-5.1735703777366138E-2</v>
      </c>
      <c r="R907" s="5">
        <f t="shared" si="1311"/>
        <v>-8.3752697855879688E-2</v>
      </c>
    </row>
    <row r="908" spans="1:18" x14ac:dyDescent="0.3">
      <c r="A908" s="1">
        <v>44813</v>
      </c>
      <c r="B908" s="4">
        <v>162338</v>
      </c>
      <c r="C908">
        <f t="shared" si="1262"/>
        <v>11.573903765180148</v>
      </c>
      <c r="D908">
        <f t="shared" si="1263"/>
        <v>14.570621394555928</v>
      </c>
      <c r="E908">
        <f t="shared" si="1264"/>
        <v>3543</v>
      </c>
      <c r="F908" s="4">
        <v>2263</v>
      </c>
      <c r="G908">
        <f t="shared" si="1276"/>
        <v>0</v>
      </c>
      <c r="H908">
        <f t="shared" si="1277"/>
        <v>0</v>
      </c>
      <c r="I908" s="4">
        <v>158780</v>
      </c>
      <c r="J908">
        <f t="shared" si="1275"/>
        <v>41.174875744269229</v>
      </c>
      <c r="K908">
        <f t="shared" si="1278"/>
        <v>1295</v>
      </c>
      <c r="L908">
        <f t="shared" si="1305"/>
        <v>1315.951143747453</v>
      </c>
      <c r="M908">
        <f t="shared" si="1306"/>
        <v>0.97765291389235343</v>
      </c>
      <c r="N908">
        <f t="shared" si="1307"/>
        <v>0.98608493710372691</v>
      </c>
      <c r="O908">
        <f t="shared" si="1308"/>
        <v>0.92177141306359389</v>
      </c>
      <c r="P908">
        <f t="shared" si="1309"/>
        <v>0.86218375499334221</v>
      </c>
      <c r="Q908" s="5">
        <f t="shared" si="1310"/>
        <v>-7.8228586936406108E-2</v>
      </c>
      <c r="R908" s="5">
        <f t="shared" si="1311"/>
        <v>-0.13781624500665779</v>
      </c>
    </row>
    <row r="909" spans="1:18" x14ac:dyDescent="0.3">
      <c r="A909" s="1">
        <v>44814</v>
      </c>
      <c r="B909">
        <f>((B$915/B$908)^(1/7))*B908</f>
        <v>162355.56572546379</v>
      </c>
      <c r="C909">
        <f t="shared" si="1262"/>
        <v>17.56572546379175</v>
      </c>
      <c r="D909">
        <f t="shared" si="1263"/>
        <v>15.320859021598153</v>
      </c>
      <c r="E909">
        <f t="shared" si="1264"/>
        <v>3070.5539540527388</v>
      </c>
      <c r="F909">
        <f>((F$915/F$908)^(1/7))*F908</f>
        <v>2263</v>
      </c>
      <c r="G909">
        <f t="shared" si="1276"/>
        <v>0</v>
      </c>
      <c r="H909">
        <f t="shared" si="1277"/>
        <v>0</v>
      </c>
      <c r="I909">
        <f>((I$915/I$908)^(1/7))*I908</f>
        <v>158802.13359886035</v>
      </c>
      <c r="J909">
        <f t="shared" si="1275"/>
        <v>22.133598860353231</v>
      </c>
      <c r="K909">
        <f t="shared" si="1278"/>
        <v>1290.4321266034385</v>
      </c>
      <c r="L909">
        <f t="shared" ref="L909:L915" si="1315">GEOMEAN(K906:K912)</f>
        <v>1300.9009142157611</v>
      </c>
      <c r="M909">
        <f t="shared" ref="M909:M915" si="1316">K909/K908</f>
        <v>0.99647268463585981</v>
      </c>
      <c r="N909">
        <f t="shared" ref="N909:N915" si="1317">L909/L908</f>
        <v>0.98856323078314812</v>
      </c>
      <c r="O909">
        <f t="shared" ref="O909:O915" si="1318">L909/L902</f>
        <v>0.9064671258311745</v>
      </c>
      <c r="P909">
        <f t="shared" ref="P909:P915" si="1319">K909/K902</f>
        <v>0.87637952174679268</v>
      </c>
      <c r="Q909" s="5">
        <f t="shared" ref="Q909:Q915" si="1320">O909-1</f>
        <v>-9.3532874168825497E-2</v>
      </c>
      <c r="R909" s="5">
        <f t="shared" ref="R909:R915" si="1321">P909-1</f>
        <v>-0.12362047825320732</v>
      </c>
    </row>
    <row r="910" spans="1:18" x14ac:dyDescent="0.3">
      <c r="A910" s="1">
        <v>44815</v>
      </c>
      <c r="B910">
        <f t="shared" ref="B910:B914" si="1322">((B$915/B$908)^(1/7))*B909</f>
        <v>162373.13335162064</v>
      </c>
      <c r="C910">
        <f t="shared" si="1262"/>
        <v>17.567626156844199</v>
      </c>
      <c r="D910">
        <f t="shared" si="1263"/>
        <v>16.071231207501114</v>
      </c>
      <c r="E910">
        <f t="shared" si="1264"/>
        <v>2596.5977238076739</v>
      </c>
      <c r="F910">
        <f t="shared" ref="F910:F914" si="1323">((F$915/F$908)^(1/7))*F909</f>
        <v>2263</v>
      </c>
      <c r="G910">
        <f t="shared" si="1276"/>
        <v>0</v>
      </c>
      <c r="H910">
        <f t="shared" si="1277"/>
        <v>0</v>
      </c>
      <c r="I910">
        <f t="shared" ref="I910:I914" si="1324">((I$915/I$908)^(1/7))*I909</f>
        <v>158824.27028309795</v>
      </c>
      <c r="J910">
        <f t="shared" si="1275"/>
        <v>22.136684237601003</v>
      </c>
      <c r="K910">
        <f t="shared" si="1278"/>
        <v>1285.8630685226817</v>
      </c>
      <c r="L910">
        <f t="shared" si="1315"/>
        <v>1289.3378676706529</v>
      </c>
      <c r="M910">
        <f t="shared" si="1316"/>
        <v>0.99645928058782673</v>
      </c>
      <c r="N910">
        <f t="shared" si="1317"/>
        <v>0.99111150863316988</v>
      </c>
      <c r="O910">
        <f t="shared" si="1318"/>
        <v>0.90173438636989645</v>
      </c>
      <c r="P910">
        <f t="shared" si="1319"/>
        <v>0.89116182503089614</v>
      </c>
      <c r="Q910" s="5">
        <f t="shared" si="1320"/>
        <v>-9.8265613630103554E-2</v>
      </c>
      <c r="R910" s="5">
        <f t="shared" si="1321"/>
        <v>-0.10883817496910386</v>
      </c>
    </row>
    <row r="911" spans="1:18" x14ac:dyDescent="0.3">
      <c r="A911" s="1">
        <v>44816</v>
      </c>
      <c r="B911">
        <f t="shared" si="1322"/>
        <v>162390.70287867621</v>
      </c>
      <c r="C911">
        <f t="shared" si="1262"/>
        <v>17.569527055573417</v>
      </c>
      <c r="D911">
        <f t="shared" si="1263"/>
        <v>16.821737970647519</v>
      </c>
      <c r="E911">
        <f t="shared" si="1264"/>
        <v>2121.1266434580612</v>
      </c>
      <c r="F911">
        <f t="shared" si="1323"/>
        <v>2263</v>
      </c>
      <c r="G911">
        <f t="shared" si="1276"/>
        <v>0</v>
      </c>
      <c r="H911">
        <f t="shared" si="1277"/>
        <v>0</v>
      </c>
      <c r="I911">
        <f t="shared" si="1324"/>
        <v>158846.4100531429</v>
      </c>
      <c r="J911">
        <f t="shared" si="1275"/>
        <v>22.13977004494518</v>
      </c>
      <c r="K911">
        <f t="shared" si="1278"/>
        <v>1281.29282553331</v>
      </c>
      <c r="L911">
        <f t="shared" si="1315"/>
        <v>1281.2578424221151</v>
      </c>
      <c r="M911">
        <f t="shared" si="1316"/>
        <v>0.99644577785827348</v>
      </c>
      <c r="N911">
        <f t="shared" si="1317"/>
        <v>0.99373319790635217</v>
      </c>
      <c r="O911">
        <f t="shared" si="1318"/>
        <v>0.90735071486128893</v>
      </c>
      <c r="P911">
        <f t="shared" si="1319"/>
        <v>0.90656776695283692</v>
      </c>
      <c r="Q911" s="5">
        <f t="shared" si="1320"/>
        <v>-9.2649285138711068E-2</v>
      </c>
      <c r="R911" s="5">
        <f t="shared" si="1321"/>
        <v>-9.3432233047163082E-2</v>
      </c>
    </row>
    <row r="912" spans="1:18" x14ac:dyDescent="0.3">
      <c r="A912" s="1">
        <v>44817</v>
      </c>
      <c r="B912">
        <f t="shared" si="1322"/>
        <v>162408.27430683622</v>
      </c>
      <c r="C912">
        <f t="shared" si="1262"/>
        <v>17.571428160008509</v>
      </c>
      <c r="D912">
        <f t="shared" si="1263"/>
        <v>16.428407485727803</v>
      </c>
      <c r="E912">
        <f t="shared" si="1264"/>
        <v>1644.1360327987059</v>
      </c>
      <c r="F912">
        <f t="shared" si="1323"/>
        <v>2263</v>
      </c>
      <c r="G912">
        <f t="shared" si="1276"/>
        <v>0</v>
      </c>
      <c r="H912">
        <f t="shared" si="1277"/>
        <v>0</v>
      </c>
      <c r="I912">
        <f t="shared" si="1324"/>
        <v>158868.55290942534</v>
      </c>
      <c r="J912">
        <f t="shared" si="1275"/>
        <v>22.142856282443972</v>
      </c>
      <c r="K912">
        <f t="shared" si="1278"/>
        <v>1276.7213974108745</v>
      </c>
      <c r="L912">
        <f t="shared" si="1315"/>
        <v>1276.68628009238</v>
      </c>
      <c r="M912">
        <f t="shared" si="1316"/>
        <v>0.996432175353411</v>
      </c>
      <c r="N912">
        <f t="shared" si="1317"/>
        <v>0.99643197319199006</v>
      </c>
      <c r="O912">
        <f t="shared" si="1318"/>
        <v>0.92347015381593733</v>
      </c>
      <c r="P912">
        <f t="shared" si="1319"/>
        <v>0.92263764627531508</v>
      </c>
      <c r="Q912" s="5">
        <f t="shared" si="1320"/>
        <v>-7.6529846184062666E-2</v>
      </c>
      <c r="R912" s="5">
        <f t="shared" si="1321"/>
        <v>-7.7362353724684918E-2</v>
      </c>
    </row>
    <row r="913" spans="1:18" x14ac:dyDescent="0.3">
      <c r="A913" s="1">
        <v>44818</v>
      </c>
      <c r="B913">
        <f t="shared" si="1322"/>
        <v>162425.84763630634</v>
      </c>
      <c r="C913">
        <f t="shared" si="1262"/>
        <v>17.57332947012037</v>
      </c>
      <c r="D913">
        <f t="shared" si="1263"/>
        <v>15.286153931370791</v>
      </c>
      <c r="E913">
        <f t="shared" si="1264"/>
        <v>1165.6211971815501</v>
      </c>
      <c r="F913">
        <f t="shared" si="1323"/>
        <v>2263</v>
      </c>
      <c r="G913">
        <f t="shared" si="1276"/>
        <v>0</v>
      </c>
      <c r="H913">
        <f t="shared" si="1277"/>
        <v>0</v>
      </c>
      <c r="I913">
        <f t="shared" si="1324"/>
        <v>158890.6988523755</v>
      </c>
      <c r="J913">
        <f t="shared" si="1275"/>
        <v>22.145942950155586</v>
      </c>
      <c r="K913">
        <f t="shared" si="1278"/>
        <v>1272.1487839308393</v>
      </c>
      <c r="L913">
        <f t="shared" si="1315"/>
        <v>1271.846260049191</v>
      </c>
      <c r="M913">
        <f t="shared" si="1316"/>
        <v>0.9964184719631799</v>
      </c>
      <c r="N913">
        <f t="shared" si="1317"/>
        <v>0.9962089198273214</v>
      </c>
      <c r="O913">
        <f t="shared" si="1318"/>
        <v>0.93747590725354935</v>
      </c>
      <c r="P913">
        <f t="shared" si="1319"/>
        <v>0.93941531026823943</v>
      </c>
      <c r="Q913" s="5">
        <f t="shared" si="1320"/>
        <v>-6.2524092746450655E-2</v>
      </c>
      <c r="R913" s="5">
        <f t="shared" si="1321"/>
        <v>-6.0584689731760566E-2</v>
      </c>
    </row>
    <row r="914" spans="1:18" x14ac:dyDescent="0.3">
      <c r="A914" s="1">
        <v>44819</v>
      </c>
      <c r="B914">
        <f t="shared" si="1322"/>
        <v>162443.42286729231</v>
      </c>
      <c r="C914">
        <f t="shared" si="1262"/>
        <v>17.57523098596721</v>
      </c>
      <c r="D914">
        <f t="shared" si="1263"/>
        <v>14.143717436109</v>
      </c>
      <c r="E914">
        <f t="shared" si="1264"/>
        <v>685.57742747111479</v>
      </c>
      <c r="F914">
        <f t="shared" si="1323"/>
        <v>2263</v>
      </c>
      <c r="G914">
        <f t="shared" si="1276"/>
        <v>0</v>
      </c>
      <c r="H914">
        <f t="shared" si="1277"/>
        <v>0</v>
      </c>
      <c r="I914">
        <f t="shared" si="1324"/>
        <v>158912.84788242364</v>
      </c>
      <c r="J914">
        <f t="shared" si="1275"/>
        <v>22.149030048138229</v>
      </c>
      <c r="K914">
        <f t="shared" si="1278"/>
        <v>1267.5749848686683</v>
      </c>
      <c r="L914">
        <f t="shared" si="1315"/>
        <v>1266.7385296888483</v>
      </c>
      <c r="M914">
        <f t="shared" si="1316"/>
        <v>0.99640466656106186</v>
      </c>
      <c r="N914">
        <f t="shared" si="1317"/>
        <v>0.99598400331802284</v>
      </c>
      <c r="O914">
        <f t="shared" si="1318"/>
        <v>0.94920832685169598</v>
      </c>
      <c r="P914">
        <f t="shared" si="1319"/>
        <v>0.95694855408023882</v>
      </c>
      <c r="Q914" s="5">
        <f t="shared" si="1320"/>
        <v>-5.0791673148304017E-2</v>
      </c>
      <c r="R914" s="5">
        <f t="shared" si="1321"/>
        <v>-4.3051445919761178E-2</v>
      </c>
    </row>
    <row r="915" spans="1:18" x14ac:dyDescent="0.3">
      <c r="A915" s="1">
        <v>44820</v>
      </c>
      <c r="B915" s="4">
        <v>162461</v>
      </c>
      <c r="C915">
        <f t="shared" si="1262"/>
        <v>17.577132707694545</v>
      </c>
      <c r="D915">
        <f t="shared" si="1263"/>
        <v>13.00109797706682</v>
      </c>
      <c r="E915">
        <f t="shared" si="1264"/>
        <v>204</v>
      </c>
      <c r="F915" s="4">
        <v>2263</v>
      </c>
      <c r="G915">
        <f t="shared" si="1276"/>
        <v>0</v>
      </c>
      <c r="H915">
        <f t="shared" si="1277"/>
        <v>0</v>
      </c>
      <c r="I915" s="4">
        <v>158935</v>
      </c>
      <c r="J915">
        <f t="shared" si="1275"/>
        <v>22.152117576362798</v>
      </c>
      <c r="K915">
        <f t="shared" si="1278"/>
        <v>1263</v>
      </c>
      <c r="L915">
        <f t="shared" si="1315"/>
        <v>1261.3640102694126</v>
      </c>
      <c r="M915">
        <f t="shared" si="1316"/>
        <v>0.99639075800384125</v>
      </c>
      <c r="N915">
        <f t="shared" si="1317"/>
        <v>0.9957571990639964</v>
      </c>
      <c r="O915">
        <f t="shared" si="1318"/>
        <v>0.95851887531128865</v>
      </c>
      <c r="P915">
        <f t="shared" si="1319"/>
        <v>0.97528957528957527</v>
      </c>
      <c r="Q915" s="5">
        <f t="shared" si="1320"/>
        <v>-4.1481124688711346E-2</v>
      </c>
      <c r="R915" s="5">
        <f t="shared" si="1321"/>
        <v>-2.4710424710424728E-2</v>
      </c>
    </row>
    <row r="916" spans="1:18" x14ac:dyDescent="0.3">
      <c r="A916" s="1">
        <v>44821</v>
      </c>
      <c r="B916">
        <f>((B$922/B$915)^(1/7))*B915</f>
        <v>162469.42725988582</v>
      </c>
      <c r="C916">
        <f t="shared" si="1262"/>
        <v>8.4272598858224228</v>
      </c>
      <c r="D916">
        <f t="shared" si="1263"/>
        <v>11.858295531365002</v>
      </c>
      <c r="E916">
        <f t="shared" si="1264"/>
        <v>200.85830621400964</v>
      </c>
      <c r="F916">
        <f>((F$922/F$915)^(1/7))*F915</f>
        <v>2263.1428300956863</v>
      </c>
      <c r="G916">
        <f t="shared" si="1276"/>
        <v>0.14283009568634952</v>
      </c>
      <c r="H916">
        <f t="shared" si="1277"/>
        <v>0.14283009568634952</v>
      </c>
      <c r="I916">
        <f>((I$922/I$915)^(1/7))*I915</f>
        <v>158949.7102005842</v>
      </c>
      <c r="J916">
        <f t="shared" si="1275"/>
        <v>14.710200584202539</v>
      </c>
      <c r="K916">
        <f t="shared" si="1278"/>
        <v>1256.5742292059294</v>
      </c>
      <c r="L916">
        <f t="shared" ref="L916:L922" si="1325">GEOMEAN(K913:K919)</f>
        <v>1255.7237984253413</v>
      </c>
      <c r="M916">
        <f t="shared" ref="M916:M922" si="1326">K916/K915</f>
        <v>0.99491229549163063</v>
      </c>
      <c r="N916">
        <f t="shared" ref="N916:N922" si="1327">L916/L915</f>
        <v>0.995528482025687</v>
      </c>
      <c r="O916">
        <f t="shared" ref="O916:O922" si="1328">L916/L909</f>
        <v>0.96527243904840021</v>
      </c>
      <c r="P916">
        <f t="shared" ref="P916:P922" si="1329">K916/K909</f>
        <v>0.97376235704342939</v>
      </c>
      <c r="Q916" s="5">
        <f t="shared" ref="Q916:Q922" si="1330">O916-1</f>
        <v>-3.472756095159979E-2</v>
      </c>
      <c r="R916" s="5">
        <f t="shared" ref="R916:R922" si="1331">P916-1</f>
        <v>-2.6237642956570606E-2</v>
      </c>
    </row>
    <row r="917" spans="1:18" x14ac:dyDescent="0.3">
      <c r="A917" s="1">
        <v>44822</v>
      </c>
      <c r="B917">
        <f t="shared" ref="B917:B921" si="1332">((B$922/B$915)^(1/7))*B916</f>
        <v>162477.85495691476</v>
      </c>
      <c r="C917">
        <f t="shared" si="1262"/>
        <v>8.4276970289356541</v>
      </c>
      <c r="D917">
        <f t="shared" si="1263"/>
        <v>10.715310076127935</v>
      </c>
      <c r="E917">
        <f t="shared" si="1264"/>
        <v>197.7162247026281</v>
      </c>
      <c r="F917">
        <f t="shared" ref="F917:F921" si="1333">((F$922/F$915)^(1/7))*F916</f>
        <v>2263.2856692061482</v>
      </c>
      <c r="G917">
        <f t="shared" si="1276"/>
        <v>0.14283911046186404</v>
      </c>
      <c r="H917">
        <f t="shared" si="1277"/>
        <v>0.28566920614821356</v>
      </c>
      <c r="I917">
        <f t="shared" ref="I917:I921" si="1334">((I$922/I$915)^(1/7))*I916</f>
        <v>158964.42176266838</v>
      </c>
      <c r="J917">
        <f t="shared" si="1275"/>
        <v>14.711562084179604</v>
      </c>
      <c r="K917">
        <f t="shared" si="1278"/>
        <v>1250.1475250402291</v>
      </c>
      <c r="L917">
        <f t="shared" si="1325"/>
        <v>1249.8191675259804</v>
      </c>
      <c r="M917">
        <f t="shared" si="1326"/>
        <v>0.99488553559644333</v>
      </c>
      <c r="N917">
        <f t="shared" si="1327"/>
        <v>0.99529782671415068</v>
      </c>
      <c r="O917">
        <f t="shared" si="1328"/>
        <v>0.96934961646936824</v>
      </c>
      <c r="P917">
        <f t="shared" si="1329"/>
        <v>0.97222445814274305</v>
      </c>
      <c r="Q917" s="5">
        <f t="shared" si="1330"/>
        <v>-3.0650383530631764E-2</v>
      </c>
      <c r="R917" s="5">
        <f t="shared" si="1331"/>
        <v>-2.7775541857256947E-2</v>
      </c>
    </row>
    <row r="918" spans="1:18" x14ac:dyDescent="0.3">
      <c r="A918" s="1">
        <v>44823</v>
      </c>
      <c r="B918">
        <f t="shared" si="1332"/>
        <v>162486.28309110951</v>
      </c>
      <c r="C918">
        <f t="shared" si="1262"/>
        <v>8.4281341947498731</v>
      </c>
      <c r="D918">
        <f t="shared" si="1263"/>
        <v>9.5721415884618182</v>
      </c>
      <c r="E918">
        <f t="shared" si="1264"/>
        <v>194.5737554297375</v>
      </c>
      <c r="F918">
        <f t="shared" si="1333"/>
        <v>2263.428517331954</v>
      </c>
      <c r="G918">
        <f t="shared" si="1276"/>
        <v>0.14284812580581274</v>
      </c>
      <c r="H918">
        <f t="shared" si="1277"/>
        <v>0.4285173319540263</v>
      </c>
      <c r="I918">
        <f t="shared" si="1334"/>
        <v>158979.13468637856</v>
      </c>
      <c r="J918">
        <f t="shared" si="1275"/>
        <v>14.712923710176256</v>
      </c>
      <c r="K918">
        <f t="shared" si="1278"/>
        <v>1243.7198873989983</v>
      </c>
      <c r="L918">
        <f t="shared" si="1325"/>
        <v>1243.6515688727588</v>
      </c>
      <c r="M918">
        <f t="shared" si="1326"/>
        <v>0.99485849668740178</v>
      </c>
      <c r="N918">
        <f t="shared" si="1327"/>
        <v>0.99506520718078728</v>
      </c>
      <c r="O918">
        <f t="shared" si="1328"/>
        <v>0.97064894176314687</v>
      </c>
      <c r="P918">
        <f t="shared" si="1329"/>
        <v>0.97067576014977464</v>
      </c>
      <c r="Q918" s="5">
        <f t="shared" si="1330"/>
        <v>-2.9351058236853134E-2</v>
      </c>
      <c r="R918" s="5">
        <f t="shared" si="1331"/>
        <v>-2.9324239850225364E-2</v>
      </c>
    </row>
    <row r="919" spans="1:18" x14ac:dyDescent="0.3">
      <c r="A919" s="1">
        <v>44824</v>
      </c>
      <c r="B919">
        <f t="shared" si="1332"/>
        <v>162494.71166249274</v>
      </c>
      <c r="C919">
        <f t="shared" si="1262"/>
        <v>8.4285713832359761</v>
      </c>
      <c r="D919">
        <f t="shared" si="1263"/>
        <v>8.410714285713766</v>
      </c>
      <c r="E919">
        <f t="shared" si="1264"/>
        <v>191.43089835919091</v>
      </c>
      <c r="F919">
        <f t="shared" si="1333"/>
        <v>2263.5713744736731</v>
      </c>
      <c r="G919">
        <f t="shared" si="1276"/>
        <v>0.14285714171910513</v>
      </c>
      <c r="H919">
        <f t="shared" si="1277"/>
        <v>0.57137447367313143</v>
      </c>
      <c r="I919">
        <f t="shared" si="1334"/>
        <v>158993.84897184078</v>
      </c>
      <c r="J919">
        <f t="shared" si="1275"/>
        <v>14.714285462221596</v>
      </c>
      <c r="K919">
        <f t="shared" si="1278"/>
        <v>1237.2913161782781</v>
      </c>
      <c r="L919">
        <f t="shared" si="1325"/>
        <v>1237.2226327301544</v>
      </c>
      <c r="M919">
        <f t="shared" si="1326"/>
        <v>0.99483117437788637</v>
      </c>
      <c r="N919">
        <f t="shared" si="1327"/>
        <v>0.99483059700681953</v>
      </c>
      <c r="O919">
        <f t="shared" si="1328"/>
        <v>0.96908900175588164</v>
      </c>
      <c r="P919">
        <f t="shared" si="1329"/>
        <v>0.96911614286988645</v>
      </c>
      <c r="Q919" s="5">
        <f t="shared" si="1330"/>
        <v>-3.091099824411836E-2</v>
      </c>
      <c r="R919" s="5">
        <f t="shared" si="1331"/>
        <v>-3.0883857130113546E-2</v>
      </c>
    </row>
    <row r="920" spans="1:18" x14ac:dyDescent="0.3">
      <c r="A920" s="1">
        <v>44825</v>
      </c>
      <c r="B920">
        <f t="shared" si="1332"/>
        <v>162503.14067108714</v>
      </c>
      <c r="C920">
        <f t="shared" si="1262"/>
        <v>8.429008594393963</v>
      </c>
      <c r="D920">
        <f t="shared" si="1263"/>
        <v>8.3930210856997292</v>
      </c>
      <c r="E920">
        <f t="shared" si="1264"/>
        <v>188.28765345484135</v>
      </c>
      <c r="F920">
        <f t="shared" si="1333"/>
        <v>2263.7142406318744</v>
      </c>
      <c r="G920">
        <f t="shared" si="1276"/>
        <v>0.14286615820128645</v>
      </c>
      <c r="H920">
        <f t="shared" si="1277"/>
        <v>0.71424063187441789</v>
      </c>
      <c r="I920">
        <f t="shared" si="1334"/>
        <v>159008.56461918107</v>
      </c>
      <c r="J920">
        <f t="shared" si="1275"/>
        <v>14.715647340286523</v>
      </c>
      <c r="K920">
        <f t="shared" si="1278"/>
        <v>1230.861811274197</v>
      </c>
      <c r="L920">
        <f t="shared" si="1325"/>
        <v>1230.9590896358118</v>
      </c>
      <c r="M920">
        <f t="shared" si="1326"/>
        <v>0.99480356418895721</v>
      </c>
      <c r="N920">
        <f t="shared" si="1327"/>
        <v>0.99493741633183597</v>
      </c>
      <c r="O920">
        <f t="shared" si="1328"/>
        <v>0.96785211255659331</v>
      </c>
      <c r="P920">
        <f t="shared" si="1329"/>
        <v>0.96754548431900489</v>
      </c>
      <c r="Q920" s="5">
        <f t="shared" si="1330"/>
        <v>-3.2147887443406686E-2</v>
      </c>
      <c r="R920" s="5">
        <f t="shared" si="1331"/>
        <v>-3.2454515680995111E-2</v>
      </c>
    </row>
    <row r="921" spans="1:18" x14ac:dyDescent="0.3">
      <c r="A921" s="1">
        <v>44826</v>
      </c>
      <c r="B921">
        <f t="shared" si="1332"/>
        <v>162511.57011691536</v>
      </c>
      <c r="C921">
        <f t="shared" si="1262"/>
        <v>8.4294458282238338</v>
      </c>
      <c r="D921">
        <f t="shared" si="1263"/>
        <v>8.3752732427965384</v>
      </c>
      <c r="E921">
        <f t="shared" si="1264"/>
        <v>185.14402068054187</v>
      </c>
      <c r="F921">
        <f t="shared" si="1333"/>
        <v>2263.8571158071268</v>
      </c>
      <c r="G921">
        <f t="shared" si="1276"/>
        <v>0.14287517525235671</v>
      </c>
      <c r="H921">
        <f t="shared" si="1277"/>
        <v>0.8571158071267746</v>
      </c>
      <c r="I921">
        <f t="shared" si="1334"/>
        <v>159023.28162852547</v>
      </c>
      <c r="J921">
        <f t="shared" si="1275"/>
        <v>14.71700934440014</v>
      </c>
      <c r="K921">
        <f t="shared" si="1278"/>
        <v>1224.4313725827669</v>
      </c>
      <c r="L921">
        <f t="shared" si="1325"/>
        <v>1224.8601428764184</v>
      </c>
      <c r="M921">
        <f t="shared" si="1326"/>
        <v>0.99477566154662544</v>
      </c>
      <c r="N921">
        <f t="shared" si="1327"/>
        <v>0.99504537006083782</v>
      </c>
      <c r="O921">
        <f t="shared" si="1328"/>
        <v>0.96693999129977004</v>
      </c>
      <c r="P921">
        <f t="shared" si="1329"/>
        <v>0.96596366068996586</v>
      </c>
      <c r="Q921" s="5">
        <f t="shared" si="1330"/>
        <v>-3.3060008700229959E-2</v>
      </c>
      <c r="R921" s="5">
        <f t="shared" si="1331"/>
        <v>-3.4036339310034136E-2</v>
      </c>
    </row>
    <row r="922" spans="1:18" x14ac:dyDescent="0.3">
      <c r="A922" s="1">
        <v>44827</v>
      </c>
      <c r="B922" s="4">
        <v>162520</v>
      </c>
      <c r="C922">
        <f t="shared" si="1262"/>
        <v>8.4298830846382771</v>
      </c>
      <c r="D922">
        <f t="shared" si="1263"/>
        <v>8.3574707541665703</v>
      </c>
      <c r="E922">
        <f t="shared" si="1264"/>
        <v>182</v>
      </c>
      <c r="F922" s="4">
        <v>2264</v>
      </c>
      <c r="G922">
        <f t="shared" si="1276"/>
        <v>0.1428841928732254</v>
      </c>
      <c r="H922">
        <f t="shared" si="1277"/>
        <v>1</v>
      </c>
      <c r="I922" s="4">
        <v>159038</v>
      </c>
      <c r="J922">
        <f t="shared" si="1275"/>
        <v>14.718371474533342</v>
      </c>
      <c r="K922">
        <f t="shared" si="1278"/>
        <v>1218</v>
      </c>
      <c r="L922">
        <f t="shared" si="1325"/>
        <v>1218.9250522321502</v>
      </c>
      <c r="M922">
        <f t="shared" si="1326"/>
        <v>0.9947474617795844</v>
      </c>
      <c r="N922">
        <f t="shared" si="1327"/>
        <v>0.99515447483634289</v>
      </c>
      <c r="O922">
        <f t="shared" si="1328"/>
        <v>0.96635470990788941</v>
      </c>
      <c r="P922">
        <f t="shared" si="1329"/>
        <v>0.96437054631828978</v>
      </c>
      <c r="Q922" s="5">
        <f t="shared" si="1330"/>
        <v>-3.3645290092110591E-2</v>
      </c>
      <c r="R922" s="5">
        <f t="shared" si="1331"/>
        <v>-3.5629453681710221E-2</v>
      </c>
    </row>
    <row r="923" spans="1:18" x14ac:dyDescent="0.3">
      <c r="A923" s="1">
        <v>44828</v>
      </c>
      <c r="B923">
        <f>((B$929-B$922)*(1/7))+B922</f>
        <v>162528.28571428571</v>
      </c>
      <c r="C923">
        <f t="shared" si="1262"/>
        <v>8.285714285710128</v>
      </c>
      <c r="D923">
        <f t="shared" si="1263"/>
        <v>8.3396136169758392</v>
      </c>
      <c r="E923">
        <f t="shared" si="1264"/>
        <v>172.71998882191838</v>
      </c>
      <c r="F923">
        <f>((F$929-F$922)*(1/7))+F922</f>
        <v>2264</v>
      </c>
      <c r="G923">
        <f t="shared" si="1276"/>
        <v>0</v>
      </c>
      <c r="H923">
        <f t="shared" si="1277"/>
        <v>0.85716990431365048</v>
      </c>
      <c r="I923">
        <f>((I$929-I$922)*(1/7))+I922</f>
        <v>159051.57142857142</v>
      </c>
      <c r="J923">
        <f t="shared" si="1275"/>
        <v>13.571428571420256</v>
      </c>
      <c r="K923">
        <f t="shared" si="1278"/>
        <v>1212.7142857142899</v>
      </c>
      <c r="L923">
        <f t="shared" ref="L923:L929" si="1335">GEOMEAN(K920:K926)</f>
        <v>1213.1531344882928</v>
      </c>
      <c r="M923">
        <f t="shared" ref="M923:M929" si="1336">K923/K922</f>
        <v>0.99566033309876012</v>
      </c>
      <c r="N923">
        <f t="shared" ref="N923:N929" si="1337">L923/L922</f>
        <v>0.99526474762883288</v>
      </c>
      <c r="O923">
        <f t="shared" ref="O923:O929" si="1338">L923/L916</f>
        <v>0.96609870419718769</v>
      </c>
      <c r="P923">
        <f t="shared" ref="P923:P929" si="1339">K923/K916</f>
        <v>0.96509562071843846</v>
      </c>
      <c r="Q923" s="5">
        <f t="shared" ref="Q923:Q929" si="1340">O923-1</f>
        <v>-3.3901295802812315E-2</v>
      </c>
      <c r="R923" s="5">
        <f t="shared" ref="R923:R929" si="1341">P923-1</f>
        <v>-3.4904379281561537E-2</v>
      </c>
    </row>
    <row r="924" spans="1:18" x14ac:dyDescent="0.3">
      <c r="A924" s="1">
        <v>44829</v>
      </c>
      <c r="B924">
        <f t="shared" ref="B924:B928" si="1342">((B$929-B$922)*(1/7))+B923</f>
        <v>162536.57142857142</v>
      </c>
      <c r="C924">
        <f t="shared" si="1262"/>
        <v>8.285714285710128</v>
      </c>
      <c r="D924">
        <f t="shared" si="1263"/>
        <v>8.3217018283903599</v>
      </c>
      <c r="E924">
        <f t="shared" si="1264"/>
        <v>163.43807695078431</v>
      </c>
      <c r="F924">
        <f t="shared" ref="F924:F928" si="1343">((F$929-F$922)*(1/7))+F923</f>
        <v>2264</v>
      </c>
      <c r="G924">
        <f t="shared" si="1276"/>
        <v>0</v>
      </c>
      <c r="H924">
        <f t="shared" si="1277"/>
        <v>0.71433079385178644</v>
      </c>
      <c r="I924">
        <f t="shared" ref="I924:I928" si="1344">((I$929-I$922)*(1/7))+I923</f>
        <v>159065.14285714284</v>
      </c>
      <c r="J924">
        <f t="shared" si="1275"/>
        <v>13.571428571420256</v>
      </c>
      <c r="K924">
        <f t="shared" si="1278"/>
        <v>1207.4285714285797</v>
      </c>
      <c r="L924">
        <f t="shared" si="1335"/>
        <v>1207.5437639944578</v>
      </c>
      <c r="M924">
        <f t="shared" si="1336"/>
        <v>0.99564141830604658</v>
      </c>
      <c r="N924">
        <f t="shared" si="1337"/>
        <v>0.99537620574487395</v>
      </c>
      <c r="O924">
        <f t="shared" si="1338"/>
        <v>0.96617478381676059</v>
      </c>
      <c r="P924">
        <f t="shared" si="1339"/>
        <v>0.96582886998854423</v>
      </c>
      <c r="Q924" s="5">
        <f t="shared" si="1340"/>
        <v>-3.3825216183239415E-2</v>
      </c>
      <c r="R924" s="5">
        <f t="shared" si="1341"/>
        <v>-3.4171130011455775E-2</v>
      </c>
    </row>
    <row r="925" spans="1:18" x14ac:dyDescent="0.3">
      <c r="A925" s="1">
        <v>44830</v>
      </c>
      <c r="B925">
        <f t="shared" si="1342"/>
        <v>162544.85714285713</v>
      </c>
      <c r="C925">
        <f t="shared" si="1262"/>
        <v>8.285714285710128</v>
      </c>
      <c r="D925">
        <f t="shared" si="1263"/>
        <v>8.3037353855797846</v>
      </c>
      <c r="E925">
        <f t="shared" si="1264"/>
        <v>154.15426418092102</v>
      </c>
      <c r="F925">
        <f t="shared" si="1343"/>
        <v>2264</v>
      </c>
      <c r="G925">
        <f t="shared" si="1276"/>
        <v>0</v>
      </c>
      <c r="H925">
        <f t="shared" si="1277"/>
        <v>0.5714826680459737</v>
      </c>
      <c r="I925">
        <f t="shared" si="1344"/>
        <v>159078.71428571426</v>
      </c>
      <c r="J925">
        <f t="shared" si="1275"/>
        <v>13.571428571420256</v>
      </c>
      <c r="K925">
        <f t="shared" si="1278"/>
        <v>1202.1428571428696</v>
      </c>
      <c r="L925">
        <f t="shared" si="1335"/>
        <v>1202.0963732731468</v>
      </c>
      <c r="M925">
        <f t="shared" si="1336"/>
        <v>0.99562233790819088</v>
      </c>
      <c r="N925">
        <f t="shared" si="1337"/>
        <v>0.99548886683552451</v>
      </c>
      <c r="O925">
        <f t="shared" si="1338"/>
        <v>0.96658614306475121</v>
      </c>
      <c r="P925">
        <f t="shared" si="1339"/>
        <v>0.96657042258681014</v>
      </c>
      <c r="Q925" s="5">
        <f t="shared" si="1340"/>
        <v>-3.3413856935248787E-2</v>
      </c>
      <c r="R925" s="5">
        <f t="shared" si="1341"/>
        <v>-3.3429577413189859E-2</v>
      </c>
    </row>
    <row r="926" spans="1:18" x14ac:dyDescent="0.3">
      <c r="A926" s="1">
        <v>44831</v>
      </c>
      <c r="B926">
        <f t="shared" si="1342"/>
        <v>162553.14285714284</v>
      </c>
      <c r="C926">
        <f t="shared" si="1262"/>
        <v>8.285714285710128</v>
      </c>
      <c r="D926">
        <f t="shared" si="1263"/>
        <v>7.535714285713766</v>
      </c>
      <c r="E926">
        <f t="shared" si="1264"/>
        <v>144.86855030662264</v>
      </c>
      <c r="F926">
        <f t="shared" si="1343"/>
        <v>2264</v>
      </c>
      <c r="G926">
        <f t="shared" si="1276"/>
        <v>0</v>
      </c>
      <c r="H926">
        <f t="shared" si="1277"/>
        <v>0.42862552632686857</v>
      </c>
      <c r="I926">
        <f t="shared" si="1344"/>
        <v>159092.28571428568</v>
      </c>
      <c r="J926">
        <f t="shared" si="1275"/>
        <v>13.571428571420256</v>
      </c>
      <c r="K926">
        <f t="shared" si="1278"/>
        <v>1196.8571428571595</v>
      </c>
      <c r="L926">
        <f t="shared" si="1335"/>
        <v>1196.8104536794162</v>
      </c>
      <c r="M926">
        <f t="shared" si="1336"/>
        <v>0.9956030897207403</v>
      </c>
      <c r="N926">
        <f t="shared" si="1337"/>
        <v>0.99560274890495037</v>
      </c>
      <c r="O926">
        <f t="shared" si="1338"/>
        <v>0.96733637262877947</v>
      </c>
      <c r="P926">
        <f t="shared" si="1339"/>
        <v>0.96732040967844912</v>
      </c>
      <c r="Q926" s="5">
        <f t="shared" si="1340"/>
        <v>-3.2663627371220527E-2</v>
      </c>
      <c r="R926" s="5">
        <f t="shared" si="1341"/>
        <v>-3.2679590321550878E-2</v>
      </c>
    </row>
    <row r="927" spans="1:18" x14ac:dyDescent="0.3">
      <c r="A927" s="1">
        <v>44832</v>
      </c>
      <c r="B927">
        <f t="shared" si="1342"/>
        <v>162561.42857142855</v>
      </c>
      <c r="C927">
        <f t="shared" si="1262"/>
        <v>8.285714285710128</v>
      </c>
      <c r="D927">
        <f t="shared" si="1263"/>
        <v>6.785714285713766</v>
      </c>
      <c r="E927">
        <f t="shared" si="1264"/>
        <v>135.5809351222124</v>
      </c>
      <c r="F927">
        <f t="shared" si="1343"/>
        <v>2264</v>
      </c>
      <c r="G927">
        <f t="shared" si="1276"/>
        <v>0</v>
      </c>
      <c r="H927">
        <f t="shared" si="1277"/>
        <v>0.28575936812558211</v>
      </c>
      <c r="I927">
        <f t="shared" si="1344"/>
        <v>159105.8571428571</v>
      </c>
      <c r="J927">
        <f t="shared" si="1275"/>
        <v>13.571428571420256</v>
      </c>
      <c r="K927">
        <f t="shared" si="1278"/>
        <v>1191.5714285714494</v>
      </c>
      <c r="L927">
        <f t="shared" si="1335"/>
        <v>1191.4831627570497</v>
      </c>
      <c r="M927">
        <f t="shared" si="1336"/>
        <v>0.99558367152065286</v>
      </c>
      <c r="N927">
        <f t="shared" si="1337"/>
        <v>0.99554875970042833</v>
      </c>
      <c r="O927">
        <f t="shared" si="1338"/>
        <v>0.96793075642307391</v>
      </c>
      <c r="P927">
        <f t="shared" si="1339"/>
        <v>0.96807896520725267</v>
      </c>
      <c r="Q927" s="5">
        <f t="shared" si="1340"/>
        <v>-3.2069243576926088E-2</v>
      </c>
      <c r="R927" s="5">
        <f t="shared" si="1341"/>
        <v>-3.1921034792747327E-2</v>
      </c>
    </row>
    <row r="928" spans="1:18" x14ac:dyDescent="0.3">
      <c r="A928" s="1">
        <v>44833</v>
      </c>
      <c r="B928">
        <f t="shared" si="1342"/>
        <v>162569.71428571426</v>
      </c>
      <c r="C928">
        <f t="shared" si="1262"/>
        <v>8.285714285710128</v>
      </c>
      <c r="D928">
        <f t="shared" si="1263"/>
        <v>6.035714285713766</v>
      </c>
      <c r="E928">
        <f t="shared" si="1264"/>
        <v>126.29141842195531</v>
      </c>
      <c r="F928">
        <f t="shared" si="1343"/>
        <v>2264</v>
      </c>
      <c r="G928">
        <f t="shared" si="1276"/>
        <v>0</v>
      </c>
      <c r="H928">
        <f t="shared" si="1277"/>
        <v>0.1428841928732254</v>
      </c>
      <c r="I928">
        <f t="shared" si="1344"/>
        <v>159119.42857142852</v>
      </c>
      <c r="J928">
        <f t="shared" si="1275"/>
        <v>13.571428571420256</v>
      </c>
      <c r="K928">
        <f t="shared" si="1278"/>
        <v>1186.2857142857392</v>
      </c>
      <c r="L928">
        <f t="shared" si="1335"/>
        <v>1186.1146732391692</v>
      </c>
      <c r="M928">
        <f t="shared" si="1336"/>
        <v>0.99556408104544181</v>
      </c>
      <c r="N928">
        <f t="shared" si="1337"/>
        <v>0.99549427999850371</v>
      </c>
      <c r="O928">
        <f t="shared" si="1338"/>
        <v>0.96836743373307854</v>
      </c>
      <c r="P928">
        <f t="shared" si="1339"/>
        <v>0.96884622596972114</v>
      </c>
      <c r="Q928" s="5">
        <f t="shared" si="1340"/>
        <v>-3.1632566266921458E-2</v>
      </c>
      <c r="R928" s="5">
        <f t="shared" si="1341"/>
        <v>-3.1153774030278858E-2</v>
      </c>
    </row>
    <row r="929" spans="1:18" x14ac:dyDescent="0.3">
      <c r="A929" s="1">
        <v>44834</v>
      </c>
      <c r="B929" s="4">
        <v>162578</v>
      </c>
      <c r="C929">
        <f t="shared" si="1262"/>
        <v>8.2857142857392319</v>
      </c>
      <c r="D929">
        <f t="shared" si="1263"/>
        <v>5.285714285713766</v>
      </c>
      <c r="E929">
        <f t="shared" si="1264"/>
        <v>117</v>
      </c>
      <c r="F929" s="4">
        <v>2264</v>
      </c>
      <c r="G929">
        <f t="shared" si="1276"/>
        <v>0</v>
      </c>
      <c r="H929">
        <f t="shared" si="1277"/>
        <v>0</v>
      </c>
      <c r="I929" s="4">
        <v>159133</v>
      </c>
      <c r="J929">
        <f t="shared" si="1275"/>
        <v>13.571428571478464</v>
      </c>
      <c r="K929">
        <f t="shared" si="1278"/>
        <v>1181</v>
      </c>
      <c r="L929">
        <f t="shared" si="1335"/>
        <v>1180.7051637026073</v>
      </c>
      <c r="M929">
        <f t="shared" si="1336"/>
        <v>0.99554431599227189</v>
      </c>
      <c r="N929">
        <f t="shared" si="1337"/>
        <v>0.99543930308037665</v>
      </c>
      <c r="O929">
        <f t="shared" si="1338"/>
        <v>0.96864459512128909</v>
      </c>
      <c r="P929">
        <f t="shared" si="1339"/>
        <v>0.96962233169129719</v>
      </c>
      <c r="Q929" s="5">
        <f t="shared" si="1340"/>
        <v>-3.1355404878710913E-2</v>
      </c>
      <c r="R929" s="5">
        <f t="shared" si="1341"/>
        <v>-3.037766830870281E-2</v>
      </c>
    </row>
    <row r="930" spans="1:18" x14ac:dyDescent="0.3">
      <c r="A930" s="1">
        <v>44835</v>
      </c>
      <c r="B930">
        <f>((B$936-B$929)*(1/7))+B929</f>
        <v>162580.28571428571</v>
      </c>
      <c r="C930">
        <f t="shared" si="1262"/>
        <v>2.285714285710128</v>
      </c>
      <c r="D930">
        <f t="shared" si="1263"/>
        <v>4.535714285713766</v>
      </c>
      <c r="E930">
        <f t="shared" si="1264"/>
        <v>110.85845439988771</v>
      </c>
      <c r="F930">
        <f>((F$936-F$929)*(1/7))+F929</f>
        <v>2264</v>
      </c>
      <c r="G930">
        <f t="shared" si="1276"/>
        <v>0</v>
      </c>
      <c r="H930">
        <f t="shared" si="1277"/>
        <v>0</v>
      </c>
      <c r="I930">
        <f>((I$936-I$929)*(1/7))+I929</f>
        <v>159140.85714285713</v>
      </c>
      <c r="J930">
        <f t="shared" si="1275"/>
        <v>7.8571428571303841</v>
      </c>
      <c r="K930">
        <f t="shared" si="1278"/>
        <v>1175.4285714285797</v>
      </c>
      <c r="L930">
        <f t="shared" ref="L930:L936" si="1345">GEOMEAN(K927:K933)</f>
        <v>1175.2548186241106</v>
      </c>
      <c r="M930">
        <f t="shared" ref="M930:M936" si="1346">K930/K929</f>
        <v>0.99528244828838253</v>
      </c>
      <c r="N930">
        <f t="shared" ref="N930:N936" si="1347">L930/L929</f>
        <v>0.99538382210389875</v>
      </c>
      <c r="O930">
        <f t="shared" ref="O930:O936" si="1348">L930/L923</f>
        <v>0.96876048473454446</v>
      </c>
      <c r="P930">
        <f t="shared" ref="P930:P936" si="1349">K930/K923</f>
        <v>0.96925432913182119</v>
      </c>
      <c r="Q930" s="5">
        <f t="shared" ref="Q930:Q936" si="1350">O930-1</f>
        <v>-3.1239515265455542E-2</v>
      </c>
      <c r="R930" s="5">
        <f t="shared" ref="R930:R936" si="1351">P930-1</f>
        <v>-3.0745670868178809E-2</v>
      </c>
    </row>
    <row r="931" spans="1:18" x14ac:dyDescent="0.3">
      <c r="A931" s="1">
        <v>44836</v>
      </c>
      <c r="B931">
        <f t="shared" ref="B931:B935" si="1352">((B$936-B$929)*(1/7))+B930</f>
        <v>162582.57142857142</v>
      </c>
      <c r="C931">
        <f t="shared" si="1262"/>
        <v>2.285714285710128</v>
      </c>
      <c r="D931">
        <f t="shared" si="1263"/>
        <v>3.785714285713766</v>
      </c>
      <c r="E931">
        <f t="shared" si="1264"/>
        <v>104.71647165666218</v>
      </c>
      <c r="F931">
        <f t="shared" ref="F931:F935" si="1353">((F$936-F$929)*(1/7))+F930</f>
        <v>2264</v>
      </c>
      <c r="G931">
        <f t="shared" si="1276"/>
        <v>0</v>
      </c>
      <c r="H931">
        <f t="shared" si="1277"/>
        <v>0</v>
      </c>
      <c r="I931">
        <f t="shared" ref="I931:I935" si="1354">((I$936-I$929)*(1/7))+I930</f>
        <v>159148.71428571426</v>
      </c>
      <c r="J931">
        <f t="shared" si="1275"/>
        <v>7.8571428571303841</v>
      </c>
      <c r="K931">
        <f t="shared" si="1278"/>
        <v>1169.8571428571595</v>
      </c>
      <c r="L931">
        <f t="shared" si="1345"/>
        <v>1169.7638284365605</v>
      </c>
      <c r="M931">
        <f t="shared" si="1346"/>
        <v>0.99526008750608397</v>
      </c>
      <c r="N931">
        <f t="shared" si="1347"/>
        <v>0.99532783010072789</v>
      </c>
      <c r="O931">
        <f t="shared" si="1348"/>
        <v>0.96871340262408023</v>
      </c>
      <c r="P931">
        <f t="shared" si="1349"/>
        <v>0.96888310459063653</v>
      </c>
      <c r="Q931" s="5">
        <f t="shared" si="1350"/>
        <v>-3.1286597375919767E-2</v>
      </c>
      <c r="R931" s="5">
        <f t="shared" si="1351"/>
        <v>-3.1116895409363465E-2</v>
      </c>
    </row>
    <row r="932" spans="1:18" x14ac:dyDescent="0.3">
      <c r="A932" s="1">
        <v>44837</v>
      </c>
      <c r="B932">
        <f t="shared" si="1352"/>
        <v>162584.85714285713</v>
      </c>
      <c r="C932">
        <f t="shared" si="1262"/>
        <v>2.285714285710128</v>
      </c>
      <c r="D932">
        <f t="shared" si="1263"/>
        <v>3.035714285717404</v>
      </c>
      <c r="E932">
        <f t="shared" si="1264"/>
        <v>98.574051747622434</v>
      </c>
      <c r="F932">
        <f t="shared" si="1353"/>
        <v>2264</v>
      </c>
      <c r="G932">
        <f t="shared" si="1276"/>
        <v>0</v>
      </c>
      <c r="H932">
        <f t="shared" si="1277"/>
        <v>0</v>
      </c>
      <c r="I932">
        <f t="shared" si="1354"/>
        <v>159156.57142857139</v>
      </c>
      <c r="J932">
        <f t="shared" si="1275"/>
        <v>7.8571428571303841</v>
      </c>
      <c r="K932">
        <f t="shared" si="1278"/>
        <v>1164.2857142857392</v>
      </c>
      <c r="L932">
        <f t="shared" si="1345"/>
        <v>1164.2323895851971</v>
      </c>
      <c r="M932">
        <f t="shared" si="1346"/>
        <v>0.99523751373794833</v>
      </c>
      <c r="N932">
        <f t="shared" si="1347"/>
        <v>0.99527131997340312</v>
      </c>
      <c r="O932">
        <f t="shared" si="1348"/>
        <v>0.96850170707623784</v>
      </c>
      <c r="P932">
        <f t="shared" si="1349"/>
        <v>0.96850861556744983</v>
      </c>
      <c r="Q932" s="5">
        <f t="shared" si="1350"/>
        <v>-3.1498292923762161E-2</v>
      </c>
      <c r="R932" s="5">
        <f t="shared" si="1351"/>
        <v>-3.1491384432550173E-2</v>
      </c>
    </row>
    <row r="933" spans="1:18" x14ac:dyDescent="0.3">
      <c r="A933" s="1">
        <v>44838</v>
      </c>
      <c r="B933">
        <f t="shared" si="1352"/>
        <v>162587.14285714284</v>
      </c>
      <c r="C933">
        <f t="shared" ref="C933:C996" si="1355">B933-B932</f>
        <v>2.285714285710128</v>
      </c>
      <c r="D933">
        <f t="shared" si="1263"/>
        <v>4.4236516603050404</v>
      </c>
      <c r="E933">
        <f t="shared" si="1264"/>
        <v>92.431194650096586</v>
      </c>
      <c r="F933">
        <f t="shared" si="1353"/>
        <v>2264</v>
      </c>
      <c r="G933">
        <f t="shared" si="1276"/>
        <v>0</v>
      </c>
      <c r="H933">
        <f t="shared" si="1277"/>
        <v>0</v>
      </c>
      <c r="I933">
        <f t="shared" si="1354"/>
        <v>159164.42857142852</v>
      </c>
      <c r="J933">
        <f t="shared" si="1275"/>
        <v>7.8571428571303841</v>
      </c>
      <c r="K933">
        <f t="shared" si="1278"/>
        <v>1158.714285714319</v>
      </c>
      <c r="L933">
        <f t="shared" si="1345"/>
        <v>1158.6607045838346</v>
      </c>
      <c r="M933">
        <f t="shared" si="1346"/>
        <v>0.99521472392638766</v>
      </c>
      <c r="N933">
        <f t="shared" si="1347"/>
        <v>0.99521428449233607</v>
      </c>
      <c r="O933">
        <f t="shared" si="1348"/>
        <v>0.96812381695171867</v>
      </c>
      <c r="P933">
        <f t="shared" si="1349"/>
        <v>0.96813081881118646</v>
      </c>
      <c r="Q933" s="5">
        <f t="shared" si="1350"/>
        <v>-3.1876183048281326E-2</v>
      </c>
      <c r="R933" s="5">
        <f t="shared" si="1351"/>
        <v>-3.1869181188813545E-2</v>
      </c>
    </row>
    <row r="934" spans="1:18" x14ac:dyDescent="0.3">
      <c r="A934" s="1">
        <v>44839</v>
      </c>
      <c r="B934">
        <f t="shared" si="1352"/>
        <v>162589.42857142855</v>
      </c>
      <c r="C934">
        <f t="shared" si="1355"/>
        <v>2.285714285710128</v>
      </c>
      <c r="D934">
        <f t="shared" si="1263"/>
        <v>6.5618780535514816</v>
      </c>
      <c r="E934">
        <f t="shared" si="1264"/>
        <v>86.287900341412751</v>
      </c>
      <c r="F934">
        <f t="shared" si="1353"/>
        <v>2264</v>
      </c>
      <c r="G934">
        <f t="shared" si="1276"/>
        <v>0</v>
      </c>
      <c r="H934">
        <f t="shared" si="1277"/>
        <v>0</v>
      </c>
      <c r="I934">
        <f t="shared" si="1354"/>
        <v>159172.28571428565</v>
      </c>
      <c r="J934">
        <f t="shared" si="1275"/>
        <v>7.8571428571303841</v>
      </c>
      <c r="K934">
        <f t="shared" si="1278"/>
        <v>1153.1428571428987</v>
      </c>
      <c r="L934">
        <f t="shared" si="1345"/>
        <v>1156.0915670294407</v>
      </c>
      <c r="M934">
        <f t="shared" si="1346"/>
        <v>0.99519171495500669</v>
      </c>
      <c r="N934">
        <f t="shared" si="1347"/>
        <v>0.9977826661901712</v>
      </c>
      <c r="O934">
        <f t="shared" si="1348"/>
        <v>0.97029618476041735</v>
      </c>
      <c r="P934">
        <f t="shared" si="1349"/>
        <v>0.96774967030333892</v>
      </c>
      <c r="Q934" s="5">
        <f t="shared" si="1350"/>
        <v>-2.9703815239582654E-2</v>
      </c>
      <c r="R934" s="5">
        <f t="shared" si="1351"/>
        <v>-3.2250329696661084E-2</v>
      </c>
    </row>
    <row r="935" spans="1:18" x14ac:dyDescent="0.3">
      <c r="A935" s="1">
        <v>44840</v>
      </c>
      <c r="B935">
        <f t="shared" si="1352"/>
        <v>162591.71428571426</v>
      </c>
      <c r="C935">
        <f t="shared" si="1355"/>
        <v>2.285714285710128</v>
      </c>
      <c r="D935">
        <f t="shared" si="1263"/>
        <v>8.7003934999156627</v>
      </c>
      <c r="E935">
        <f t="shared" si="1264"/>
        <v>80.144168798899045</v>
      </c>
      <c r="F935">
        <f t="shared" si="1353"/>
        <v>2264</v>
      </c>
      <c r="G935">
        <f t="shared" si="1276"/>
        <v>0</v>
      </c>
      <c r="H935">
        <f t="shared" si="1277"/>
        <v>0</v>
      </c>
      <c r="I935">
        <f t="shared" si="1354"/>
        <v>159180.14285714278</v>
      </c>
      <c r="J935">
        <f t="shared" si="1275"/>
        <v>7.8571428571303841</v>
      </c>
      <c r="K935">
        <f t="shared" si="1278"/>
        <v>1147.5714285714785</v>
      </c>
      <c r="L935">
        <f t="shared" si="1345"/>
        <v>1156.480198423089</v>
      </c>
      <c r="M935">
        <f t="shared" si="1346"/>
        <v>0.9951684836471828</v>
      </c>
      <c r="N935">
        <f t="shared" si="1347"/>
        <v>1.0003361596993972</v>
      </c>
      <c r="O935">
        <f t="shared" si="1348"/>
        <v>0.97501550610182464</v>
      </c>
      <c r="P935">
        <f t="shared" si="1349"/>
        <v>0.96736512524086948</v>
      </c>
      <c r="Q935" s="5">
        <f t="shared" si="1350"/>
        <v>-2.4984493898175364E-2</v>
      </c>
      <c r="R935" s="5">
        <f t="shared" si="1351"/>
        <v>-3.2634874759130517E-2</v>
      </c>
    </row>
    <row r="936" spans="1:18" x14ac:dyDescent="0.3">
      <c r="A936" s="1">
        <v>44841</v>
      </c>
      <c r="B936" s="4">
        <v>162594</v>
      </c>
      <c r="C936">
        <f t="shared" si="1355"/>
        <v>2.2857142857392319</v>
      </c>
      <c r="D936">
        <f t="shared" si="1263"/>
        <v>10.839198033867433</v>
      </c>
      <c r="E936">
        <f t="shared" si="1264"/>
        <v>74</v>
      </c>
      <c r="F936" s="4">
        <v>2264</v>
      </c>
      <c r="G936">
        <f t="shared" si="1276"/>
        <v>0</v>
      </c>
      <c r="H936">
        <f t="shared" si="1277"/>
        <v>0</v>
      </c>
      <c r="I936" s="4">
        <v>159188</v>
      </c>
      <c r="J936">
        <f t="shared" si="1275"/>
        <v>7.8571428572176956</v>
      </c>
      <c r="K936">
        <f t="shared" si="1278"/>
        <v>1142</v>
      </c>
      <c r="L936">
        <f t="shared" si="1345"/>
        <v>1159.8054111595482</v>
      </c>
      <c r="M936">
        <f t="shared" si="1346"/>
        <v>0.99514502676455274</v>
      </c>
      <c r="N936">
        <f t="shared" si="1347"/>
        <v>1.0028752872215134</v>
      </c>
      <c r="O936">
        <f t="shared" si="1348"/>
        <v>0.98229892340140279</v>
      </c>
      <c r="P936">
        <f t="shared" si="1349"/>
        <v>0.96697713801862828</v>
      </c>
      <c r="Q936" s="5">
        <f t="shared" si="1350"/>
        <v>-1.770107659859721E-2</v>
      </c>
      <c r="R936" s="5">
        <f t="shared" si="1351"/>
        <v>-3.3022861981371721E-2</v>
      </c>
    </row>
    <row r="937" spans="1:18" x14ac:dyDescent="0.3">
      <c r="A937" s="1">
        <v>44842</v>
      </c>
      <c r="B937">
        <f>((B$971/B$936)^(1/35))*B936</f>
        <v>162613.38921328244</v>
      </c>
      <c r="C937">
        <f t="shared" si="1355"/>
        <v>19.389213282440323</v>
      </c>
      <c r="D937">
        <f t="shared" si="1263"/>
        <v>12.97829168988028</v>
      </c>
      <c r="E937">
        <f t="shared" si="1264"/>
        <v>85.103498996730195</v>
      </c>
      <c r="F937">
        <f>((F$971/F$936)^(1/35))*F936</f>
        <v>2264.0285653006895</v>
      </c>
      <c r="G937">
        <f t="shared" si="1276"/>
        <v>2.8565300689479045E-2</v>
      </c>
      <c r="H937">
        <f t="shared" si="1277"/>
        <v>2.8565300689479045E-2</v>
      </c>
      <c r="I937">
        <f>((I$971/I$936)^(1/35))*I936</f>
        <v>159192.05538604749</v>
      </c>
      <c r="J937">
        <f t="shared" si="1275"/>
        <v>4.055386047490174</v>
      </c>
      <c r="K937">
        <f t="shared" si="1278"/>
        <v>1157.3052619342634</v>
      </c>
      <c r="L937">
        <f t="shared" ref="L937:L971" si="1356">GEOMEAN(K934:K940)</f>
        <v>1166.0690031988893</v>
      </c>
      <c r="M937">
        <f t="shared" ref="M937:M971" si="1357">K937/K936</f>
        <v>1.0134021558093376</v>
      </c>
      <c r="N937">
        <f t="shared" ref="N937:N971" si="1358">L937/L936</f>
        <v>1.0054005542473534</v>
      </c>
      <c r="O937">
        <f t="shared" ref="O937:O971" si="1359">L937/L930</f>
        <v>0.99218397978067829</v>
      </c>
      <c r="P937">
        <f t="shared" ref="P937:P971" si="1360">K937/K930</f>
        <v>0.98458153057119424</v>
      </c>
      <c r="Q937" s="5">
        <f t="shared" ref="Q937:Q971" si="1361">O937-1</f>
        <v>-7.8160202193217065E-3</v>
      </c>
      <c r="R937" s="5">
        <f t="shared" ref="R937:R971" si="1362">P937-1</f>
        <v>-1.5418469428805759E-2</v>
      </c>
    </row>
    <row r="938" spans="1:18" x14ac:dyDescent="0.3">
      <c r="A938" s="1">
        <v>44843</v>
      </c>
      <c r="B938">
        <f t="shared" ref="B938:B970" si="1363">((B$971/B$936)^(1/35))*B937</f>
        <v>162632.78073871412</v>
      </c>
      <c r="C938">
        <f t="shared" si="1355"/>
        <v>19.391525431681657</v>
      </c>
      <c r="D938">
        <f t="shared" ref="D938:D1001" si="1364">AVERAGE(C935:C942)</f>
        <v>15.117674502434966</v>
      </c>
      <c r="E938">
        <f t="shared" ref="E938:E1001" si="1365">SUM(C925:C938)</f>
        <v>96.209310142701725</v>
      </c>
      <c r="F938">
        <f t="shared" ref="F938:F970" si="1366">((F$971/F$936)^(1/35))*F937</f>
        <v>2264.0571309617926</v>
      </c>
      <c r="G938">
        <f t="shared" si="1276"/>
        <v>2.8565661103129969E-2</v>
      </c>
      <c r="H938">
        <f t="shared" si="1277"/>
        <v>5.7130961792609014E-2</v>
      </c>
      <c r="I938">
        <f t="shared" ref="I938:I970" si="1367">((I$971/I$936)^(1/35))*I937</f>
        <v>159196.11087540776</v>
      </c>
      <c r="J938">
        <f t="shared" si="1275"/>
        <v>4.0554893602675293</v>
      </c>
      <c r="K938">
        <f t="shared" si="1278"/>
        <v>1172.6127323445689</v>
      </c>
      <c r="L938">
        <f t="shared" si="1356"/>
        <v>1175.2954663718258</v>
      </c>
      <c r="M938">
        <f t="shared" si="1357"/>
        <v>1.0132268217503144</v>
      </c>
      <c r="N938">
        <f t="shared" si="1358"/>
        <v>1.0079124504189936</v>
      </c>
      <c r="O938">
        <f t="shared" si="1359"/>
        <v>1.0047288502181322</v>
      </c>
      <c r="P938">
        <f t="shared" si="1360"/>
        <v>1.0023554922959905</v>
      </c>
      <c r="Q938" s="5">
        <f t="shared" si="1361"/>
        <v>4.7288502181321856E-3</v>
      </c>
      <c r="R938" s="5">
        <f t="shared" si="1362"/>
        <v>2.3554922959905245E-3</v>
      </c>
    </row>
    <row r="939" spans="1:18" x14ac:dyDescent="0.3">
      <c r="A939" s="1">
        <v>44844</v>
      </c>
      <c r="B939">
        <f t="shared" si="1363"/>
        <v>162652.17457657075</v>
      </c>
      <c r="C939">
        <f t="shared" si="1355"/>
        <v>19.393837856623577</v>
      </c>
      <c r="D939">
        <f t="shared" si="1364"/>
        <v>17.257346506008616</v>
      </c>
      <c r="E939">
        <f t="shared" si="1365"/>
        <v>107.31743371361517</v>
      </c>
      <c r="F939">
        <f t="shared" si="1366"/>
        <v>2264.0856969833139</v>
      </c>
      <c r="G939">
        <f t="shared" si="1276"/>
        <v>2.8566021521328366E-2</v>
      </c>
      <c r="H939">
        <f t="shared" si="1277"/>
        <v>8.569698331393738E-2</v>
      </c>
      <c r="I939">
        <f t="shared" si="1367"/>
        <v>159200.16646808345</v>
      </c>
      <c r="J939">
        <f t="shared" ref="J939:J1002" si="1368">I939-I938</f>
        <v>4.0555926756933331</v>
      </c>
      <c r="K939">
        <f t="shared" si="1278"/>
        <v>1187.9224115039688</v>
      </c>
      <c r="L939">
        <f t="shared" si="1356"/>
        <v>1187.531996755687</v>
      </c>
      <c r="M939">
        <f t="shared" si="1357"/>
        <v>1.0130560403593682</v>
      </c>
      <c r="N939">
        <f t="shared" si="1358"/>
        <v>1.0104114503407691</v>
      </c>
      <c r="O939">
        <f t="shared" si="1359"/>
        <v>1.0200128491346916</v>
      </c>
      <c r="P939">
        <f t="shared" si="1360"/>
        <v>1.0203014577334482</v>
      </c>
      <c r="Q939" s="5">
        <f t="shared" si="1361"/>
        <v>2.001284913469159E-2</v>
      </c>
      <c r="R939" s="5">
        <f t="shared" si="1362"/>
        <v>2.0301457733448158E-2</v>
      </c>
    </row>
    <row r="940" spans="1:18" x14ac:dyDescent="0.3">
      <c r="A940" s="1">
        <v>44845</v>
      </c>
      <c r="B940">
        <f t="shared" si="1363"/>
        <v>162671.57072712807</v>
      </c>
      <c r="C940">
        <f t="shared" si="1355"/>
        <v>19.39615055732429</v>
      </c>
      <c r="D940">
        <f t="shared" si="1364"/>
        <v>19.397307735085633</v>
      </c>
      <c r="E940">
        <f t="shared" si="1365"/>
        <v>118.42786998522934</v>
      </c>
      <c r="F940">
        <f t="shared" si="1366"/>
        <v>2264.114263365258</v>
      </c>
      <c r="G940">
        <f t="shared" ref="G940:G1003" si="1369">F940-F939</f>
        <v>2.8566381944074237E-2</v>
      </c>
      <c r="H940">
        <f t="shared" ref="H940:H1003" si="1370">SUM(G934:G940)</f>
        <v>0.11426336525801162</v>
      </c>
      <c r="I940">
        <f t="shared" si="1367"/>
        <v>159204.22216407719</v>
      </c>
      <c r="J940">
        <f t="shared" si="1368"/>
        <v>4.0556959937384818</v>
      </c>
      <c r="K940">
        <f t="shared" ref="K940:K1003" si="1371">B940-F940-I940</f>
        <v>1203.2342996856314</v>
      </c>
      <c r="L940">
        <f t="shared" si="1356"/>
        <v>1202.8488014825841</v>
      </c>
      <c r="M940">
        <f t="shared" si="1357"/>
        <v>1.0128896365902189</v>
      </c>
      <c r="N940">
        <f t="shared" si="1358"/>
        <v>1.0128980143429753</v>
      </c>
      <c r="O940">
        <f t="shared" si="1359"/>
        <v>1.0381372188803286</v>
      </c>
      <c r="P940">
        <f t="shared" si="1360"/>
        <v>1.0384219082479569</v>
      </c>
      <c r="Q940" s="5">
        <f t="shared" si="1361"/>
        <v>3.8137218880328616E-2</v>
      </c>
      <c r="R940" s="5">
        <f t="shared" si="1362"/>
        <v>3.8421908247956882E-2</v>
      </c>
    </row>
    <row r="941" spans="1:18" x14ac:dyDescent="0.3">
      <c r="A941" s="1">
        <v>44846</v>
      </c>
      <c r="B941">
        <f t="shared" si="1363"/>
        <v>162690.96919066188</v>
      </c>
      <c r="C941">
        <f t="shared" si="1355"/>
        <v>19.398463533812901</v>
      </c>
      <c r="D941">
        <f t="shared" si="1364"/>
        <v>19.399620849570056</v>
      </c>
      <c r="E941">
        <f t="shared" si="1365"/>
        <v>129.54061923333211</v>
      </c>
      <c r="F941">
        <f t="shared" si="1366"/>
        <v>2264.1428301076294</v>
      </c>
      <c r="G941">
        <f t="shared" si="1369"/>
        <v>2.8566742371367582E-2</v>
      </c>
      <c r="H941">
        <f t="shared" si="1370"/>
        <v>0.1428301076293792</v>
      </c>
      <c r="I941">
        <f t="shared" si="1367"/>
        <v>159208.27796339162</v>
      </c>
      <c r="J941">
        <f t="shared" si="1368"/>
        <v>4.055799314432079</v>
      </c>
      <c r="K941">
        <f t="shared" si="1371"/>
        <v>1218.5483971626381</v>
      </c>
      <c r="L941">
        <f t="shared" si="1356"/>
        <v>1218.1676924818005</v>
      </c>
      <c r="M941">
        <f t="shared" si="1357"/>
        <v>1.0127274442567069</v>
      </c>
      <c r="N941">
        <f t="shared" si="1358"/>
        <v>1.0127355083867025</v>
      </c>
      <c r="O941">
        <f t="shared" si="1359"/>
        <v>1.0536948172815268</v>
      </c>
      <c r="P941">
        <f t="shared" si="1360"/>
        <v>1.0567193731588405</v>
      </c>
      <c r="Q941" s="5">
        <f t="shared" si="1361"/>
        <v>5.3694817281526808E-2</v>
      </c>
      <c r="R941" s="5">
        <f t="shared" si="1362"/>
        <v>5.6719373158840458E-2</v>
      </c>
    </row>
    <row r="942" spans="1:18" x14ac:dyDescent="0.3">
      <c r="A942" s="1">
        <v>44847</v>
      </c>
      <c r="B942">
        <f t="shared" si="1363"/>
        <v>162710.36996744803</v>
      </c>
      <c r="C942">
        <f t="shared" si="1355"/>
        <v>19.400776786147617</v>
      </c>
      <c r="D942">
        <f t="shared" si="1364"/>
        <v>19.401934239893308</v>
      </c>
      <c r="E942">
        <f t="shared" si="1365"/>
        <v>140.6556817337696</v>
      </c>
      <c r="F942">
        <f t="shared" si="1366"/>
        <v>2264.1713972104326</v>
      </c>
      <c r="G942">
        <f t="shared" si="1369"/>
        <v>2.85671028032084E-2</v>
      </c>
      <c r="H942">
        <f t="shared" si="1370"/>
        <v>0.1713972104325876</v>
      </c>
      <c r="I942">
        <f t="shared" si="1367"/>
        <v>159212.33386602937</v>
      </c>
      <c r="J942">
        <f t="shared" si="1368"/>
        <v>4.0559026377450209</v>
      </c>
      <c r="K942">
        <f t="shared" si="1371"/>
        <v>1233.8647042082448</v>
      </c>
      <c r="L942">
        <f t="shared" si="1356"/>
        <v>1233.4886745886122</v>
      </c>
      <c r="M942">
        <f t="shared" si="1357"/>
        <v>1.0125693054795939</v>
      </c>
      <c r="N942">
        <f t="shared" si="1358"/>
        <v>1.0125770714503173</v>
      </c>
      <c r="O942">
        <f t="shared" si="1359"/>
        <v>1.0665886681592367</v>
      </c>
      <c r="P942">
        <f t="shared" si="1360"/>
        <v>1.0751964309046855</v>
      </c>
      <c r="Q942" s="5">
        <f t="shared" si="1361"/>
        <v>6.6588668159236697E-2</v>
      </c>
      <c r="R942" s="5">
        <f t="shared" si="1362"/>
        <v>7.5196430904685529E-2</v>
      </c>
    </row>
    <row r="943" spans="1:18" x14ac:dyDescent="0.3">
      <c r="A943" s="1">
        <v>44848</v>
      </c>
      <c r="B943">
        <f t="shared" si="1363"/>
        <v>162729.77305776233</v>
      </c>
      <c r="C943">
        <f t="shared" si="1355"/>
        <v>19.403090314299334</v>
      </c>
      <c r="D943">
        <f t="shared" si="1364"/>
        <v>19.404247906084493</v>
      </c>
      <c r="E943">
        <f t="shared" si="1365"/>
        <v>151.7730577623297</v>
      </c>
      <c r="F943">
        <f t="shared" si="1366"/>
        <v>2264.1999646736722</v>
      </c>
      <c r="G943">
        <f t="shared" si="1369"/>
        <v>2.8567463239596691E-2</v>
      </c>
      <c r="H943">
        <f t="shared" si="1370"/>
        <v>0.19996467367218429</v>
      </c>
      <c r="I943">
        <f t="shared" si="1367"/>
        <v>159216.38987199307</v>
      </c>
      <c r="J943">
        <f t="shared" si="1368"/>
        <v>4.0560059637064114</v>
      </c>
      <c r="K943">
        <f t="shared" si="1371"/>
        <v>1249.1832210955909</v>
      </c>
      <c r="L943">
        <f t="shared" si="1356"/>
        <v>1248.8117524154356</v>
      </c>
      <c r="M943">
        <f t="shared" si="1357"/>
        <v>1.0124150701734966</v>
      </c>
      <c r="N943">
        <f t="shared" si="1358"/>
        <v>1.0124225525069648</v>
      </c>
      <c r="O943">
        <f t="shared" si="1359"/>
        <v>1.0767424780049102</v>
      </c>
      <c r="P943">
        <f t="shared" si="1360"/>
        <v>1.0938557102413229</v>
      </c>
      <c r="Q943" s="5">
        <f t="shared" si="1361"/>
        <v>7.6742478004910186E-2</v>
      </c>
      <c r="R943" s="5">
        <f t="shared" si="1362"/>
        <v>9.3855710241322887E-2</v>
      </c>
    </row>
    <row r="944" spans="1:18" x14ac:dyDescent="0.3">
      <c r="A944" s="1">
        <v>44849</v>
      </c>
      <c r="B944">
        <f t="shared" si="1363"/>
        <v>162749.17846188069</v>
      </c>
      <c r="C944">
        <f t="shared" si="1355"/>
        <v>19.405404118355364</v>
      </c>
      <c r="D944">
        <f t="shared" si="1364"/>
        <v>19.40656184817999</v>
      </c>
      <c r="E944">
        <f t="shared" si="1365"/>
        <v>168.89274759497494</v>
      </c>
      <c r="F944">
        <f t="shared" si="1366"/>
        <v>2264.2285324973527</v>
      </c>
      <c r="G944">
        <f t="shared" si="1369"/>
        <v>2.8567823680532456E-2</v>
      </c>
      <c r="H944">
        <f t="shared" si="1370"/>
        <v>0.1999671966632377</v>
      </c>
      <c r="I944">
        <f t="shared" si="1367"/>
        <v>159220.44598128536</v>
      </c>
      <c r="J944">
        <f t="shared" si="1368"/>
        <v>4.0561092922871467</v>
      </c>
      <c r="K944">
        <f t="shared" si="1371"/>
        <v>1264.5039480979613</v>
      </c>
      <c r="L944">
        <f t="shared" si="1356"/>
        <v>1264.136930365263</v>
      </c>
      <c r="M944">
        <f t="shared" si="1357"/>
        <v>1.012264595572244</v>
      </c>
      <c r="N944">
        <f t="shared" si="1358"/>
        <v>1.0122718079167541</v>
      </c>
      <c r="O944">
        <f t="shared" si="1359"/>
        <v>1.0841013069529701</v>
      </c>
      <c r="P944">
        <f t="shared" si="1360"/>
        <v>1.0926278395939644</v>
      </c>
      <c r="Q944" s="5">
        <f t="shared" si="1361"/>
        <v>8.4101306952970134E-2</v>
      </c>
      <c r="R944" s="5">
        <f t="shared" si="1362"/>
        <v>9.2627839593964367E-2</v>
      </c>
    </row>
    <row r="945" spans="1:18" x14ac:dyDescent="0.3">
      <c r="A945" s="1">
        <v>44850</v>
      </c>
      <c r="B945">
        <f t="shared" si="1363"/>
        <v>162768.586180079</v>
      </c>
      <c r="C945">
        <f t="shared" si="1355"/>
        <v>19.407718198315706</v>
      </c>
      <c r="D945">
        <f t="shared" si="1364"/>
        <v>19.408876066212542</v>
      </c>
      <c r="E945">
        <f t="shared" si="1365"/>
        <v>186.01475150758051</v>
      </c>
      <c r="F945">
        <f t="shared" si="1366"/>
        <v>2264.2571006814787</v>
      </c>
      <c r="G945">
        <f t="shared" si="1369"/>
        <v>2.8568184126015694E-2</v>
      </c>
      <c r="H945">
        <f t="shared" si="1370"/>
        <v>0.19996971968612343</v>
      </c>
      <c r="I945">
        <f t="shared" si="1367"/>
        <v>159224.50219390885</v>
      </c>
      <c r="J945">
        <f t="shared" si="1368"/>
        <v>4.0562126234872267</v>
      </c>
      <c r="K945">
        <f t="shared" si="1371"/>
        <v>1279.8268854886701</v>
      </c>
      <c r="L945">
        <f t="shared" si="1356"/>
        <v>1279.4642126441752</v>
      </c>
      <c r="M945">
        <f t="shared" si="1357"/>
        <v>1.0121177457877908</v>
      </c>
      <c r="N945">
        <f t="shared" si="1358"/>
        <v>1.0121247009803624</v>
      </c>
      <c r="O945">
        <f t="shared" si="1359"/>
        <v>1.088631964687077</v>
      </c>
      <c r="P945">
        <f t="shared" si="1360"/>
        <v>1.0914318514431725</v>
      </c>
      <c r="Q945" s="5">
        <f t="shared" si="1361"/>
        <v>8.8631964687077014E-2</v>
      </c>
      <c r="R945" s="5">
        <f t="shared" si="1362"/>
        <v>9.1431851443172452E-2</v>
      </c>
    </row>
    <row r="946" spans="1:18" x14ac:dyDescent="0.3">
      <c r="A946" s="1">
        <v>44851</v>
      </c>
      <c r="B946">
        <f t="shared" si="1363"/>
        <v>162787.99621263327</v>
      </c>
      <c r="C946">
        <f t="shared" si="1355"/>
        <v>19.410032554267673</v>
      </c>
      <c r="D946">
        <f t="shared" si="1364"/>
        <v>19.411190560211253</v>
      </c>
      <c r="E946">
        <f t="shared" si="1365"/>
        <v>203.13906977613806</v>
      </c>
      <c r="F946">
        <f t="shared" si="1366"/>
        <v>2264.2856692260543</v>
      </c>
      <c r="G946">
        <f t="shared" si="1369"/>
        <v>2.8568544575591659E-2</v>
      </c>
      <c r="H946">
        <f t="shared" si="1370"/>
        <v>0.19997224274038672</v>
      </c>
      <c r="I946">
        <f t="shared" si="1367"/>
        <v>159228.55850986618</v>
      </c>
      <c r="J946">
        <f t="shared" si="1368"/>
        <v>4.0563159573357552</v>
      </c>
      <c r="K946">
        <f t="shared" si="1371"/>
        <v>1295.1520335410314</v>
      </c>
      <c r="L946">
        <f t="shared" si="1356"/>
        <v>1294.7936032729349</v>
      </c>
      <c r="M946">
        <f t="shared" si="1357"/>
        <v>1.0119743914009978</v>
      </c>
      <c r="N946">
        <f t="shared" si="1358"/>
        <v>1.0119811015245823</v>
      </c>
      <c r="O946">
        <f t="shared" si="1359"/>
        <v>1.0903231296590612</v>
      </c>
      <c r="P946">
        <f t="shared" si="1360"/>
        <v>1.0902665199331534</v>
      </c>
      <c r="Q946" s="5">
        <f t="shared" si="1361"/>
        <v>9.0323129659061197E-2</v>
      </c>
      <c r="R946" s="5">
        <f t="shared" si="1362"/>
        <v>9.0266519933153377E-2</v>
      </c>
    </row>
    <row r="947" spans="1:18" x14ac:dyDescent="0.3">
      <c r="A947" s="1">
        <v>44852</v>
      </c>
      <c r="B947">
        <f t="shared" si="1363"/>
        <v>162807.40855981942</v>
      </c>
      <c r="C947">
        <f t="shared" si="1355"/>
        <v>19.412347186153056</v>
      </c>
      <c r="D947">
        <f t="shared" si="1364"/>
        <v>19.413505330212502</v>
      </c>
      <c r="E947">
        <f t="shared" si="1365"/>
        <v>220.26570267658099</v>
      </c>
      <c r="F947">
        <f t="shared" si="1366"/>
        <v>2264.3142381310845</v>
      </c>
      <c r="G947">
        <f t="shared" si="1369"/>
        <v>2.8568905030169844E-2</v>
      </c>
      <c r="H947">
        <f t="shared" si="1370"/>
        <v>0.19997476582648233</v>
      </c>
      <c r="I947">
        <f t="shared" si="1367"/>
        <v>159232.61492915999</v>
      </c>
      <c r="J947">
        <f t="shared" si="1368"/>
        <v>4.0564192938036285</v>
      </c>
      <c r="K947">
        <f t="shared" si="1371"/>
        <v>1310.4793925283593</v>
      </c>
      <c r="L947">
        <f t="shared" si="1356"/>
        <v>1310.1251060977911</v>
      </c>
      <c r="M947">
        <f t="shared" si="1357"/>
        <v>1.0118344090812428</v>
      </c>
      <c r="N947">
        <f t="shared" si="1358"/>
        <v>1.011840885517276</v>
      </c>
      <c r="O947">
        <f t="shared" si="1359"/>
        <v>1.0891851947501485</v>
      </c>
      <c r="P947">
        <f t="shared" si="1360"/>
        <v>1.0891306812569652</v>
      </c>
      <c r="Q947" s="5">
        <f t="shared" si="1361"/>
        <v>8.9185194750148522E-2</v>
      </c>
      <c r="R947" s="5">
        <f t="shared" si="1362"/>
        <v>8.9130681256965216E-2</v>
      </c>
    </row>
    <row r="948" spans="1:18" x14ac:dyDescent="0.3">
      <c r="A948" s="1">
        <v>44853</v>
      </c>
      <c r="B948">
        <f t="shared" si="1363"/>
        <v>162826.82322191351</v>
      </c>
      <c r="C948">
        <f t="shared" si="1355"/>
        <v>19.414662094088271</v>
      </c>
      <c r="D948">
        <f t="shared" si="1364"/>
        <v>19.41582037624903</v>
      </c>
      <c r="E948">
        <f t="shared" si="1365"/>
        <v>237.39465048495913</v>
      </c>
      <c r="F948">
        <f t="shared" si="1366"/>
        <v>2264.3428073965738</v>
      </c>
      <c r="G948">
        <f t="shared" si="1369"/>
        <v>2.8569265489295503E-2</v>
      </c>
      <c r="H948">
        <f t="shared" si="1370"/>
        <v>0.19997728894441025</v>
      </c>
      <c r="I948">
        <f t="shared" si="1367"/>
        <v>159236.67145179291</v>
      </c>
      <c r="J948">
        <f t="shared" si="1368"/>
        <v>4.0565226329199504</v>
      </c>
      <c r="K948">
        <f t="shared" si="1371"/>
        <v>1325.8089627240261</v>
      </c>
      <c r="L948">
        <f t="shared" si="1356"/>
        <v>1325.4587248005241</v>
      </c>
      <c r="M948">
        <f t="shared" si="1357"/>
        <v>1.0116976812325837</v>
      </c>
      <c r="N948">
        <f t="shared" si="1358"/>
        <v>1.0117039347092616</v>
      </c>
      <c r="O948">
        <f t="shared" si="1359"/>
        <v>1.0880757493249038</v>
      </c>
      <c r="P948">
        <f t="shared" si="1360"/>
        <v>1.08802322977991</v>
      </c>
      <c r="Q948" s="5">
        <f t="shared" si="1361"/>
        <v>8.8075749324903807E-2</v>
      </c>
      <c r="R948" s="5">
        <f t="shared" si="1362"/>
        <v>8.8023229779909951E-2</v>
      </c>
    </row>
    <row r="949" spans="1:18" x14ac:dyDescent="0.3">
      <c r="A949" s="1">
        <v>44854</v>
      </c>
      <c r="B949">
        <f t="shared" si="1363"/>
        <v>162846.24019919158</v>
      </c>
      <c r="C949">
        <f t="shared" si="1355"/>
        <v>19.416977278073318</v>
      </c>
      <c r="D949">
        <f t="shared" si="1364"/>
        <v>19.418135698357219</v>
      </c>
      <c r="E949">
        <f t="shared" si="1365"/>
        <v>254.52591347732232</v>
      </c>
      <c r="F949">
        <f t="shared" si="1366"/>
        <v>2264.3713770225268</v>
      </c>
      <c r="G949">
        <f t="shared" si="1369"/>
        <v>2.8569625952968636E-2</v>
      </c>
      <c r="H949">
        <f t="shared" si="1370"/>
        <v>0.19997981209417048</v>
      </c>
      <c r="I949">
        <f t="shared" si="1367"/>
        <v>159240.72807776756</v>
      </c>
      <c r="J949">
        <f t="shared" si="1368"/>
        <v>4.056625974655617</v>
      </c>
      <c r="K949">
        <f t="shared" si="1371"/>
        <v>1341.1407444014912</v>
      </c>
      <c r="L949">
        <f t="shared" si="1356"/>
        <v>1340.7944629077999</v>
      </c>
      <c r="M949">
        <f t="shared" si="1357"/>
        <v>1.0115640956642533</v>
      </c>
      <c r="N949">
        <f t="shared" si="1358"/>
        <v>1.0115701363009879</v>
      </c>
      <c r="O949">
        <f t="shared" si="1359"/>
        <v>1.0869937361646032</v>
      </c>
      <c r="P949">
        <f t="shared" si="1360"/>
        <v>1.0869431144495572</v>
      </c>
      <c r="Q949" s="5">
        <f t="shared" si="1361"/>
        <v>8.6993736164603153E-2</v>
      </c>
      <c r="R949" s="5">
        <f t="shared" si="1362"/>
        <v>8.6943114449557157E-2</v>
      </c>
    </row>
    <row r="950" spans="1:18" x14ac:dyDescent="0.3">
      <c r="A950" s="1">
        <v>44855</v>
      </c>
      <c r="B950">
        <f t="shared" si="1363"/>
        <v>162865.65949192972</v>
      </c>
      <c r="C950">
        <f t="shared" si="1355"/>
        <v>19.419292738137301</v>
      </c>
      <c r="D950">
        <f t="shared" si="1364"/>
        <v>19.420451296562533</v>
      </c>
      <c r="E950">
        <f t="shared" si="1365"/>
        <v>271.65949192972039</v>
      </c>
      <c r="F950">
        <f t="shared" si="1366"/>
        <v>2264.3999470089479</v>
      </c>
      <c r="G950">
        <f t="shared" si="1369"/>
        <v>2.8569986421189242E-2</v>
      </c>
      <c r="H950">
        <f t="shared" si="1370"/>
        <v>0.19998233527576303</v>
      </c>
      <c r="I950">
        <f t="shared" si="1367"/>
        <v>159244.7848070866</v>
      </c>
      <c r="J950">
        <f t="shared" si="1368"/>
        <v>4.0567293190397322</v>
      </c>
      <c r="K950">
        <f t="shared" si="1371"/>
        <v>1356.4747378341563</v>
      </c>
      <c r="L950">
        <f t="shared" si="1356"/>
        <v>1356.1323237999122</v>
      </c>
      <c r="M950">
        <f t="shared" si="1357"/>
        <v>1.0114335452835028</v>
      </c>
      <c r="N950">
        <f t="shared" si="1358"/>
        <v>1.011439382632032</v>
      </c>
      <c r="O950">
        <f t="shared" si="1359"/>
        <v>1.085938149746668</v>
      </c>
      <c r="P950">
        <f t="shared" si="1360"/>
        <v>1.085889335468712</v>
      </c>
      <c r="Q950" s="5">
        <f t="shared" si="1361"/>
        <v>8.5938149746668024E-2</v>
      </c>
      <c r="R950" s="5">
        <f t="shared" si="1362"/>
        <v>8.5889335468712025E-2</v>
      </c>
    </row>
    <row r="951" spans="1:18" x14ac:dyDescent="0.3">
      <c r="A951" s="1">
        <v>44856</v>
      </c>
      <c r="B951">
        <f t="shared" si="1363"/>
        <v>162885.08110040403</v>
      </c>
      <c r="C951">
        <f t="shared" si="1355"/>
        <v>19.421608474309323</v>
      </c>
      <c r="D951">
        <f t="shared" si="1364"/>
        <v>19.422767170901352</v>
      </c>
      <c r="E951">
        <f t="shared" si="1365"/>
        <v>271.69188712158939</v>
      </c>
      <c r="F951">
        <f t="shared" si="1366"/>
        <v>2264.4285173558419</v>
      </c>
      <c r="G951">
        <f t="shared" si="1369"/>
        <v>2.8570346893957321E-2</v>
      </c>
      <c r="H951">
        <f t="shared" si="1370"/>
        <v>0.1999848584891879</v>
      </c>
      <c r="I951">
        <f t="shared" si="1367"/>
        <v>159248.84163975265</v>
      </c>
      <c r="J951">
        <f t="shared" si="1368"/>
        <v>4.0568326660431921</v>
      </c>
      <c r="K951">
        <f t="shared" si="1371"/>
        <v>1371.8109432955389</v>
      </c>
      <c r="L951">
        <f t="shared" si="1356"/>
        <v>1371.4723107189263</v>
      </c>
      <c r="M951">
        <f t="shared" si="1357"/>
        <v>1.0113059278095142</v>
      </c>
      <c r="N951">
        <f t="shared" si="1358"/>
        <v>1.0113115708915714</v>
      </c>
      <c r="O951">
        <f t="shared" si="1359"/>
        <v>1.0849080331215777</v>
      </c>
      <c r="P951">
        <f t="shared" si="1360"/>
        <v>1.0848609412085952</v>
      </c>
      <c r="Q951" s="5">
        <f t="shared" si="1361"/>
        <v>8.4908033121577686E-2</v>
      </c>
      <c r="R951" s="5">
        <f t="shared" si="1362"/>
        <v>8.486094120859522E-2</v>
      </c>
    </row>
    <row r="952" spans="1:18" x14ac:dyDescent="0.3">
      <c r="A952" s="1">
        <v>44857</v>
      </c>
      <c r="B952">
        <f t="shared" si="1363"/>
        <v>162904.50502489068</v>
      </c>
      <c r="C952">
        <f t="shared" si="1355"/>
        <v>19.423924486647593</v>
      </c>
      <c r="D952">
        <f t="shared" si="1364"/>
        <v>19.425083321406419</v>
      </c>
      <c r="E952">
        <f t="shared" si="1365"/>
        <v>271.72428617655532</v>
      </c>
      <c r="F952">
        <f t="shared" si="1366"/>
        <v>2264.4570880632132</v>
      </c>
      <c r="G952">
        <f t="shared" si="1369"/>
        <v>2.8570707371272874E-2</v>
      </c>
      <c r="H952">
        <f t="shared" si="1370"/>
        <v>0.19998738173444508</v>
      </c>
      <c r="I952">
        <f t="shared" si="1367"/>
        <v>159252.89857576834</v>
      </c>
      <c r="J952">
        <f t="shared" si="1368"/>
        <v>4.0569360156951007</v>
      </c>
      <c r="K952">
        <f t="shared" si="1371"/>
        <v>1387.1493610591278</v>
      </c>
      <c r="L952">
        <f t="shared" si="1356"/>
        <v>1386.814426776288</v>
      </c>
      <c r="M952">
        <f t="shared" si="1357"/>
        <v>1.0111811455059114</v>
      </c>
      <c r="N952">
        <f t="shared" si="1358"/>
        <v>1.0111866028482335</v>
      </c>
      <c r="O952">
        <f t="shared" si="1359"/>
        <v>1.0839024750135526</v>
      </c>
      <c r="P952">
        <f t="shared" si="1360"/>
        <v>1.0838570253425168</v>
      </c>
      <c r="Q952" s="5">
        <f t="shared" si="1361"/>
        <v>8.3902475013552635E-2</v>
      </c>
      <c r="R952" s="5">
        <f t="shared" si="1362"/>
        <v>8.3857025342516822E-2</v>
      </c>
    </row>
    <row r="953" spans="1:18" x14ac:dyDescent="0.3">
      <c r="A953" s="1">
        <v>44858</v>
      </c>
      <c r="B953">
        <f t="shared" si="1363"/>
        <v>162923.93126566586</v>
      </c>
      <c r="C953">
        <f t="shared" si="1355"/>
        <v>19.426240775181213</v>
      </c>
      <c r="D953">
        <f t="shared" si="1364"/>
        <v>19.427399748110474</v>
      </c>
      <c r="E953">
        <f t="shared" si="1365"/>
        <v>271.75668909511296</v>
      </c>
      <c r="F953">
        <f t="shared" si="1366"/>
        <v>2264.4856591310663</v>
      </c>
      <c r="G953">
        <f t="shared" si="1369"/>
        <v>2.8571067853135901E-2</v>
      </c>
      <c r="H953">
        <f t="shared" si="1370"/>
        <v>0.19998990501198932</v>
      </c>
      <c r="I953">
        <f t="shared" si="1367"/>
        <v>159256.95561513631</v>
      </c>
      <c r="J953">
        <f t="shared" si="1368"/>
        <v>4.0570393679663539</v>
      </c>
      <c r="K953">
        <f t="shared" si="1371"/>
        <v>1402.4899913984991</v>
      </c>
      <c r="L953">
        <f t="shared" si="1356"/>
        <v>1402.1586749599307</v>
      </c>
      <c r="M953">
        <f t="shared" si="1357"/>
        <v>1.0110591049313236</v>
      </c>
      <c r="N953">
        <f t="shared" si="1358"/>
        <v>1.0110643845978089</v>
      </c>
      <c r="O953">
        <f t="shared" si="1359"/>
        <v>1.0829206071265738</v>
      </c>
      <c r="P953">
        <f t="shared" si="1360"/>
        <v>1.0828767241819468</v>
      </c>
      <c r="Q953" s="5">
        <f t="shared" si="1361"/>
        <v>8.2920607126573787E-2</v>
      </c>
      <c r="R953" s="5">
        <f t="shared" si="1362"/>
        <v>8.2876724181946804E-2</v>
      </c>
    </row>
    <row r="954" spans="1:18" x14ac:dyDescent="0.3">
      <c r="A954" s="1">
        <v>44859</v>
      </c>
      <c r="B954">
        <f t="shared" si="1363"/>
        <v>162943.35982300577</v>
      </c>
      <c r="C954">
        <f t="shared" si="1355"/>
        <v>19.428557339910185</v>
      </c>
      <c r="D954">
        <f t="shared" si="1364"/>
        <v>19.429716451046261</v>
      </c>
      <c r="E954">
        <f t="shared" si="1365"/>
        <v>271.78909587769886</v>
      </c>
      <c r="F954">
        <f t="shared" si="1366"/>
        <v>2264.5142305594059</v>
      </c>
      <c r="G954">
        <f t="shared" si="1369"/>
        <v>2.8571428339546401E-2</v>
      </c>
      <c r="H954">
        <f t="shared" si="1370"/>
        <v>0.19999242832136588</v>
      </c>
      <c r="I954">
        <f t="shared" si="1367"/>
        <v>159261.01275785916</v>
      </c>
      <c r="J954">
        <f t="shared" si="1368"/>
        <v>4.0571427228569519</v>
      </c>
      <c r="K954">
        <f t="shared" si="1371"/>
        <v>1417.8328345871996</v>
      </c>
      <c r="L954">
        <f t="shared" si="1356"/>
        <v>1417.5050581409316</v>
      </c>
      <c r="M954">
        <f t="shared" si="1357"/>
        <v>1.0109397167058578</v>
      </c>
      <c r="N954">
        <f t="shared" si="1358"/>
        <v>1.0109448263274765</v>
      </c>
      <c r="O954">
        <f t="shared" si="1359"/>
        <v>1.0819616016389242</v>
      </c>
      <c r="P954">
        <f t="shared" si="1360"/>
        <v>1.0819192141981868</v>
      </c>
      <c r="Q954" s="5">
        <f t="shared" si="1361"/>
        <v>8.1961601638924186E-2</v>
      </c>
      <c r="R954" s="5">
        <f t="shared" si="1362"/>
        <v>8.1919214198186818E-2</v>
      </c>
    </row>
    <row r="955" spans="1:18" x14ac:dyDescent="0.3">
      <c r="A955" s="1">
        <v>44860</v>
      </c>
      <c r="B955">
        <f t="shared" si="1363"/>
        <v>162962.79069718663</v>
      </c>
      <c r="C955">
        <f t="shared" si="1355"/>
        <v>19.430874180863611</v>
      </c>
      <c r="D955">
        <f t="shared" si="1364"/>
        <v>19.432033430250158</v>
      </c>
      <c r="E955">
        <f t="shared" si="1365"/>
        <v>271.82150652474957</v>
      </c>
      <c r="F955">
        <f t="shared" si="1366"/>
        <v>2264.5428023482364</v>
      </c>
      <c r="G955">
        <f t="shared" si="1369"/>
        <v>2.8571788830504374E-2</v>
      </c>
      <c r="H955">
        <f t="shared" si="1370"/>
        <v>0.19999495166257475</v>
      </c>
      <c r="I955">
        <f t="shared" si="1367"/>
        <v>159265.07000393956</v>
      </c>
      <c r="J955">
        <f t="shared" si="1368"/>
        <v>4.0572460803959984</v>
      </c>
      <c r="K955">
        <f t="shared" si="1371"/>
        <v>1433.1778908988344</v>
      </c>
      <c r="L955">
        <f t="shared" si="1356"/>
        <v>1432.8535790797469</v>
      </c>
      <c r="M955">
        <f t="shared" si="1357"/>
        <v>1.0108228952929437</v>
      </c>
      <c r="N955">
        <f t="shared" si="1358"/>
        <v>1.0108278420952832</v>
      </c>
      <c r="O955">
        <f t="shared" si="1359"/>
        <v>1.0810246688710621</v>
      </c>
      <c r="P955">
        <f t="shared" si="1360"/>
        <v>1.0809837097150155</v>
      </c>
      <c r="Q955" s="5">
        <f t="shared" si="1361"/>
        <v>8.1024668871062078E-2</v>
      </c>
      <c r="R955" s="5">
        <f t="shared" si="1362"/>
        <v>8.0983709715015451E-2</v>
      </c>
    </row>
    <row r="956" spans="1:18" x14ac:dyDescent="0.3">
      <c r="A956" s="1">
        <v>44861</v>
      </c>
      <c r="B956">
        <f t="shared" si="1363"/>
        <v>162982.22388848476</v>
      </c>
      <c r="C956">
        <f t="shared" si="1355"/>
        <v>19.433191298128804</v>
      </c>
      <c r="D956">
        <f t="shared" si="1364"/>
        <v>19.434350685751269</v>
      </c>
      <c r="E956">
        <f t="shared" si="1365"/>
        <v>271.85392103673075</v>
      </c>
      <c r="F956">
        <f t="shared" si="1366"/>
        <v>2264.5713744975624</v>
      </c>
      <c r="G956">
        <f t="shared" si="1369"/>
        <v>2.8572149326009821E-2</v>
      </c>
      <c r="H956">
        <f t="shared" si="1370"/>
        <v>0.19999747503561593</v>
      </c>
      <c r="I956">
        <f t="shared" si="1367"/>
        <v>159269.12735338014</v>
      </c>
      <c r="J956">
        <f t="shared" si="1368"/>
        <v>4.0573494405834936</v>
      </c>
      <c r="K956">
        <f t="shared" si="1371"/>
        <v>1448.5251606070669</v>
      </c>
      <c r="L956">
        <f t="shared" si="1356"/>
        <v>1448.204240432028</v>
      </c>
      <c r="M956">
        <f t="shared" si="1357"/>
        <v>1.0107085587948941</v>
      </c>
      <c r="N956">
        <f t="shared" si="1358"/>
        <v>1.0107133496237208</v>
      </c>
      <c r="O956">
        <f t="shared" si="1359"/>
        <v>1.0801090551129566</v>
      </c>
      <c r="P956">
        <f t="shared" si="1360"/>
        <v>1.0800694607585708</v>
      </c>
      <c r="Q956" s="5">
        <f t="shared" si="1361"/>
        <v>8.0109055112956629E-2</v>
      </c>
      <c r="R956" s="5">
        <f t="shared" si="1362"/>
        <v>8.0069460758570798E-2</v>
      </c>
    </row>
    <row r="957" spans="1:18" x14ac:dyDescent="0.3">
      <c r="A957" s="1">
        <v>44862</v>
      </c>
      <c r="B957">
        <f t="shared" si="1363"/>
        <v>163001.65939717647</v>
      </c>
      <c r="C957">
        <f t="shared" si="1355"/>
        <v>19.435508691705763</v>
      </c>
      <c r="D957">
        <f t="shared" si="1364"/>
        <v>19.436668217578699</v>
      </c>
      <c r="E957">
        <f t="shared" si="1365"/>
        <v>271.88633941413718</v>
      </c>
      <c r="F957">
        <f t="shared" si="1366"/>
        <v>2264.599947007388</v>
      </c>
      <c r="G957">
        <f t="shared" si="1369"/>
        <v>2.8572509825607995E-2</v>
      </c>
      <c r="H957">
        <f t="shared" si="1370"/>
        <v>0.19999999844003469</v>
      </c>
      <c r="I957">
        <f t="shared" si="1367"/>
        <v>159273.18480618353</v>
      </c>
      <c r="J957">
        <f t="shared" si="1368"/>
        <v>4.0574528033903334</v>
      </c>
      <c r="K957">
        <f t="shared" si="1371"/>
        <v>1463.8746439855313</v>
      </c>
      <c r="L957">
        <f t="shared" si="1356"/>
        <v>1463.5570447540888</v>
      </c>
      <c r="M957">
        <f t="shared" si="1357"/>
        <v>1.010596628761375</v>
      </c>
      <c r="N957">
        <f t="shared" si="1358"/>
        <v>1.0106012701064049</v>
      </c>
      <c r="O957">
        <f t="shared" si="1359"/>
        <v>1.0792140405983173</v>
      </c>
      <c r="P957">
        <f t="shared" si="1360"/>
        <v>1.0791757510522144</v>
      </c>
      <c r="Q957" s="5">
        <f t="shared" si="1361"/>
        <v>7.921404059831727E-2</v>
      </c>
      <c r="R957" s="5">
        <f t="shared" si="1362"/>
        <v>7.9175751052214416E-2</v>
      </c>
    </row>
    <row r="958" spans="1:18" x14ac:dyDescent="0.3">
      <c r="A958" s="1">
        <v>44863</v>
      </c>
      <c r="B958">
        <f t="shared" si="1363"/>
        <v>163021.09722353809</v>
      </c>
      <c r="C958">
        <f t="shared" si="1355"/>
        <v>19.437826361623593</v>
      </c>
      <c r="D958">
        <f t="shared" si="1364"/>
        <v>19.438986025772465</v>
      </c>
      <c r="E958">
        <f t="shared" si="1365"/>
        <v>271.91876165740541</v>
      </c>
      <c r="F958">
        <f t="shared" si="1366"/>
        <v>2264.6285198777182</v>
      </c>
      <c r="G958">
        <f t="shared" si="1369"/>
        <v>2.8572870330208389E-2</v>
      </c>
      <c r="H958">
        <f t="shared" si="1370"/>
        <v>0.20000252187628575</v>
      </c>
      <c r="I958">
        <f t="shared" si="1367"/>
        <v>159277.24236235235</v>
      </c>
      <c r="J958">
        <f t="shared" si="1368"/>
        <v>4.057556168816518</v>
      </c>
      <c r="K958">
        <f t="shared" si="1371"/>
        <v>1479.2263413080364</v>
      </c>
      <c r="L958">
        <f t="shared" si="1356"/>
        <v>1478.9119945080561</v>
      </c>
      <c r="M958">
        <f t="shared" si="1357"/>
        <v>1.010487030010103</v>
      </c>
      <c r="N958">
        <f t="shared" si="1358"/>
        <v>1.0104915280268747</v>
      </c>
      <c r="O958">
        <f t="shared" si="1359"/>
        <v>1.0783389376142853</v>
      </c>
      <c r="P958">
        <f t="shared" si="1360"/>
        <v>1.0783018961449968</v>
      </c>
      <c r="Q958" s="5">
        <f t="shared" si="1361"/>
        <v>7.8338937614285342E-2</v>
      </c>
      <c r="R958" s="5">
        <f t="shared" si="1362"/>
        <v>7.830189614499683E-2</v>
      </c>
    </row>
    <row r="959" spans="1:18" x14ac:dyDescent="0.3">
      <c r="A959" s="1">
        <v>44864</v>
      </c>
      <c r="B959">
        <f t="shared" si="1363"/>
        <v>163040.53736784603</v>
      </c>
      <c r="C959">
        <f t="shared" si="1355"/>
        <v>19.4401443079405</v>
      </c>
      <c r="D959">
        <f t="shared" si="1364"/>
        <v>19.441304110365309</v>
      </c>
      <c r="E959">
        <f t="shared" si="1365"/>
        <v>271.95118776703021</v>
      </c>
      <c r="F959">
        <f t="shared" si="1366"/>
        <v>2264.6570931085575</v>
      </c>
      <c r="G959">
        <f t="shared" si="1369"/>
        <v>2.8573230839356256E-2</v>
      </c>
      <c r="H959">
        <f t="shared" si="1370"/>
        <v>0.20000504534436914</v>
      </c>
      <c r="I959">
        <f t="shared" si="1367"/>
        <v>159281.30002188924</v>
      </c>
      <c r="J959">
        <f t="shared" si="1368"/>
        <v>4.0576595368911512</v>
      </c>
      <c r="K959">
        <f t="shared" si="1371"/>
        <v>1494.5802528482454</v>
      </c>
      <c r="L959">
        <f t="shared" si="1356"/>
        <v>1494.2690920666707</v>
      </c>
      <c r="M959">
        <f t="shared" si="1357"/>
        <v>1.0103796904580755</v>
      </c>
      <c r="N959">
        <f t="shared" si="1358"/>
        <v>1.0103840509885937</v>
      </c>
      <c r="O959">
        <f t="shared" si="1359"/>
        <v>1.0774830887360798</v>
      </c>
      <c r="P959">
        <f t="shared" si="1360"/>
        <v>1.0774472416633571</v>
      </c>
      <c r="Q959" s="5">
        <f t="shared" si="1361"/>
        <v>7.7483088736079786E-2</v>
      </c>
      <c r="R959" s="5">
        <f t="shared" si="1362"/>
        <v>7.7447241663357147E-2</v>
      </c>
    </row>
    <row r="960" spans="1:18" x14ac:dyDescent="0.3">
      <c r="A960" s="1">
        <v>44865</v>
      </c>
      <c r="B960">
        <f t="shared" si="1363"/>
        <v>163059.97983037669</v>
      </c>
      <c r="C960">
        <f t="shared" si="1355"/>
        <v>19.442462530656485</v>
      </c>
      <c r="D960">
        <f t="shared" si="1364"/>
        <v>19.443622471386334</v>
      </c>
      <c r="E960">
        <f t="shared" si="1365"/>
        <v>271.98361774341902</v>
      </c>
      <c r="F960">
        <f t="shared" si="1366"/>
        <v>2264.6856666999106</v>
      </c>
      <c r="G960">
        <f t="shared" si="1369"/>
        <v>2.8573591353051597E-2</v>
      </c>
      <c r="H960">
        <f t="shared" si="1370"/>
        <v>0.20000756884428483</v>
      </c>
      <c r="I960">
        <f t="shared" si="1367"/>
        <v>159285.35778479686</v>
      </c>
      <c r="J960">
        <f t="shared" si="1368"/>
        <v>4.057762907614233</v>
      </c>
      <c r="K960">
        <f t="shared" si="1371"/>
        <v>1509.9363788799092</v>
      </c>
      <c r="L960">
        <f t="shared" si="1356"/>
        <v>1509.6283397178051</v>
      </c>
      <c r="M960">
        <f t="shared" si="1357"/>
        <v>1.0102745409638587</v>
      </c>
      <c r="N960">
        <f t="shared" si="1358"/>
        <v>1.0102787695554163</v>
      </c>
      <c r="O960">
        <f t="shared" si="1359"/>
        <v>1.076645865177096</v>
      </c>
      <c r="P960">
        <f t="shared" si="1360"/>
        <v>1.0766111616770038</v>
      </c>
      <c r="Q960" s="5">
        <f t="shared" si="1361"/>
        <v>7.664586517709604E-2</v>
      </c>
      <c r="R960" s="5">
        <f t="shared" si="1362"/>
        <v>7.661116167700377E-2</v>
      </c>
    </row>
    <row r="961" spans="1:18" x14ac:dyDescent="0.3">
      <c r="A961" s="1">
        <v>44866</v>
      </c>
      <c r="B961">
        <f t="shared" si="1363"/>
        <v>163079.42461140649</v>
      </c>
      <c r="C961">
        <f t="shared" si="1355"/>
        <v>19.444781029800652</v>
      </c>
      <c r="D961">
        <f t="shared" si="1364"/>
        <v>19.445941108871921</v>
      </c>
      <c r="E961">
        <f t="shared" si="1365"/>
        <v>272.01605158706661</v>
      </c>
      <c r="F961">
        <f t="shared" si="1366"/>
        <v>2264.7142406517819</v>
      </c>
      <c r="G961">
        <f t="shared" si="1369"/>
        <v>2.8573951871294412E-2</v>
      </c>
      <c r="H961">
        <f t="shared" si="1370"/>
        <v>0.20001009237603284</v>
      </c>
      <c r="I961">
        <f t="shared" si="1367"/>
        <v>159289.41565107781</v>
      </c>
      <c r="J961">
        <f t="shared" si="1368"/>
        <v>4.0578662809566595</v>
      </c>
      <c r="K961">
        <f t="shared" si="1371"/>
        <v>1525.2947196768946</v>
      </c>
      <c r="L961">
        <f t="shared" si="1356"/>
        <v>1524.9897396687195</v>
      </c>
      <c r="M961">
        <f t="shared" si="1357"/>
        <v>1.0101715151789232</v>
      </c>
      <c r="N961">
        <f t="shared" si="1358"/>
        <v>1.0101756171017469</v>
      </c>
      <c r="O961">
        <f t="shared" si="1359"/>
        <v>1.0758266652457344</v>
      </c>
      <c r="P961">
        <f t="shared" si="1360"/>
        <v>1.0757930571702288</v>
      </c>
      <c r="Q961" s="5">
        <f t="shared" si="1361"/>
        <v>7.5826665245734448E-2</v>
      </c>
      <c r="R961" s="5">
        <f t="shared" si="1362"/>
        <v>7.5793057170228773E-2</v>
      </c>
    </row>
    <row r="962" spans="1:18" x14ac:dyDescent="0.3">
      <c r="A962" s="1">
        <v>44867</v>
      </c>
      <c r="B962">
        <f t="shared" si="1363"/>
        <v>163098.87171121195</v>
      </c>
      <c r="C962">
        <f t="shared" si="1355"/>
        <v>19.447099805460311</v>
      </c>
      <c r="D962">
        <f t="shared" si="1364"/>
        <v>19.448260022851173</v>
      </c>
      <c r="E962">
        <f t="shared" si="1365"/>
        <v>272.04848929843865</v>
      </c>
      <c r="F962">
        <f t="shared" si="1366"/>
        <v>2264.742814964176</v>
      </c>
      <c r="G962">
        <f t="shared" si="1369"/>
        <v>2.85743123940847E-2</v>
      </c>
      <c r="H962">
        <f t="shared" si="1370"/>
        <v>0.20001261593961317</v>
      </c>
      <c r="I962">
        <f t="shared" si="1367"/>
        <v>159293.47362073473</v>
      </c>
      <c r="J962">
        <f t="shared" si="1368"/>
        <v>4.0579696569184307</v>
      </c>
      <c r="K962">
        <f t="shared" si="1371"/>
        <v>1540.6552755130397</v>
      </c>
      <c r="L962">
        <f t="shared" si="1356"/>
        <v>1540.3532940500525</v>
      </c>
      <c r="M962">
        <f t="shared" si="1357"/>
        <v>1.0100705494079196</v>
      </c>
      <c r="N962">
        <f t="shared" si="1358"/>
        <v>1.0100745296717015</v>
      </c>
      <c r="O962">
        <f t="shared" si="1359"/>
        <v>1.075024912900973</v>
      </c>
      <c r="P962">
        <f t="shared" si="1360"/>
        <v>1.074992354610494</v>
      </c>
      <c r="Q962" s="5">
        <f t="shared" si="1361"/>
        <v>7.5024912900973018E-2</v>
      </c>
      <c r="R962" s="5">
        <f t="shared" si="1362"/>
        <v>7.4992354610494028E-2</v>
      </c>
    </row>
    <row r="963" spans="1:18" x14ac:dyDescent="0.3">
      <c r="A963" s="1">
        <v>44868</v>
      </c>
      <c r="B963">
        <f t="shared" si="1363"/>
        <v>163118.32113006955</v>
      </c>
      <c r="C963">
        <f t="shared" si="1355"/>
        <v>19.449418857606361</v>
      </c>
      <c r="D963">
        <f t="shared" si="1364"/>
        <v>19.45057921336047</v>
      </c>
      <c r="E963">
        <f t="shared" si="1365"/>
        <v>272.0809308779717</v>
      </c>
      <c r="F963">
        <f t="shared" si="1366"/>
        <v>2264.7713896370974</v>
      </c>
      <c r="G963">
        <f t="shared" si="1369"/>
        <v>2.8574672921422462E-2</v>
      </c>
      <c r="H963">
        <f t="shared" si="1370"/>
        <v>0.20001513953502581</v>
      </c>
      <c r="I963">
        <f t="shared" si="1367"/>
        <v>159297.53169377026</v>
      </c>
      <c r="J963">
        <f t="shared" si="1368"/>
        <v>4.0580730355286505</v>
      </c>
      <c r="K963">
        <f t="shared" si="1371"/>
        <v>1556.0180466622114</v>
      </c>
      <c r="L963">
        <f t="shared" si="1356"/>
        <v>1555.7190049195935</v>
      </c>
      <c r="M963">
        <f t="shared" si="1357"/>
        <v>1.0099715824774986</v>
      </c>
      <c r="N963">
        <f t="shared" si="1358"/>
        <v>1.0099754458466732</v>
      </c>
      <c r="O963">
        <f t="shared" si="1359"/>
        <v>1.0742400563994288</v>
      </c>
      <c r="P963">
        <f t="shared" si="1360"/>
        <v>1.0742085046076073</v>
      </c>
      <c r="Q963" s="5">
        <f t="shared" si="1361"/>
        <v>7.4240056399428767E-2</v>
      </c>
      <c r="R963" s="5">
        <f t="shared" si="1362"/>
        <v>7.4208504607607306E-2</v>
      </c>
    </row>
    <row r="964" spans="1:18" x14ac:dyDescent="0.3">
      <c r="A964" s="1">
        <v>44869</v>
      </c>
      <c r="B964">
        <f t="shared" si="1363"/>
        <v>163137.77286825585</v>
      </c>
      <c r="C964">
        <f t="shared" si="1355"/>
        <v>19.451738186297007</v>
      </c>
      <c r="D964">
        <f t="shared" si="1364"/>
        <v>19.452898680428916</v>
      </c>
      <c r="E964">
        <f t="shared" si="1365"/>
        <v>272.1133763261314</v>
      </c>
      <c r="F964">
        <f t="shared" si="1366"/>
        <v>2264.7999646705507</v>
      </c>
      <c r="G964">
        <f t="shared" si="1369"/>
        <v>2.8575033453307697E-2</v>
      </c>
      <c r="H964">
        <f t="shared" si="1370"/>
        <v>0.20001766316272551</v>
      </c>
      <c r="I964">
        <f t="shared" si="1367"/>
        <v>159301.58987018702</v>
      </c>
      <c r="J964">
        <f t="shared" si="1368"/>
        <v>4.0581764167582151</v>
      </c>
      <c r="K964">
        <f t="shared" si="1371"/>
        <v>1571.3830333982769</v>
      </c>
      <c r="L964">
        <f t="shared" si="1356"/>
        <v>1571.0868742658254</v>
      </c>
      <c r="M964">
        <f t="shared" si="1357"/>
        <v>1.009874555612658</v>
      </c>
      <c r="N964">
        <f t="shared" si="1358"/>
        <v>1.0098783066206909</v>
      </c>
      <c r="O964">
        <f t="shared" si="1359"/>
        <v>1.0734715670271697</v>
      </c>
      <c r="P964">
        <f t="shared" si="1360"/>
        <v>1.0734409806566798</v>
      </c>
      <c r="Q964" s="5">
        <f t="shared" si="1361"/>
        <v>7.3471567027169726E-2</v>
      </c>
      <c r="R964" s="5">
        <f t="shared" si="1362"/>
        <v>7.3440980656679811E-2</v>
      </c>
    </row>
    <row r="965" spans="1:18" x14ac:dyDescent="0.3">
      <c r="A965" s="1">
        <v>44870</v>
      </c>
      <c r="B965">
        <f t="shared" si="1363"/>
        <v>163157.22692604744</v>
      </c>
      <c r="C965">
        <f t="shared" si="1355"/>
        <v>19.454057791590458</v>
      </c>
      <c r="D965">
        <f t="shared" si="1364"/>
        <v>19.455218424096529</v>
      </c>
      <c r="E965">
        <f t="shared" si="1365"/>
        <v>272.14582564341254</v>
      </c>
      <c r="F965">
        <f t="shared" si="1366"/>
        <v>2264.8285400645404</v>
      </c>
      <c r="G965">
        <f t="shared" si="1369"/>
        <v>2.8575393989740405E-2</v>
      </c>
      <c r="H965">
        <f t="shared" si="1370"/>
        <v>0.20002018682225753</v>
      </c>
      <c r="I965">
        <f t="shared" si="1367"/>
        <v>159305.64814998765</v>
      </c>
      <c r="J965">
        <f t="shared" si="1368"/>
        <v>4.0582798006362282</v>
      </c>
      <c r="K965">
        <f t="shared" si="1371"/>
        <v>1586.7502359952487</v>
      </c>
      <c r="L965">
        <f t="shared" si="1356"/>
        <v>1586.4569040112481</v>
      </c>
      <c r="M965">
        <f t="shared" si="1357"/>
        <v>1.0097794123204566</v>
      </c>
      <c r="N965">
        <f t="shared" si="1358"/>
        <v>1.0097830552830538</v>
      </c>
      <c r="O965">
        <f t="shared" si="1359"/>
        <v>1.0727189379101396</v>
      </c>
      <c r="P965">
        <f t="shared" si="1360"/>
        <v>1.072689277958728</v>
      </c>
      <c r="Q965" s="5">
        <f t="shared" si="1361"/>
        <v>7.2718937910139614E-2</v>
      </c>
      <c r="R965" s="5">
        <f t="shared" si="1362"/>
        <v>7.2689277958728038E-2</v>
      </c>
    </row>
    <row r="966" spans="1:18" x14ac:dyDescent="0.3">
      <c r="A966" s="1">
        <v>44871</v>
      </c>
      <c r="B966">
        <f t="shared" si="1363"/>
        <v>163176.6833037209</v>
      </c>
      <c r="C966">
        <f t="shared" si="1355"/>
        <v>19.456377673457609</v>
      </c>
      <c r="D966">
        <f t="shared" si="1364"/>
        <v>19.457538444388774</v>
      </c>
      <c r="E966">
        <f t="shared" si="1365"/>
        <v>272.17827883022255</v>
      </c>
      <c r="F966">
        <f t="shared" si="1366"/>
        <v>2264.8571158190712</v>
      </c>
      <c r="G966">
        <f t="shared" si="1369"/>
        <v>2.8575754530720587E-2</v>
      </c>
      <c r="H966">
        <f t="shared" si="1370"/>
        <v>0.20002271051362186</v>
      </c>
      <c r="I966">
        <f t="shared" si="1367"/>
        <v>159309.70653317479</v>
      </c>
      <c r="J966">
        <f t="shared" si="1368"/>
        <v>4.058383187133586</v>
      </c>
      <c r="K966">
        <f t="shared" si="1371"/>
        <v>1602.119654727052</v>
      </c>
      <c r="L966">
        <f t="shared" si="1356"/>
        <v>1601.8290960155348</v>
      </c>
      <c r="M966">
        <f t="shared" si="1357"/>
        <v>1.0096860982800884</v>
      </c>
      <c r="N966">
        <f t="shared" si="1358"/>
        <v>1.0096896373077764</v>
      </c>
      <c r="O966">
        <f t="shared" si="1359"/>
        <v>1.0719816828976243</v>
      </c>
      <c r="P966">
        <f t="shared" si="1360"/>
        <v>1.0719529123135856</v>
      </c>
      <c r="Q966" s="5">
        <f t="shared" si="1361"/>
        <v>7.1981682897624299E-2</v>
      </c>
      <c r="R966" s="5">
        <f t="shared" si="1362"/>
        <v>7.1952912313585582E-2</v>
      </c>
    </row>
    <row r="967" spans="1:18" x14ac:dyDescent="0.3">
      <c r="A967" s="1">
        <v>44872</v>
      </c>
      <c r="B967">
        <f t="shared" si="1363"/>
        <v>163196.14200155291</v>
      </c>
      <c r="C967">
        <f t="shared" si="1355"/>
        <v>19.458697832014877</v>
      </c>
      <c r="D967">
        <f t="shared" si="1364"/>
        <v>19.459858741305652</v>
      </c>
      <c r="E967">
        <f t="shared" si="1365"/>
        <v>272.21073588705622</v>
      </c>
      <c r="F967">
        <f t="shared" si="1366"/>
        <v>2264.8856919341474</v>
      </c>
      <c r="G967">
        <f t="shared" si="1369"/>
        <v>2.8576115076248243E-2</v>
      </c>
      <c r="H967">
        <f t="shared" si="1370"/>
        <v>0.20002523423681851</v>
      </c>
      <c r="I967">
        <f t="shared" si="1367"/>
        <v>159313.76501975107</v>
      </c>
      <c r="J967">
        <f t="shared" si="1368"/>
        <v>4.0584865762793925</v>
      </c>
      <c r="K967">
        <f t="shared" si="1371"/>
        <v>1617.4912898676994</v>
      </c>
      <c r="L967">
        <f t="shared" si="1356"/>
        <v>1617.2034520785007</v>
      </c>
      <c r="M967">
        <f t="shared" si="1357"/>
        <v>1.0095945612397261</v>
      </c>
      <c r="N967">
        <f t="shared" si="1358"/>
        <v>1.0095980002493454</v>
      </c>
      <c r="O967">
        <f t="shared" si="1359"/>
        <v>1.0712593355135374</v>
      </c>
      <c r="P967">
        <f t="shared" si="1360"/>
        <v>1.0712314190797734</v>
      </c>
      <c r="Q967" s="5">
        <f t="shared" si="1361"/>
        <v>7.1259335513537359E-2</v>
      </c>
      <c r="R967" s="5">
        <f t="shared" si="1362"/>
        <v>7.1231419079773373E-2</v>
      </c>
    </row>
    <row r="968" spans="1:18" x14ac:dyDescent="0.3">
      <c r="A968" s="1">
        <v>44873</v>
      </c>
      <c r="B968">
        <f t="shared" si="1363"/>
        <v>163215.60301982012</v>
      </c>
      <c r="C968">
        <f t="shared" si="1355"/>
        <v>19.461018267204054</v>
      </c>
      <c r="D968">
        <f t="shared" si="1364"/>
        <v>39.188221867007087</v>
      </c>
      <c r="E968">
        <f t="shared" si="1365"/>
        <v>272.24319681435009</v>
      </c>
      <c r="F968">
        <f t="shared" si="1366"/>
        <v>2264.9142684097737</v>
      </c>
      <c r="G968">
        <f t="shared" si="1369"/>
        <v>2.8576475626323372E-2</v>
      </c>
      <c r="H968">
        <f t="shared" si="1370"/>
        <v>0.20002775799184747</v>
      </c>
      <c r="I968">
        <f t="shared" si="1367"/>
        <v>159317.82360971911</v>
      </c>
      <c r="J968">
        <f t="shared" si="1368"/>
        <v>4.0585899680445436</v>
      </c>
      <c r="K968">
        <f t="shared" si="1371"/>
        <v>1632.8651416912326</v>
      </c>
      <c r="L968">
        <f t="shared" si="1356"/>
        <v>1632.5799739429085</v>
      </c>
      <c r="M968">
        <f t="shared" si="1357"/>
        <v>1.0095047509188075</v>
      </c>
      <c r="N968">
        <f t="shared" si="1358"/>
        <v>1.009508093644399</v>
      </c>
      <c r="O968">
        <f t="shared" si="1359"/>
        <v>1.0705514479707656</v>
      </c>
      <c r="P968">
        <f t="shared" si="1360"/>
        <v>1.0705243521967511</v>
      </c>
      <c r="Q968" s="5">
        <f t="shared" si="1361"/>
        <v>7.0551447970765624E-2</v>
      </c>
      <c r="R968" s="5">
        <f t="shared" si="1362"/>
        <v>7.0524352196751128E-2</v>
      </c>
    </row>
    <row r="969" spans="1:18" x14ac:dyDescent="0.3">
      <c r="A969" s="1">
        <v>44874</v>
      </c>
      <c r="B969">
        <f t="shared" si="1363"/>
        <v>163235.06635879926</v>
      </c>
      <c r="C969">
        <f t="shared" si="1355"/>
        <v>19.463338979141554</v>
      </c>
      <c r="D969">
        <f t="shared" si="1364"/>
        <v>58.940355606904632</v>
      </c>
      <c r="E969">
        <f t="shared" si="1365"/>
        <v>272.27566161262803</v>
      </c>
      <c r="F969">
        <f t="shared" si="1366"/>
        <v>2264.9428452459547</v>
      </c>
      <c r="G969">
        <f t="shared" si="1369"/>
        <v>2.8576836180945975E-2</v>
      </c>
      <c r="H969">
        <f t="shared" si="1370"/>
        <v>0.20003028177870874</v>
      </c>
      <c r="I969">
        <f t="shared" si="1367"/>
        <v>159321.88230308157</v>
      </c>
      <c r="J969">
        <f t="shared" si="1368"/>
        <v>4.0586933624581434</v>
      </c>
      <c r="K969">
        <f t="shared" si="1371"/>
        <v>1648.2412104717223</v>
      </c>
      <c r="L969">
        <f t="shared" si="1356"/>
        <v>1667.3245062567305</v>
      </c>
      <c r="M969">
        <f t="shared" si="1357"/>
        <v>1.0094166189159774</v>
      </c>
      <c r="N969">
        <f t="shared" si="1358"/>
        <v>1.0212819787504248</v>
      </c>
      <c r="O969">
        <f t="shared" si="1359"/>
        <v>1.0824299287034551</v>
      </c>
      <c r="P969">
        <f t="shared" si="1360"/>
        <v>1.0698312832653991</v>
      </c>
      <c r="Q969" s="5">
        <f t="shared" si="1361"/>
        <v>8.2429928703455113E-2</v>
      </c>
      <c r="R969" s="5">
        <f t="shared" si="1362"/>
        <v>6.9831283265399113E-2</v>
      </c>
    </row>
    <row r="970" spans="1:18" x14ac:dyDescent="0.3">
      <c r="A970" s="1">
        <v>44875</v>
      </c>
      <c r="B970">
        <f t="shared" si="1363"/>
        <v>163254.53201876706</v>
      </c>
      <c r="C970">
        <f t="shared" si="1355"/>
        <v>19.465659967798274</v>
      </c>
      <c r="D970">
        <f t="shared" si="1364"/>
        <v>78.716286050759663</v>
      </c>
      <c r="E970">
        <f t="shared" si="1365"/>
        <v>272.3081302822975</v>
      </c>
      <c r="F970">
        <f t="shared" si="1366"/>
        <v>2264.9714224426948</v>
      </c>
      <c r="G970">
        <f t="shared" si="1369"/>
        <v>2.8577196740116051E-2</v>
      </c>
      <c r="H970">
        <f t="shared" si="1370"/>
        <v>0.20003280559740233</v>
      </c>
      <c r="I970">
        <f t="shared" si="1367"/>
        <v>159325.94109984109</v>
      </c>
      <c r="J970">
        <f t="shared" si="1368"/>
        <v>4.0587967595201917</v>
      </c>
      <c r="K970">
        <f t="shared" si="1371"/>
        <v>1663.6194964832684</v>
      </c>
      <c r="L970">
        <f t="shared" si="1356"/>
        <v>1720.850385117451</v>
      </c>
      <c r="M970">
        <f t="shared" si="1357"/>
        <v>1.0093301186221069</v>
      </c>
      <c r="N970">
        <f t="shared" si="1358"/>
        <v>1.0321028561985754</v>
      </c>
      <c r="O970">
        <f t="shared" si="1359"/>
        <v>1.1061447341555053</v>
      </c>
      <c r="P970">
        <f t="shared" si="1360"/>
        <v>1.069151800682435</v>
      </c>
      <c r="Q970" s="5">
        <f t="shared" si="1361"/>
        <v>0.10614473415550529</v>
      </c>
      <c r="R970" s="5">
        <f t="shared" si="1362"/>
        <v>6.9151800682434983E-2</v>
      </c>
    </row>
    <row r="971" spans="1:18" x14ac:dyDescent="0.3">
      <c r="A971" s="1">
        <v>44876</v>
      </c>
      <c r="B971" s="4">
        <v>163274</v>
      </c>
      <c r="C971">
        <f t="shared" si="1355"/>
        <v>19.467981232941383</v>
      </c>
      <c r="D971">
        <f t="shared" si="1364"/>
        <v>98.51603931668069</v>
      </c>
      <c r="E971">
        <f t="shared" si="1365"/>
        <v>272.34060282353312</v>
      </c>
      <c r="F971" s="4">
        <v>2265</v>
      </c>
      <c r="G971">
        <f t="shared" si="1369"/>
        <v>2.8577557305197843E-2</v>
      </c>
      <c r="H971">
        <f t="shared" si="1370"/>
        <v>0.20003532944929248</v>
      </c>
      <c r="I971" s="4">
        <v>159330</v>
      </c>
      <c r="J971">
        <f t="shared" si="1368"/>
        <v>4.0589001589105465</v>
      </c>
      <c r="K971">
        <f t="shared" si="1371"/>
        <v>1679</v>
      </c>
      <c r="L971">
        <f t="shared" si="1356"/>
        <v>1793.3119477038074</v>
      </c>
      <c r="M971">
        <f t="shared" si="1357"/>
        <v>1.0092452051381007</v>
      </c>
      <c r="N971">
        <f t="shared" si="1358"/>
        <v>1.0421079968444851</v>
      </c>
      <c r="O971">
        <f t="shared" si="1359"/>
        <v>1.1414467125134813</v>
      </c>
      <c r="P971">
        <f t="shared" si="1360"/>
        <v>1.0684855088252991</v>
      </c>
      <c r="Q971" s="5">
        <f t="shared" si="1361"/>
        <v>0.14144671251348129</v>
      </c>
      <c r="R971" s="5">
        <f t="shared" si="1362"/>
        <v>6.8485508825299135E-2</v>
      </c>
    </row>
    <row r="972" spans="1:18" x14ac:dyDescent="0.3">
      <c r="A972" s="1">
        <v>44877</v>
      </c>
      <c r="B972">
        <f>((B$978/B$971)^(1/7))*B971</f>
        <v>163451.27864319191</v>
      </c>
      <c r="C972">
        <f t="shared" si="1355"/>
        <v>177.27864319190849</v>
      </c>
      <c r="D972">
        <f t="shared" si="1364"/>
        <v>118.3396415511852</v>
      </c>
      <c r="E972">
        <f t="shared" si="1365"/>
        <v>430.18141965381801</v>
      </c>
      <c r="F972">
        <f>((F$978/F$971)^(1/7))*F971</f>
        <v>2265.2856062220599</v>
      </c>
      <c r="G972">
        <f t="shared" si="1369"/>
        <v>0.28560622205986874</v>
      </c>
      <c r="H972">
        <f t="shared" si="1370"/>
        <v>0.45706615751942081</v>
      </c>
      <c r="I972">
        <f>((I$992/I$971)^(1/21))*I971</f>
        <v>159347.21947267544</v>
      </c>
      <c r="J972">
        <f t="shared" si="1368"/>
        <v>17.219472675438737</v>
      </c>
      <c r="K972">
        <f t="shared" si="1371"/>
        <v>1838.7735642944172</v>
      </c>
      <c r="L972">
        <f t="shared" ref="L972:L978" si="1372">GEOMEAN(K969:K975)</f>
        <v>1885.5001564690372</v>
      </c>
      <c r="M972">
        <f t="shared" ref="M972:M978" si="1373">K972/K971</f>
        <v>1.0951599549103139</v>
      </c>
      <c r="N972">
        <f t="shared" ref="N972:N978" si="1374">L972/L971</f>
        <v>1.0514066773955693</v>
      </c>
      <c r="O972">
        <f t="shared" ref="O972:O978" si="1375">L972/L965</f>
        <v>1.1884975581131001</v>
      </c>
      <c r="P972">
        <f t="shared" ref="P972:P978" si="1376">K972/K965</f>
        <v>1.1588298665927681</v>
      </c>
      <c r="Q972" s="5">
        <f t="shared" ref="Q972:Q978" si="1377">O972-1</f>
        <v>0.18849755811310009</v>
      </c>
      <c r="R972" s="5">
        <f t="shared" ref="R972:R978" si="1378">P972-1</f>
        <v>0.1588298665927681</v>
      </c>
    </row>
    <row r="973" spans="1:18" x14ac:dyDescent="0.3">
      <c r="A973" s="1">
        <v>44878</v>
      </c>
      <c r="B973">
        <f t="shared" ref="B973:B977" si="1379">((B$978/B$971)^(1/7))*B972</f>
        <v>163628.74977090268</v>
      </c>
      <c r="C973">
        <f t="shared" si="1355"/>
        <v>177.47112771077082</v>
      </c>
      <c r="D973">
        <f t="shared" si="1364"/>
        <v>138.18711892919964</v>
      </c>
      <c r="E973">
        <f t="shared" si="1365"/>
        <v>588.21240305664833</v>
      </c>
      <c r="F973">
        <f t="shared" ref="F973:F977" si="1380">((F$978/F$971)^(1/7))*F972</f>
        <v>2265.5712484577684</v>
      </c>
      <c r="G973">
        <f t="shared" si="1369"/>
        <v>0.28564223570856484</v>
      </c>
      <c r="H973">
        <f t="shared" si="1370"/>
        <v>0.71413263869726507</v>
      </c>
      <c r="I973">
        <f t="shared" ref="I973:I991" si="1381">((I$992/I$971)^(1/21))*I972</f>
        <v>159364.44080633274</v>
      </c>
      <c r="J973">
        <f t="shared" si="1368"/>
        <v>17.221333657304058</v>
      </c>
      <c r="K973">
        <f t="shared" si="1371"/>
        <v>1998.7377161121694</v>
      </c>
      <c r="L973">
        <f t="shared" si="1372"/>
        <v>1998.7949179866978</v>
      </c>
      <c r="M973">
        <f t="shared" si="1373"/>
        <v>1.0869950247947655</v>
      </c>
      <c r="N973">
        <f t="shared" si="1374"/>
        <v>1.0600873784756544</v>
      </c>
      <c r="O973">
        <f t="shared" si="1375"/>
        <v>1.2478203342407717</v>
      </c>
      <c r="P973">
        <f t="shared" si="1376"/>
        <v>1.2475583270044135</v>
      </c>
      <c r="Q973" s="5">
        <f t="shared" si="1377"/>
        <v>0.24782033424077166</v>
      </c>
      <c r="R973" s="5">
        <f t="shared" si="1378"/>
        <v>0.24755832700441349</v>
      </c>
    </row>
    <row r="974" spans="1:18" x14ac:dyDescent="0.3">
      <c r="A974" s="1">
        <v>44879</v>
      </c>
      <c r="B974">
        <f t="shared" si="1379"/>
        <v>163806.41359212698</v>
      </c>
      <c r="C974">
        <f t="shared" si="1355"/>
        <v>177.66382122429786</v>
      </c>
      <c r="D974">
        <f t="shared" si="1364"/>
        <v>158.05849765411767</v>
      </c>
      <c r="E974">
        <f t="shared" si="1365"/>
        <v>746.4337617502897</v>
      </c>
      <c r="F974">
        <f t="shared" si="1380"/>
        <v>2265.8569267116668</v>
      </c>
      <c r="G974">
        <f t="shared" si="1369"/>
        <v>0.28567825389836798</v>
      </c>
      <c r="H974">
        <f t="shared" si="1370"/>
        <v>0.97123477751938481</v>
      </c>
      <c r="I974">
        <f t="shared" si="1381"/>
        <v>159381.66400117302</v>
      </c>
      <c r="J974">
        <f t="shared" si="1368"/>
        <v>17.223194840276847</v>
      </c>
      <c r="K974">
        <f t="shared" si="1371"/>
        <v>2158.892664242303</v>
      </c>
      <c r="L974">
        <f t="shared" si="1372"/>
        <v>2135.1582952984713</v>
      </c>
      <c r="M974">
        <f t="shared" si="1373"/>
        <v>1.0801280462359302</v>
      </c>
      <c r="N974">
        <f t="shared" si="1374"/>
        <v>1.0682227956878771</v>
      </c>
      <c r="O974">
        <f t="shared" si="1375"/>
        <v>1.3202780964598315</v>
      </c>
      <c r="P974">
        <f t="shared" si="1376"/>
        <v>1.33471671703338</v>
      </c>
      <c r="Q974" s="5">
        <f t="shared" si="1377"/>
        <v>0.32027809645983152</v>
      </c>
      <c r="R974" s="5">
        <f t="shared" si="1378"/>
        <v>0.33471671703338002</v>
      </c>
    </row>
    <row r="975" spans="1:18" x14ac:dyDescent="0.3">
      <c r="A975" s="1">
        <v>44880</v>
      </c>
      <c r="B975">
        <f t="shared" si="1379"/>
        <v>163984.27031608636</v>
      </c>
      <c r="C975">
        <f t="shared" si="1355"/>
        <v>177.85672395938309</v>
      </c>
      <c r="D975">
        <f t="shared" si="1364"/>
        <v>181.93192291916421</v>
      </c>
      <c r="E975">
        <f t="shared" si="1365"/>
        <v>904.84570467987214</v>
      </c>
      <c r="F975">
        <f t="shared" si="1380"/>
        <v>2266.1426409882965</v>
      </c>
      <c r="G975">
        <f t="shared" si="1369"/>
        <v>0.28571427662973292</v>
      </c>
      <c r="H975">
        <f t="shared" si="1370"/>
        <v>1.2283725785227944</v>
      </c>
      <c r="I975">
        <f t="shared" si="1381"/>
        <v>159398.88905739743</v>
      </c>
      <c r="J975">
        <f t="shared" si="1368"/>
        <v>17.225056224415312</v>
      </c>
      <c r="K975">
        <f t="shared" si="1371"/>
        <v>2319.238617700641</v>
      </c>
      <c r="L975">
        <f t="shared" si="1372"/>
        <v>2297.1600537292638</v>
      </c>
      <c r="M975">
        <f t="shared" si="1373"/>
        <v>1.0742723138181647</v>
      </c>
      <c r="N975">
        <f t="shared" si="1374"/>
        <v>1.0758734182788758</v>
      </c>
      <c r="O975">
        <f t="shared" si="1375"/>
        <v>1.4070735219061286</v>
      </c>
      <c r="P975">
        <f t="shared" si="1376"/>
        <v>1.4203491510012274</v>
      </c>
      <c r="Q975" s="5">
        <f t="shared" si="1377"/>
        <v>0.40707352190612855</v>
      </c>
      <c r="R975" s="5">
        <f t="shared" si="1378"/>
        <v>0.42034915100122738</v>
      </c>
    </row>
    <row r="976" spans="1:18" x14ac:dyDescent="0.3">
      <c r="A976" s="1">
        <v>44881</v>
      </c>
      <c r="B976">
        <f t="shared" si="1379"/>
        <v>164162.3201522296</v>
      </c>
      <c r="C976">
        <f t="shared" si="1355"/>
        <v>178.0498361432401</v>
      </c>
      <c r="D976">
        <f t="shared" si="1364"/>
        <v>186.11266768344285</v>
      </c>
      <c r="E976">
        <f t="shared" si="1365"/>
        <v>1063.4484410176519</v>
      </c>
      <c r="F976">
        <f t="shared" si="1380"/>
        <v>2266.4283912922001</v>
      </c>
      <c r="G976">
        <f t="shared" si="1369"/>
        <v>0.28575030390356915</v>
      </c>
      <c r="H976">
        <f t="shared" si="1370"/>
        <v>1.4855460462454175</v>
      </c>
      <c r="I976">
        <f t="shared" si="1381"/>
        <v>159416.11597520715</v>
      </c>
      <c r="J976">
        <f t="shared" si="1368"/>
        <v>17.226917809719453</v>
      </c>
      <c r="K976">
        <f t="shared" si="1371"/>
        <v>2479.7757857302495</v>
      </c>
      <c r="L976">
        <f t="shared" si="1372"/>
        <v>2462.8729698792949</v>
      </c>
      <c r="M976">
        <f t="shared" si="1373"/>
        <v>1.0692197718701191</v>
      </c>
      <c r="N976">
        <f t="shared" si="1374"/>
        <v>1.0721381672474275</v>
      </c>
      <c r="O976">
        <f t="shared" si="1375"/>
        <v>1.4771407489287318</v>
      </c>
      <c r="P976">
        <f t="shared" si="1376"/>
        <v>1.5044981098491914</v>
      </c>
      <c r="Q976" s="5">
        <f t="shared" si="1377"/>
        <v>0.47714074892873182</v>
      </c>
      <c r="R976" s="5">
        <f t="shared" si="1378"/>
        <v>0.50449810984919141</v>
      </c>
    </row>
    <row r="977" spans="1:18" x14ac:dyDescent="0.3">
      <c r="A977" s="1">
        <v>44882</v>
      </c>
      <c r="B977">
        <f t="shared" si="1379"/>
        <v>164340.56331023286</v>
      </c>
      <c r="C977">
        <f t="shared" si="1355"/>
        <v>178.24315800325712</v>
      </c>
      <c r="D977">
        <f t="shared" si="1364"/>
        <v>190.30304717546824</v>
      </c>
      <c r="E977">
        <f t="shared" si="1365"/>
        <v>1222.2421801633027</v>
      </c>
      <c r="F977">
        <f t="shared" si="1380"/>
        <v>2266.7141776279204</v>
      </c>
      <c r="G977">
        <f t="shared" si="1369"/>
        <v>0.28578633572033141</v>
      </c>
      <c r="H977">
        <f t="shared" si="1370"/>
        <v>1.7427551852256329</v>
      </c>
      <c r="I977">
        <f t="shared" si="1381"/>
        <v>159433.34475480334</v>
      </c>
      <c r="J977">
        <f t="shared" si="1368"/>
        <v>17.22877959618927</v>
      </c>
      <c r="K977">
        <f t="shared" si="1371"/>
        <v>2640.5043778015825</v>
      </c>
      <c r="L977">
        <f t="shared" si="1372"/>
        <v>2632.6558003295695</v>
      </c>
      <c r="M977">
        <f t="shared" si="1373"/>
        <v>1.0648157760859824</v>
      </c>
      <c r="N977">
        <f t="shared" si="1374"/>
        <v>1.068936901142163</v>
      </c>
      <c r="O977">
        <f t="shared" si="1375"/>
        <v>1.5298574606472173</v>
      </c>
      <c r="P977">
        <f t="shared" si="1376"/>
        <v>1.587204516046701</v>
      </c>
      <c r="Q977" s="5">
        <f t="shared" si="1377"/>
        <v>0.52985746064721728</v>
      </c>
      <c r="R977" s="5">
        <f t="shared" si="1378"/>
        <v>0.58720451604670099</v>
      </c>
    </row>
    <row r="978" spans="1:18" x14ac:dyDescent="0.3">
      <c r="A978" s="1">
        <v>44883</v>
      </c>
      <c r="B978" s="4">
        <v>164519</v>
      </c>
      <c r="C978">
        <f t="shared" si="1355"/>
        <v>178.43668976714252</v>
      </c>
      <c r="D978">
        <f t="shared" si="1364"/>
        <v>194.50307837447326</v>
      </c>
      <c r="E978">
        <f t="shared" si="1365"/>
        <v>1381.2271317441482</v>
      </c>
      <c r="F978" s="4">
        <v>2267</v>
      </c>
      <c r="G978">
        <f t="shared" si="1369"/>
        <v>0.28582237207956496</v>
      </c>
      <c r="H978">
        <f t="shared" si="1370"/>
        <v>2</v>
      </c>
      <c r="I978">
        <f t="shared" si="1381"/>
        <v>159450.57539638723</v>
      </c>
      <c r="J978">
        <f t="shared" si="1368"/>
        <v>17.230641583882971</v>
      </c>
      <c r="K978">
        <f t="shared" si="1371"/>
        <v>2801.4246036127734</v>
      </c>
      <c r="L978">
        <f t="shared" si="1372"/>
        <v>2806.8390668186826</v>
      </c>
      <c r="M978">
        <f t="shared" si="1373"/>
        <v>1.0609429876973615</v>
      </c>
      <c r="N978">
        <f t="shared" si="1374"/>
        <v>1.0661625672703996</v>
      </c>
      <c r="O978">
        <f t="shared" si="1375"/>
        <v>1.5651705607675317</v>
      </c>
      <c r="P978">
        <f t="shared" si="1376"/>
        <v>1.668507804414993</v>
      </c>
      <c r="Q978" s="5">
        <f t="shared" si="1377"/>
        <v>0.56517056076753169</v>
      </c>
      <c r="R978" s="5">
        <f t="shared" si="1378"/>
        <v>0.66850780441499302</v>
      </c>
    </row>
    <row r="979" spans="1:18" x14ac:dyDescent="0.3">
      <c r="A979" s="1">
        <v>44884</v>
      </c>
      <c r="B979">
        <f>((B$992/B$978)^(1/14))*B978</f>
        <v>164729.45538335331</v>
      </c>
      <c r="C979">
        <f t="shared" si="1355"/>
        <v>210.45538335331366</v>
      </c>
      <c r="D979">
        <f t="shared" si="1364"/>
        <v>198.71277828646635</v>
      </c>
      <c r="E979">
        <f t="shared" si="1365"/>
        <v>1572.2284573058714</v>
      </c>
      <c r="F979">
        <f>((F$985-F$978)*(1/7))+F978</f>
        <v>2267.4285714285716</v>
      </c>
      <c r="G979">
        <f t="shared" si="1369"/>
        <v>0.4285714285715585</v>
      </c>
      <c r="H979">
        <f t="shared" si="1370"/>
        <v>2.1429652065116898</v>
      </c>
      <c r="I979">
        <f t="shared" si="1381"/>
        <v>159467.80790016003</v>
      </c>
      <c r="J979">
        <f t="shared" si="1368"/>
        <v>17.232503772800555</v>
      </c>
      <c r="K979">
        <f t="shared" si="1371"/>
        <v>2994.2189117647067</v>
      </c>
      <c r="L979">
        <f t="shared" ref="L979:L985" si="1382">GEOMEAN(K976:K982)</f>
        <v>2985.7331178293284</v>
      </c>
      <c r="M979">
        <f t="shared" ref="M979:M985" si="1383">K979/K978</f>
        <v>1.0688200952841287</v>
      </c>
      <c r="N979">
        <f t="shared" ref="N979:N985" si="1384">L979/L978</f>
        <v>1.0637350581034228</v>
      </c>
      <c r="O979">
        <f t="shared" ref="O979:O985" si="1385">L979/L972</f>
        <v>1.5835231344773206</v>
      </c>
      <c r="P979">
        <f t="shared" ref="P979:P985" si="1386">K979/K972</f>
        <v>1.6283782679427754</v>
      </c>
      <c r="Q979" s="5">
        <f t="shared" ref="Q979:Q985" si="1387">O979-1</f>
        <v>0.58352313447732063</v>
      </c>
      <c r="R979" s="5">
        <f t="shared" ref="R979:R985" si="1388">P979-1</f>
        <v>0.6283782679427754</v>
      </c>
    </row>
    <row r="980" spans="1:18" x14ac:dyDescent="0.3">
      <c r="A980" s="1">
        <v>44885</v>
      </c>
      <c r="B980">
        <f t="shared" ref="B980:B991" si="1389">((B$992/B$978)^(1/14))*B979</f>
        <v>164940.17998465945</v>
      </c>
      <c r="C980">
        <f t="shared" si="1355"/>
        <v>210.72460130613763</v>
      </c>
      <c r="D980">
        <f t="shared" si="1364"/>
        <v>202.93216394426781</v>
      </c>
      <c r="E980">
        <f t="shared" si="1365"/>
        <v>1763.4966809385514</v>
      </c>
      <c r="F980">
        <f t="shared" ref="F980:F984" si="1390">((F$985-F$978)*(1/7))+F979</f>
        <v>2267.8571428571431</v>
      </c>
      <c r="G980">
        <f t="shared" si="1369"/>
        <v>0.4285714285715585</v>
      </c>
      <c r="H980">
        <f t="shared" si="1370"/>
        <v>2.2858943993746834</v>
      </c>
      <c r="I980">
        <f t="shared" si="1381"/>
        <v>159485.04226632303</v>
      </c>
      <c r="J980">
        <f t="shared" si="1368"/>
        <v>17.234366163000232</v>
      </c>
      <c r="K980">
        <f t="shared" si="1371"/>
        <v>3187.2805754792935</v>
      </c>
      <c r="L980">
        <f t="shared" si="1382"/>
        <v>3169.633989028408</v>
      </c>
      <c r="M980">
        <f t="shared" si="1383"/>
        <v>1.0644781391754692</v>
      </c>
      <c r="N980">
        <f t="shared" si="1384"/>
        <v>1.0615932047311645</v>
      </c>
      <c r="O980">
        <f t="shared" si="1385"/>
        <v>1.5857724874651209</v>
      </c>
      <c r="P980">
        <f t="shared" si="1386"/>
        <v>1.5946467361805778</v>
      </c>
      <c r="Q980" s="5">
        <f t="shared" si="1387"/>
        <v>0.58577248746512089</v>
      </c>
      <c r="R980" s="5">
        <f t="shared" si="1388"/>
        <v>0.59464673618057784</v>
      </c>
    </row>
    <row r="981" spans="1:18" x14ac:dyDescent="0.3">
      <c r="A981" s="1">
        <v>44886</v>
      </c>
      <c r="B981">
        <f t="shared" si="1389"/>
        <v>165151.17414830643</v>
      </c>
      <c r="C981">
        <f t="shared" si="1355"/>
        <v>210.9941636469739</v>
      </c>
      <c r="D981">
        <f t="shared" si="1364"/>
        <v>207.16125240755355</v>
      </c>
      <c r="E981">
        <f t="shared" si="1365"/>
        <v>1955.0321467535105</v>
      </c>
      <c r="F981">
        <f t="shared" si="1390"/>
        <v>2268.2857142857147</v>
      </c>
      <c r="G981">
        <f t="shared" si="1369"/>
        <v>0.4285714285715585</v>
      </c>
      <c r="H981">
        <f t="shared" si="1370"/>
        <v>2.4287875740478739</v>
      </c>
      <c r="I981">
        <f t="shared" si="1381"/>
        <v>159502.27849507748</v>
      </c>
      <c r="J981">
        <f t="shared" si="1368"/>
        <v>17.236228754452895</v>
      </c>
      <c r="K981">
        <f t="shared" si="1371"/>
        <v>3380.6099389432347</v>
      </c>
      <c r="L981">
        <f t="shared" si="1382"/>
        <v>3358.8277745044848</v>
      </c>
      <c r="M981">
        <f t="shared" si="1383"/>
        <v>1.0606565248604978</v>
      </c>
      <c r="N981">
        <f t="shared" si="1384"/>
        <v>1.0596894739679614</v>
      </c>
      <c r="O981">
        <f t="shared" si="1385"/>
        <v>1.5731048053441667</v>
      </c>
      <c r="P981">
        <f t="shared" si="1386"/>
        <v>1.5658999610940418</v>
      </c>
      <c r="Q981" s="5">
        <f t="shared" si="1387"/>
        <v>0.57310480534416675</v>
      </c>
      <c r="R981" s="5">
        <f t="shared" si="1388"/>
        <v>0.56589996109404184</v>
      </c>
    </row>
    <row r="982" spans="1:18" x14ac:dyDescent="0.3">
      <c r="A982" s="1">
        <v>44887</v>
      </c>
      <c r="B982">
        <f t="shared" si="1389"/>
        <v>165362.43821912276</v>
      </c>
      <c r="C982">
        <f t="shared" si="1355"/>
        <v>211.26407081633806</v>
      </c>
      <c r="D982">
        <f t="shared" si="1364"/>
        <v>211.4000607628841</v>
      </c>
      <c r="E982">
        <f t="shared" si="1365"/>
        <v>2146.8351993026445</v>
      </c>
      <c r="F982">
        <f t="shared" si="1390"/>
        <v>2268.7142857142862</v>
      </c>
      <c r="G982">
        <f t="shared" si="1369"/>
        <v>0.4285714285715585</v>
      </c>
      <c r="H982">
        <f t="shared" si="1370"/>
        <v>2.5716447259896995</v>
      </c>
      <c r="I982">
        <f t="shared" si="1381"/>
        <v>159519.5165866247</v>
      </c>
      <c r="J982">
        <f t="shared" si="1368"/>
        <v>17.238091547216754</v>
      </c>
      <c r="K982">
        <f t="shared" si="1371"/>
        <v>3574.2073467837763</v>
      </c>
      <c r="L982">
        <f t="shared" si="1382"/>
        <v>3553.5939638614977</v>
      </c>
      <c r="M982">
        <f t="shared" si="1383"/>
        <v>1.0572670054626472</v>
      </c>
      <c r="N982">
        <f t="shared" si="1384"/>
        <v>1.057986357870268</v>
      </c>
      <c r="O982">
        <f t="shared" si="1385"/>
        <v>1.5469509658643548</v>
      </c>
      <c r="P982">
        <f t="shared" si="1386"/>
        <v>1.5411123803756539</v>
      </c>
      <c r="Q982" s="5">
        <f t="shared" si="1387"/>
        <v>0.54695096586435477</v>
      </c>
      <c r="R982" s="5">
        <f t="shared" si="1388"/>
        <v>0.5411123803756539</v>
      </c>
    </row>
    <row r="983" spans="1:18" x14ac:dyDescent="0.3">
      <c r="A983" s="1">
        <v>44888</v>
      </c>
      <c r="B983">
        <f t="shared" si="1389"/>
        <v>165573.97254237809</v>
      </c>
      <c r="C983">
        <f t="shared" si="1355"/>
        <v>211.53432325532776</v>
      </c>
      <c r="D983">
        <f t="shared" si="1364"/>
        <v>211.67048716244244</v>
      </c>
      <c r="E983">
        <f t="shared" si="1365"/>
        <v>2338.9061835788307</v>
      </c>
      <c r="F983">
        <f t="shared" si="1390"/>
        <v>2269.1428571428578</v>
      </c>
      <c r="G983">
        <f t="shared" si="1369"/>
        <v>0.4285714285715585</v>
      </c>
      <c r="H983">
        <f t="shared" si="1370"/>
        <v>2.7144658506576889</v>
      </c>
      <c r="I983">
        <f t="shared" si="1381"/>
        <v>159536.75654116599</v>
      </c>
      <c r="J983">
        <f t="shared" si="1368"/>
        <v>17.239954541291809</v>
      </c>
      <c r="K983">
        <f t="shared" si="1371"/>
        <v>3768.0731440692325</v>
      </c>
      <c r="L983">
        <f t="shared" si="1382"/>
        <v>3748.4020873403742</v>
      </c>
      <c r="M983">
        <f t="shared" si="1383"/>
        <v>1.0542402212507076</v>
      </c>
      <c r="N983">
        <f t="shared" si="1384"/>
        <v>1.0548200288102665</v>
      </c>
      <c r="O983">
        <f t="shared" si="1385"/>
        <v>1.5219632247310273</v>
      </c>
      <c r="P983">
        <f t="shared" si="1386"/>
        <v>1.5195217106935346</v>
      </c>
      <c r="Q983" s="5">
        <f t="shared" si="1387"/>
        <v>0.5219632247310273</v>
      </c>
      <c r="R983" s="5">
        <f t="shared" si="1388"/>
        <v>0.51952171069353459</v>
      </c>
    </row>
    <row r="984" spans="1:18" x14ac:dyDescent="0.3">
      <c r="A984" s="1">
        <v>44889</v>
      </c>
      <c r="B984">
        <f t="shared" si="1389"/>
        <v>165785.77746378374</v>
      </c>
      <c r="C984">
        <f t="shared" si="1355"/>
        <v>211.80492140565184</v>
      </c>
      <c r="D984">
        <f t="shared" si="1364"/>
        <v>211.94125949585577</v>
      </c>
      <c r="E984">
        <f t="shared" si="1365"/>
        <v>2531.2454450166842</v>
      </c>
      <c r="F984">
        <f t="shared" si="1390"/>
        <v>2269.5714285714294</v>
      </c>
      <c r="G984">
        <f t="shared" si="1369"/>
        <v>0.4285714285715585</v>
      </c>
      <c r="H984">
        <f t="shared" si="1370"/>
        <v>2.857250943508916</v>
      </c>
      <c r="I984">
        <f t="shared" si="1381"/>
        <v>159553.9983589027</v>
      </c>
      <c r="J984">
        <f t="shared" si="1368"/>
        <v>17.241817736707162</v>
      </c>
      <c r="K984">
        <f t="shared" si="1371"/>
        <v>3962.2076763096265</v>
      </c>
      <c r="L984">
        <f t="shared" si="1382"/>
        <v>3943.2634913757579</v>
      </c>
      <c r="M984">
        <f t="shared" si="1383"/>
        <v>1.0515209033417923</v>
      </c>
      <c r="N984">
        <f t="shared" si="1384"/>
        <v>1.0519851924886865</v>
      </c>
      <c r="O984">
        <f t="shared" si="1385"/>
        <v>1.4978272096497081</v>
      </c>
      <c r="P984">
        <f t="shared" si="1386"/>
        <v>1.500549557735807</v>
      </c>
      <c r="Q984" s="5">
        <f t="shared" si="1387"/>
        <v>0.49782720964970806</v>
      </c>
      <c r="R984" s="5">
        <f t="shared" si="1388"/>
        <v>0.500549557735807</v>
      </c>
    </row>
    <row r="985" spans="1:18" x14ac:dyDescent="0.3">
      <c r="A985" s="1">
        <v>44890</v>
      </c>
      <c r="B985">
        <f t="shared" si="1389"/>
        <v>165997.85332949329</v>
      </c>
      <c r="C985">
        <f t="shared" si="1355"/>
        <v>212.075865709543</v>
      </c>
      <c r="D985">
        <f t="shared" si="1364"/>
        <v>212.2123782056442</v>
      </c>
      <c r="E985">
        <f t="shared" si="1365"/>
        <v>2723.8533294932859</v>
      </c>
      <c r="F985" s="4">
        <v>2270</v>
      </c>
      <c r="G985">
        <f t="shared" si="1369"/>
        <v>0.428571428570649</v>
      </c>
      <c r="H985">
        <f t="shared" si="1370"/>
        <v>3</v>
      </c>
      <c r="I985">
        <f t="shared" si="1381"/>
        <v>159571.24204003619</v>
      </c>
      <c r="J985">
        <f t="shared" si="1368"/>
        <v>17.243681133491918</v>
      </c>
      <c r="K985">
        <f t="shared" si="1371"/>
        <v>4156.6112894570979</v>
      </c>
      <c r="L985">
        <f t="shared" si="1382"/>
        <v>4138.1867384770931</v>
      </c>
      <c r="M985">
        <f t="shared" si="1383"/>
        <v>1.0490644683543033</v>
      </c>
      <c r="N985">
        <f t="shared" si="1384"/>
        <v>1.0494319609956697</v>
      </c>
      <c r="O985">
        <f t="shared" si="1385"/>
        <v>1.4743227666299308</v>
      </c>
      <c r="P985">
        <f t="shared" si="1386"/>
        <v>1.4837491196788408</v>
      </c>
      <c r="Q985" s="5">
        <f t="shared" si="1387"/>
        <v>0.47432276662993078</v>
      </c>
      <c r="R985" s="5">
        <f t="shared" si="1388"/>
        <v>0.48374911967884082</v>
      </c>
    </row>
    <row r="986" spans="1:18" x14ac:dyDescent="0.3">
      <c r="A986" s="1">
        <v>44891</v>
      </c>
      <c r="B986">
        <f t="shared" si="1389"/>
        <v>166210.20048610307</v>
      </c>
      <c r="C986">
        <f t="shared" si="1355"/>
        <v>212.34715660978691</v>
      </c>
      <c r="D986">
        <f t="shared" si="1364"/>
        <v>212.48384373489898</v>
      </c>
      <c r="E986">
        <f t="shared" si="1365"/>
        <v>2758.9218429111643</v>
      </c>
      <c r="F986">
        <f>((F$992/F$985)^(1/7))*F985</f>
        <v>2271.2835349701427</v>
      </c>
      <c r="G986">
        <f t="shared" si="1369"/>
        <v>1.2835349701426821</v>
      </c>
      <c r="H986">
        <f t="shared" si="1370"/>
        <v>3.8549635415711236</v>
      </c>
      <c r="I986">
        <f t="shared" si="1381"/>
        <v>159588.48758476783</v>
      </c>
      <c r="J986">
        <f t="shared" si="1368"/>
        <v>17.245544731646078</v>
      </c>
      <c r="K986">
        <f t="shared" si="1371"/>
        <v>4350.4293663651042</v>
      </c>
      <c r="L986">
        <f t="shared" ref="L986:L992" si="1391">GEOMEAN(K983:K989)</f>
        <v>4333.1783009668989</v>
      </c>
      <c r="M986">
        <f t="shared" ref="M986:M992" si="1392">K986/K985</f>
        <v>1.0466288674622066</v>
      </c>
      <c r="N986">
        <f t="shared" ref="N986:N992" si="1393">L986/L985</f>
        <v>1.0471200491453814</v>
      </c>
      <c r="O986">
        <f t="shared" ref="O986:O992" si="1394">L986/L979</f>
        <v>1.4512945832604029</v>
      </c>
      <c r="P986">
        <f t="shared" ref="P986:P992" si="1395">K986/K979</f>
        <v>1.4529429859893197</v>
      </c>
      <c r="Q986" s="5">
        <f t="shared" ref="Q986:Q992" si="1396">O986-1</f>
        <v>0.45129458326040295</v>
      </c>
      <c r="R986" s="5">
        <f t="shared" ref="R986:R992" si="1397">P986-1</f>
        <v>0.4529429859893197</v>
      </c>
    </row>
    <row r="987" spans="1:18" x14ac:dyDescent="0.3">
      <c r="A987" s="1">
        <v>44892</v>
      </c>
      <c r="B987">
        <f t="shared" si="1389"/>
        <v>166422.81928065285</v>
      </c>
      <c r="C987">
        <f t="shared" si="1355"/>
        <v>212.61879454978043</v>
      </c>
      <c r="D987">
        <f t="shared" si="1364"/>
        <v>212.75565652727892</v>
      </c>
      <c r="E987">
        <f t="shared" si="1365"/>
        <v>2794.0695097501739</v>
      </c>
      <c r="F987">
        <f t="shared" ref="F987:F991" si="1398">((F$992/F$985)^(1/7))*F986</f>
        <v>2272.5677956944792</v>
      </c>
      <c r="G987">
        <f t="shared" si="1369"/>
        <v>1.284260724336491</v>
      </c>
      <c r="H987">
        <f t="shared" si="1370"/>
        <v>4.7106528373360561</v>
      </c>
      <c r="I987">
        <f t="shared" si="1381"/>
        <v>159605.73499329906</v>
      </c>
      <c r="J987">
        <f t="shared" si="1368"/>
        <v>17.247408531227848</v>
      </c>
      <c r="K987">
        <f t="shared" si="1371"/>
        <v>4544.5164916593058</v>
      </c>
      <c r="L987">
        <f t="shared" si="1391"/>
        <v>4528.2430648926647</v>
      </c>
      <c r="M987">
        <f t="shared" si="1392"/>
        <v>1.0446133263982553</v>
      </c>
      <c r="N987">
        <f t="shared" si="1393"/>
        <v>1.0450165560651496</v>
      </c>
      <c r="O987">
        <f t="shared" si="1394"/>
        <v>1.4286327950063133</v>
      </c>
      <c r="P987">
        <f t="shared" si="1395"/>
        <v>1.4258288167730309</v>
      </c>
      <c r="Q987" s="5">
        <f t="shared" si="1396"/>
        <v>0.42863279500631335</v>
      </c>
      <c r="R987" s="5">
        <f t="shared" si="1397"/>
        <v>0.42582881677303086</v>
      </c>
    </row>
    <row r="988" spans="1:18" x14ac:dyDescent="0.3">
      <c r="A988" s="1">
        <v>44893</v>
      </c>
      <c r="B988">
        <f t="shared" si="1389"/>
        <v>166635.7100606263</v>
      </c>
      <c r="C988">
        <f t="shared" si="1355"/>
        <v>212.8907799734443</v>
      </c>
      <c r="D988">
        <f t="shared" si="1364"/>
        <v>213.02781702703214</v>
      </c>
      <c r="E988">
        <f t="shared" si="1365"/>
        <v>2829.2964684993203</v>
      </c>
      <c r="F988">
        <f t="shared" si="1398"/>
        <v>2273.8527825833753</v>
      </c>
      <c r="G988">
        <f t="shared" si="1369"/>
        <v>1.2849868888961282</v>
      </c>
      <c r="H988">
        <f t="shared" si="1370"/>
        <v>5.5670682976606258</v>
      </c>
      <c r="I988">
        <f t="shared" si="1381"/>
        <v>159622.9842658313</v>
      </c>
      <c r="J988">
        <f t="shared" si="1368"/>
        <v>17.249272532237228</v>
      </c>
      <c r="K988">
        <f t="shared" si="1371"/>
        <v>4738.8730122116103</v>
      </c>
      <c r="L988">
        <f t="shared" si="1391"/>
        <v>4723.3847012965907</v>
      </c>
      <c r="M988">
        <f t="shared" si="1392"/>
        <v>1.0427672604795282</v>
      </c>
      <c r="N988">
        <f t="shared" si="1393"/>
        <v>1.0430943378275901</v>
      </c>
      <c r="O988">
        <f t="shared" si="1394"/>
        <v>1.406259867549599</v>
      </c>
      <c r="P988">
        <f t="shared" si="1395"/>
        <v>1.4017804768369591</v>
      </c>
      <c r="Q988" s="5">
        <f t="shared" si="1396"/>
        <v>0.40625986754959897</v>
      </c>
      <c r="R988" s="5">
        <f t="shared" si="1397"/>
        <v>0.40178047683695906</v>
      </c>
    </row>
    <row r="989" spans="1:18" x14ac:dyDescent="0.3">
      <c r="A989" s="1">
        <v>44894</v>
      </c>
      <c r="B989">
        <f t="shared" si="1389"/>
        <v>166848.87317395158</v>
      </c>
      <c r="C989">
        <f t="shared" si="1355"/>
        <v>213.1631133252813</v>
      </c>
      <c r="D989">
        <f t="shared" si="1364"/>
        <v>232.9405354333976</v>
      </c>
      <c r="E989">
        <f t="shared" si="1365"/>
        <v>2864.6028578652185</v>
      </c>
      <c r="F989">
        <f t="shared" si="1398"/>
        <v>2275.1384960474288</v>
      </c>
      <c r="G989">
        <f t="shared" si="1369"/>
        <v>1.2857134640535151</v>
      </c>
      <c r="H989">
        <f t="shared" si="1370"/>
        <v>6.4242103331425824</v>
      </c>
      <c r="I989">
        <f t="shared" si="1381"/>
        <v>159640.235402566</v>
      </c>
      <c r="J989">
        <f t="shared" si="1368"/>
        <v>17.251136734703323</v>
      </c>
      <c r="K989">
        <f t="shared" si="1371"/>
        <v>4933.4992753381375</v>
      </c>
      <c r="L989">
        <f t="shared" si="1391"/>
        <v>4918.6059432408047</v>
      </c>
      <c r="M989">
        <f t="shared" si="1392"/>
        <v>1.0410701579521111</v>
      </c>
      <c r="N989">
        <f t="shared" si="1393"/>
        <v>1.0413307943963626</v>
      </c>
      <c r="O989">
        <f t="shared" si="1394"/>
        <v>1.3841215381557048</v>
      </c>
      <c r="P989">
        <f t="shared" si="1395"/>
        <v>1.3803058403361825</v>
      </c>
      <c r="Q989" s="5">
        <f t="shared" si="1396"/>
        <v>0.38412153815570482</v>
      </c>
      <c r="R989" s="5">
        <f t="shared" si="1397"/>
        <v>0.38030584033618253</v>
      </c>
    </row>
    <row r="990" spans="1:18" x14ac:dyDescent="0.3">
      <c r="A990" s="1">
        <v>44895</v>
      </c>
      <c r="B990">
        <f t="shared" si="1389"/>
        <v>167062.30896900196</v>
      </c>
      <c r="C990">
        <f t="shared" si="1355"/>
        <v>213.43579505037633</v>
      </c>
      <c r="D990">
        <f t="shared" si="1364"/>
        <v>252.92227498918146</v>
      </c>
      <c r="E990">
        <f t="shared" si="1365"/>
        <v>2899.9888167723548</v>
      </c>
      <c r="F990">
        <f t="shared" si="1398"/>
        <v>2276.4249364974703</v>
      </c>
      <c r="G990">
        <f t="shared" si="1369"/>
        <v>1.2864404500414821</v>
      </c>
      <c r="H990">
        <f t="shared" si="1370"/>
        <v>7.282079354612506</v>
      </c>
      <c r="I990">
        <f t="shared" si="1381"/>
        <v>159657.48840370463</v>
      </c>
      <c r="J990">
        <f t="shared" si="1368"/>
        <v>17.253001138626132</v>
      </c>
      <c r="K990">
        <f t="shared" si="1371"/>
        <v>5128.395628799859</v>
      </c>
      <c r="L990">
        <f t="shared" si="1391"/>
        <v>5106.474314936454</v>
      </c>
      <c r="M990">
        <f t="shared" si="1392"/>
        <v>1.0395046887786081</v>
      </c>
      <c r="N990">
        <f t="shared" si="1393"/>
        <v>1.038195450878479</v>
      </c>
      <c r="O990">
        <f t="shared" si="1394"/>
        <v>1.3623069766668712</v>
      </c>
      <c r="P990">
        <f t="shared" si="1395"/>
        <v>1.3610127597633579</v>
      </c>
      <c r="Q990" s="5">
        <f t="shared" si="1396"/>
        <v>0.36230697666687117</v>
      </c>
      <c r="R990" s="5">
        <f t="shared" si="1397"/>
        <v>0.36101275976335789</v>
      </c>
    </row>
    <row r="991" spans="1:18" x14ac:dyDescent="0.3">
      <c r="A991" s="1">
        <v>44896</v>
      </c>
      <c r="B991">
        <f t="shared" si="1389"/>
        <v>167276.01779459632</v>
      </c>
      <c r="C991">
        <f t="shared" si="1355"/>
        <v>213.70882559436723</v>
      </c>
      <c r="D991">
        <f t="shared" si="1364"/>
        <v>272.97322054792312</v>
      </c>
      <c r="E991">
        <f t="shared" si="1365"/>
        <v>2935.4544843634649</v>
      </c>
      <c r="F991">
        <f t="shared" si="1398"/>
        <v>2277.7121043445622</v>
      </c>
      <c r="G991">
        <f t="shared" si="1369"/>
        <v>1.2871678470919505</v>
      </c>
      <c r="H991">
        <f t="shared" si="1370"/>
        <v>8.140675773132898</v>
      </c>
      <c r="I991">
        <f t="shared" si="1381"/>
        <v>159674.74326944866</v>
      </c>
      <c r="J991">
        <f t="shared" si="1368"/>
        <v>17.25486574403476</v>
      </c>
      <c r="K991">
        <f t="shared" si="1371"/>
        <v>5323.5624208030931</v>
      </c>
      <c r="L991">
        <f t="shared" si="1391"/>
        <v>5286.6330709768044</v>
      </c>
      <c r="M991">
        <f t="shared" si="1392"/>
        <v>1.0380561107468431</v>
      </c>
      <c r="N991">
        <f t="shared" si="1393"/>
        <v>1.0352804586744686</v>
      </c>
      <c r="O991">
        <f t="shared" si="1394"/>
        <v>1.340674566267029</v>
      </c>
      <c r="P991">
        <f t="shared" si="1395"/>
        <v>1.3435849041010952</v>
      </c>
      <c r="Q991" s="5">
        <f t="shared" si="1396"/>
        <v>0.34067456626702897</v>
      </c>
      <c r="R991" s="5">
        <f t="shared" si="1397"/>
        <v>0.34358490410109521</v>
      </c>
    </row>
    <row r="992" spans="1:18" x14ac:dyDescent="0.3">
      <c r="A992" s="1">
        <v>44897</v>
      </c>
      <c r="B992" s="4">
        <v>167490</v>
      </c>
      <c r="C992">
        <f t="shared" si="1355"/>
        <v>213.98220540367765</v>
      </c>
      <c r="D992">
        <f t="shared" si="1364"/>
        <v>293.0935574137402</v>
      </c>
      <c r="E992">
        <f t="shared" si="1365"/>
        <v>2971</v>
      </c>
      <c r="F992" s="4">
        <v>2279</v>
      </c>
      <c r="G992">
        <f t="shared" si="1369"/>
        <v>1.287895655437751</v>
      </c>
      <c r="H992">
        <f t="shared" si="1370"/>
        <v>9</v>
      </c>
      <c r="I992" s="4">
        <v>159692</v>
      </c>
      <c r="J992">
        <f t="shared" si="1368"/>
        <v>17.256730551336659</v>
      </c>
      <c r="K992">
        <f t="shared" si="1371"/>
        <v>5519</v>
      </c>
      <c r="L992">
        <f t="shared" si="1391"/>
        <v>5458.7858862567182</v>
      </c>
      <c r="M992">
        <f t="shared" si="1392"/>
        <v>1.0367118038164045</v>
      </c>
      <c r="N992">
        <f t="shared" si="1393"/>
        <v>1.0325637911632299</v>
      </c>
      <c r="O992">
        <f t="shared" si="1394"/>
        <v>1.3191250736707021</v>
      </c>
      <c r="P992">
        <f t="shared" si="1395"/>
        <v>1.3277642809657206</v>
      </c>
      <c r="Q992" s="5">
        <f t="shared" si="1396"/>
        <v>0.31912507367070209</v>
      </c>
      <c r="R992" s="5">
        <f t="shared" si="1397"/>
        <v>0.32776428096572063</v>
      </c>
    </row>
    <row r="993" spans="1:18" x14ac:dyDescent="0.3">
      <c r="A993" s="1">
        <v>44898</v>
      </c>
      <c r="B993">
        <f>((B$999/B$992)^(1/7))*B992</f>
        <v>167861.37761296047</v>
      </c>
      <c r="C993">
        <f t="shared" si="1355"/>
        <v>371.37761296046665</v>
      </c>
      <c r="D993">
        <f t="shared" si="1364"/>
        <v>313.28347134236901</v>
      </c>
      <c r="E993">
        <f t="shared" si="1365"/>
        <v>3131.922229607153</v>
      </c>
      <c r="F993">
        <f>((F$999/F$992)^(1/7))*F992</f>
        <v>2279.7136150092897</v>
      </c>
      <c r="G993">
        <f t="shared" si="1369"/>
        <v>0.7136150092896969</v>
      </c>
      <c r="H993">
        <f t="shared" si="1370"/>
        <v>8.4300800391470148</v>
      </c>
      <c r="I993">
        <f>((I$999/I$992)^(1/7))*I992</f>
        <v>159925.9691016069</v>
      </c>
      <c r="J993">
        <f t="shared" si="1368"/>
        <v>233.96910160689731</v>
      </c>
      <c r="K993">
        <f t="shared" si="1371"/>
        <v>5655.6948963442701</v>
      </c>
      <c r="L993">
        <f t="shared" ref="L993:L999" si="1399">GEOMEAN(K990:K996)</f>
        <v>5622.6931774496152</v>
      </c>
      <c r="M993">
        <f t="shared" ref="M993:M999" si="1400">K993/K992</f>
        <v>1.0247680551448215</v>
      </c>
      <c r="N993">
        <f t="shared" ref="N993:N999" si="1401">L993/L992</f>
        <v>1.0300263272105172</v>
      </c>
      <c r="O993">
        <f t="shared" ref="O993:O999" si="1402">L993/L986</f>
        <v>1.2975910029354147</v>
      </c>
      <c r="P993">
        <f t="shared" ref="P993:P999" si="1403">K993/K986</f>
        <v>1.300031426799086</v>
      </c>
      <c r="Q993" s="5">
        <f t="shared" ref="Q993:Q999" si="1404">O993-1</f>
        <v>0.29759100293541474</v>
      </c>
      <c r="R993" s="5">
        <f t="shared" ref="R993:R999" si="1405">P993-1</f>
        <v>0.30003142679908601</v>
      </c>
    </row>
    <row r="994" spans="1:18" x14ac:dyDescent="0.3">
      <c r="A994" s="1">
        <v>44899</v>
      </c>
      <c r="B994">
        <f t="shared" ref="B994:B998" si="1406">((B$999/B$992)^(1/7))*B993</f>
        <v>168233.57868601652</v>
      </c>
      <c r="C994">
        <f t="shared" si="1355"/>
        <v>372.20107305605779</v>
      </c>
      <c r="D994">
        <f t="shared" si="1364"/>
        <v>333.54314854223048</v>
      </c>
      <c r="E994">
        <f t="shared" si="1365"/>
        <v>3293.3987013570732</v>
      </c>
      <c r="F994">
        <f t="shared" ref="F994:F998" si="1407">((F$999/F$992)^(1/7))*F993</f>
        <v>2280.4274534702604</v>
      </c>
      <c r="G994">
        <f t="shared" si="1369"/>
        <v>0.71383846097069181</v>
      </c>
      <c r="H994">
        <f t="shared" si="1370"/>
        <v>7.8596577757812156</v>
      </c>
      <c r="I994">
        <f t="shared" ref="I994:I998" si="1408">((I$999/I$992)^(1/7))*I993</f>
        <v>160160.28099772139</v>
      </c>
      <c r="J994">
        <f t="shared" si="1368"/>
        <v>234.31189611449372</v>
      </c>
      <c r="K994">
        <f t="shared" si="1371"/>
        <v>5792.8702348248626</v>
      </c>
      <c r="L994">
        <f t="shared" si="1399"/>
        <v>5778.1683970376271</v>
      </c>
      <c r="M994">
        <f t="shared" si="1400"/>
        <v>1.024254373864697</v>
      </c>
      <c r="N994">
        <f t="shared" si="1401"/>
        <v>1.0276513789177686</v>
      </c>
      <c r="O994">
        <f t="shared" si="1402"/>
        <v>1.2760287630837657</v>
      </c>
      <c r="P994">
        <f t="shared" si="1403"/>
        <v>1.2746945127070612</v>
      </c>
      <c r="Q994" s="5">
        <f t="shared" si="1404"/>
        <v>0.27602876308376567</v>
      </c>
      <c r="R994" s="5">
        <f t="shared" si="1405"/>
        <v>0.27469451270706124</v>
      </c>
    </row>
    <row r="995" spans="1:18" x14ac:dyDescent="0.3">
      <c r="A995" s="1">
        <v>44900</v>
      </c>
      <c r="B995">
        <f t="shared" si="1406"/>
        <v>168606.60504503624</v>
      </c>
      <c r="C995">
        <f t="shared" si="1355"/>
        <v>373.02635901971371</v>
      </c>
      <c r="D995">
        <f t="shared" si="1364"/>
        <v>353.87277567545971</v>
      </c>
      <c r="E995">
        <f t="shared" si="1365"/>
        <v>3455.430896729813</v>
      </c>
      <c r="F995">
        <f t="shared" si="1407"/>
        <v>2281.1415154528809</v>
      </c>
      <c r="G995">
        <f t="shared" si="1369"/>
        <v>0.71406198262047837</v>
      </c>
      <c r="H995">
        <f t="shared" si="1370"/>
        <v>7.2887328695055658</v>
      </c>
      <c r="I995">
        <f t="shared" si="1408"/>
        <v>160394.93619058107</v>
      </c>
      <c r="J995">
        <f t="shared" si="1368"/>
        <v>234.65519285967457</v>
      </c>
      <c r="K995">
        <f t="shared" si="1371"/>
        <v>5930.5273390022921</v>
      </c>
      <c r="L995">
        <f t="shared" si="1399"/>
        <v>5925.0743409577417</v>
      </c>
      <c r="M995">
        <f t="shared" si="1400"/>
        <v>1.0237631948580308</v>
      </c>
      <c r="N995">
        <f t="shared" si="1401"/>
        <v>1.0254243098895197</v>
      </c>
      <c r="O995">
        <f t="shared" si="1402"/>
        <v>1.2544128237810657</v>
      </c>
      <c r="P995">
        <f t="shared" si="1403"/>
        <v>1.2514636546959383</v>
      </c>
      <c r="Q995" s="5">
        <f t="shared" si="1404"/>
        <v>0.25441282378106567</v>
      </c>
      <c r="R995" s="5">
        <f t="shared" si="1405"/>
        <v>0.25146365469593834</v>
      </c>
    </row>
    <row r="996" spans="1:18" x14ac:dyDescent="0.3">
      <c r="A996" s="1">
        <v>44901</v>
      </c>
      <c r="B996">
        <f t="shared" si="1406"/>
        <v>168980.45851993622</v>
      </c>
      <c r="C996">
        <f t="shared" si="1355"/>
        <v>373.85347489998094</v>
      </c>
      <c r="D996">
        <f t="shared" si="1364"/>
        <v>360.5178571428587</v>
      </c>
      <c r="E996">
        <f t="shared" si="1365"/>
        <v>3618.0203008134558</v>
      </c>
      <c r="F996">
        <f t="shared" si="1407"/>
        <v>2281.8558010271418</v>
      </c>
      <c r="G996">
        <f t="shared" si="1369"/>
        <v>0.71428557426088446</v>
      </c>
      <c r="H996">
        <f t="shared" si="1370"/>
        <v>6.7173049797129352</v>
      </c>
      <c r="I996">
        <f t="shared" si="1408"/>
        <v>160629.93518315931</v>
      </c>
      <c r="J996">
        <f t="shared" si="1368"/>
        <v>234.99899257824291</v>
      </c>
      <c r="K996">
        <f t="shared" si="1371"/>
        <v>6068.6675357497588</v>
      </c>
      <c r="L996">
        <f t="shared" si="1399"/>
        <v>6063.3195037271007</v>
      </c>
      <c r="M996">
        <f t="shared" si="1400"/>
        <v>1.0232930714000732</v>
      </c>
      <c r="N996">
        <f t="shared" si="1401"/>
        <v>1.0233322241737499</v>
      </c>
      <c r="O996">
        <f t="shared" si="1402"/>
        <v>1.2327313010425998</v>
      </c>
      <c r="P996">
        <f t="shared" si="1403"/>
        <v>1.2300939347627284</v>
      </c>
      <c r="Q996" s="5">
        <f t="shared" si="1404"/>
        <v>0.23273130104259976</v>
      </c>
      <c r="R996" s="5">
        <f t="shared" si="1405"/>
        <v>0.23009393476272844</v>
      </c>
    </row>
    <row r="997" spans="1:18" x14ac:dyDescent="0.3">
      <c r="A997" s="1">
        <v>44902</v>
      </c>
      <c r="B997">
        <f t="shared" si="1406"/>
        <v>169355.14094469053</v>
      </c>
      <c r="C997">
        <f t="shared" ref="C997:C1060" si="1409">B997-B996</f>
        <v>374.6824247543118</v>
      </c>
      <c r="D997">
        <f t="shared" si="1364"/>
        <v>347.48851266565907</v>
      </c>
      <c r="E997">
        <f t="shared" si="1365"/>
        <v>3781.1684023124399</v>
      </c>
      <c r="F997">
        <f t="shared" si="1407"/>
        <v>2282.5703102630555</v>
      </c>
      <c r="G997">
        <f t="shared" si="1369"/>
        <v>0.71450923591373794</v>
      </c>
      <c r="H997">
        <f t="shared" si="1370"/>
        <v>6.145373765585191</v>
      </c>
      <c r="I997">
        <f t="shared" si="1408"/>
        <v>160865.27847916647</v>
      </c>
      <c r="J997">
        <f t="shared" si="1368"/>
        <v>235.34329600716592</v>
      </c>
      <c r="K997">
        <f t="shared" si="1371"/>
        <v>6207.292155261006</v>
      </c>
      <c r="L997">
        <f t="shared" si="1399"/>
        <v>6170.3973198860576</v>
      </c>
      <c r="M997">
        <f t="shared" si="1400"/>
        <v>1.0228426781817634</v>
      </c>
      <c r="N997">
        <f t="shared" si="1401"/>
        <v>1.0176599329943172</v>
      </c>
      <c r="O997">
        <f t="shared" si="1402"/>
        <v>1.2083478618187946</v>
      </c>
      <c r="P997">
        <f t="shared" si="1403"/>
        <v>1.2103770076556339</v>
      </c>
      <c r="Q997" s="5">
        <f t="shared" si="1404"/>
        <v>0.20834786181879461</v>
      </c>
      <c r="R997" s="5">
        <f t="shared" si="1405"/>
        <v>0.21037700765563394</v>
      </c>
    </row>
    <row r="998" spans="1:18" x14ac:dyDescent="0.3">
      <c r="A998" s="1">
        <v>44903</v>
      </c>
      <c r="B998">
        <f t="shared" si="1406"/>
        <v>169730.6541573398</v>
      </c>
      <c r="C998">
        <f t="shared" si="1409"/>
        <v>375.5132126492681</v>
      </c>
      <c r="D998">
        <f t="shared" si="1364"/>
        <v>334.35623567651055</v>
      </c>
      <c r="E998">
        <f t="shared" si="1365"/>
        <v>3944.8766935560561</v>
      </c>
      <c r="F998">
        <f t="shared" si="1407"/>
        <v>2283.2850432306564</v>
      </c>
      <c r="G998">
        <f t="shared" si="1369"/>
        <v>0.71473296760086669</v>
      </c>
      <c r="H998">
        <f t="shared" si="1370"/>
        <v>5.5729388860941071</v>
      </c>
      <c r="I998">
        <f t="shared" si="1408"/>
        <v>161100.9665830509</v>
      </c>
      <c r="J998">
        <f t="shared" si="1368"/>
        <v>235.68810388442944</v>
      </c>
      <c r="K998">
        <f t="shared" si="1371"/>
        <v>6346.4025310582365</v>
      </c>
      <c r="L998">
        <f t="shared" si="1399"/>
        <v>6244.8183229636679</v>
      </c>
      <c r="M998">
        <f t="shared" si="1400"/>
        <v>1.0224107988342916</v>
      </c>
      <c r="N998">
        <f t="shared" si="1401"/>
        <v>1.0120609742322046</v>
      </c>
      <c r="O998">
        <f t="shared" si="1402"/>
        <v>1.1812467858318416</v>
      </c>
      <c r="P998">
        <f t="shared" si="1403"/>
        <v>1.1921345199707156</v>
      </c>
      <c r="Q998" s="5">
        <f t="shared" si="1404"/>
        <v>0.18124678583184162</v>
      </c>
      <c r="R998" s="5">
        <f t="shared" si="1405"/>
        <v>0.19213451997071562</v>
      </c>
    </row>
    <row r="999" spans="1:18" x14ac:dyDescent="0.3">
      <c r="A999" s="1">
        <v>44904</v>
      </c>
      <c r="B999" s="4">
        <v>170107</v>
      </c>
      <c r="C999">
        <f t="shared" si="1409"/>
        <v>376.34584266020101</v>
      </c>
      <c r="D999">
        <f t="shared" si="1364"/>
        <v>321.12079794190504</v>
      </c>
      <c r="E999">
        <f t="shared" si="1365"/>
        <v>4109.1466705067141</v>
      </c>
      <c r="F999" s="4">
        <v>2284</v>
      </c>
      <c r="G999">
        <f t="shared" si="1369"/>
        <v>0.71495676934364383</v>
      </c>
      <c r="H999">
        <f t="shared" si="1370"/>
        <v>5</v>
      </c>
      <c r="I999" s="4">
        <v>161337</v>
      </c>
      <c r="J999">
        <f t="shared" si="1368"/>
        <v>236.03341694909614</v>
      </c>
      <c r="K999">
        <f t="shared" si="1371"/>
        <v>6486</v>
      </c>
      <c r="L999">
        <f t="shared" si="1399"/>
        <v>6285.5998130368253</v>
      </c>
      <c r="M999">
        <f t="shared" si="1400"/>
        <v>1.0219963149608926</v>
      </c>
      <c r="N999">
        <f t="shared" si="1401"/>
        <v>1.0065304526031116</v>
      </c>
      <c r="O999">
        <f t="shared" si="1402"/>
        <v>1.1514648026151255</v>
      </c>
      <c r="P999">
        <f t="shared" si="1403"/>
        <v>1.175212900887842</v>
      </c>
      <c r="Q999" s="5">
        <f t="shared" si="1404"/>
        <v>0.15146480261512552</v>
      </c>
      <c r="R999" s="5">
        <f t="shared" si="1405"/>
        <v>0.17521290088784203</v>
      </c>
    </row>
    <row r="1000" spans="1:18" x14ac:dyDescent="0.3">
      <c r="A1000" s="1">
        <v>44905</v>
      </c>
      <c r="B1000">
        <f>((B$1006-B$999)*(1/7))+B999</f>
        <v>170374.14285714287</v>
      </c>
      <c r="C1000">
        <f t="shared" si="1409"/>
        <v>267.14285714286962</v>
      </c>
      <c r="D1000">
        <f t="shared" si="1364"/>
        <v>307.78197072226612</v>
      </c>
      <c r="E1000">
        <f t="shared" si="1365"/>
        <v>4163.9423710397969</v>
      </c>
      <c r="F1000">
        <f t="shared" ref="F1000:F1005" si="1410">((F$1006-F$999)*(1/7))+F999</f>
        <v>2285.5714285714284</v>
      </c>
      <c r="G1000">
        <f t="shared" si="1369"/>
        <v>1.5714285714284415</v>
      </c>
      <c r="H1000">
        <f t="shared" si="1370"/>
        <v>5.8578135621387446</v>
      </c>
      <c r="I1000">
        <f t="shared" ref="I1000:I1005" si="1411">((I$1006-I$999)*(1/7))+I999</f>
        <v>161695.57142857142</v>
      </c>
      <c r="J1000">
        <f t="shared" si="1368"/>
        <v>358.57142857142026</v>
      </c>
      <c r="K1000">
        <f t="shared" si="1371"/>
        <v>6393.0000000000291</v>
      </c>
      <c r="L1000">
        <f t="shared" ref="L1000:L1006" si="1412">GEOMEAN(K997:K1003)</f>
        <v>6292.2859998469758</v>
      </c>
      <c r="M1000">
        <f t="shared" ref="M1000:M1006" si="1413">K1000/K999</f>
        <v>0.98566142460685002</v>
      </c>
      <c r="N1000">
        <f t="shared" ref="N1000:N1006" si="1414">L1000/L999</f>
        <v>1.0010637309101802</v>
      </c>
      <c r="O1000">
        <f t="shared" ref="O1000:O1006" si="1415">L1000/L993</f>
        <v>1.1190875620037086</v>
      </c>
      <c r="P1000">
        <f t="shared" ref="P1000:P1006" si="1416">K1000/K993</f>
        <v>1.1303650775313814</v>
      </c>
      <c r="Q1000" s="5">
        <f t="shared" ref="Q1000:Q1006" si="1417">O1000-1</f>
        <v>0.11908756200370862</v>
      </c>
      <c r="R1000" s="5">
        <f t="shared" ref="R1000:R1006" si="1418">P1000-1</f>
        <v>0.13036507753138138</v>
      </c>
    </row>
    <row r="1001" spans="1:18" x14ac:dyDescent="0.3">
      <c r="A1001" s="1">
        <v>44906</v>
      </c>
      <c r="B1001">
        <f t="shared" ref="B1001:B1005" si="1419">((B$1006-B$999)*(1/7))+B1000</f>
        <v>170641.28571428574</v>
      </c>
      <c r="C1001">
        <f t="shared" si="1409"/>
        <v>267.14285714286962</v>
      </c>
      <c r="D1001">
        <f t="shared" si="1364"/>
        <v>294.33952477083585</v>
      </c>
      <c r="E1001">
        <f t="shared" si="1365"/>
        <v>4218.466433632886</v>
      </c>
      <c r="F1001">
        <f t="shared" si="1410"/>
        <v>2287.1428571428569</v>
      </c>
      <c r="G1001">
        <f t="shared" si="1369"/>
        <v>1.5714285714284415</v>
      </c>
      <c r="H1001">
        <f t="shared" si="1370"/>
        <v>6.7154036725964943</v>
      </c>
      <c r="I1001">
        <f t="shared" si="1411"/>
        <v>162054.14285714284</v>
      </c>
      <c r="J1001">
        <f t="shared" si="1368"/>
        <v>358.57142857142026</v>
      </c>
      <c r="K1001">
        <f t="shared" si="1371"/>
        <v>6300.0000000000291</v>
      </c>
      <c r="L1001">
        <f t="shared" si="1412"/>
        <v>6264.9548526368135</v>
      </c>
      <c r="M1001">
        <f t="shared" si="1413"/>
        <v>0.98545283904270298</v>
      </c>
      <c r="N1001">
        <f t="shared" si="1414"/>
        <v>0.99565640417316903</v>
      </c>
      <c r="O1001">
        <f t="shared" si="1415"/>
        <v>1.0842458063092717</v>
      </c>
      <c r="P1001">
        <f t="shared" si="1416"/>
        <v>1.0875437813411504</v>
      </c>
      <c r="Q1001" s="5">
        <f t="shared" si="1417"/>
        <v>8.4245806309271698E-2</v>
      </c>
      <c r="R1001" s="5">
        <f t="shared" si="1418"/>
        <v>8.7543781341150373E-2</v>
      </c>
    </row>
    <row r="1002" spans="1:18" x14ac:dyDescent="0.3">
      <c r="A1002" s="1">
        <v>44907</v>
      </c>
      <c r="B1002">
        <f t="shared" si="1419"/>
        <v>170908.42857142861</v>
      </c>
      <c r="C1002">
        <f t="shared" si="1409"/>
        <v>267.14285714286962</v>
      </c>
      <c r="D1002">
        <f t="shared" ref="D1002:D1065" si="1420">AVERAGE(C999:C1006)</f>
        <v>280.79323033252513</v>
      </c>
      <c r="E1002">
        <f t="shared" ref="E1002:E1065" si="1421">SUM(C989:C1002)</f>
        <v>4272.7185108023114</v>
      </c>
      <c r="F1002">
        <f t="shared" si="1410"/>
        <v>2288.7142857142853</v>
      </c>
      <c r="G1002">
        <f t="shared" si="1369"/>
        <v>1.5714285714284415</v>
      </c>
      <c r="H1002">
        <f t="shared" si="1370"/>
        <v>7.5727702614044574</v>
      </c>
      <c r="I1002">
        <f t="shared" si="1411"/>
        <v>162412.71428571426</v>
      </c>
      <c r="J1002">
        <f t="shared" si="1368"/>
        <v>358.57142857142026</v>
      </c>
      <c r="K1002">
        <f t="shared" si="1371"/>
        <v>6207.0000000000582</v>
      </c>
      <c r="L1002">
        <f t="shared" si="1412"/>
        <v>6204.2115806081465</v>
      </c>
      <c r="M1002">
        <f t="shared" si="1413"/>
        <v>0.98523809523809991</v>
      </c>
      <c r="N1002">
        <f t="shared" si="1414"/>
        <v>0.99030427617477546</v>
      </c>
      <c r="O1002">
        <f t="shared" si="1415"/>
        <v>1.0471111793013022</v>
      </c>
      <c r="P1002">
        <f t="shared" si="1416"/>
        <v>1.0466185627675191</v>
      </c>
      <c r="Q1002" s="5">
        <f t="shared" si="1417"/>
        <v>4.7111179301302153E-2</v>
      </c>
      <c r="R1002" s="5">
        <f t="shared" si="1418"/>
        <v>4.6618562767519078E-2</v>
      </c>
    </row>
    <row r="1003" spans="1:18" x14ac:dyDescent="0.3">
      <c r="A1003" s="1">
        <v>44908</v>
      </c>
      <c r="B1003">
        <f t="shared" si="1419"/>
        <v>171175.57142857148</v>
      </c>
      <c r="C1003">
        <f t="shared" si="1409"/>
        <v>267.14285714286962</v>
      </c>
      <c r="D1003">
        <f t="shared" si="1420"/>
        <v>252.58333333333212</v>
      </c>
      <c r="E1003">
        <f t="shared" si="1421"/>
        <v>4326.6982546198997</v>
      </c>
      <c r="F1003">
        <f t="shared" si="1410"/>
        <v>2290.2857142857138</v>
      </c>
      <c r="G1003">
        <f t="shared" si="1369"/>
        <v>1.5714285714284415</v>
      </c>
      <c r="H1003">
        <f t="shared" si="1370"/>
        <v>8.4299132585720145</v>
      </c>
      <c r="I1003">
        <f t="shared" si="1411"/>
        <v>162771.28571428568</v>
      </c>
      <c r="J1003">
        <f t="shared" ref="J1003:J1066" si="1422">I1003-I1002</f>
        <v>358.57142857142026</v>
      </c>
      <c r="K1003">
        <f t="shared" si="1371"/>
        <v>6114.0000000000873</v>
      </c>
      <c r="L1003">
        <f t="shared" si="1412"/>
        <v>6111.1691172002757</v>
      </c>
      <c r="M1003">
        <f t="shared" si="1413"/>
        <v>0.98501691638473177</v>
      </c>
      <c r="N1003">
        <f t="shared" si="1414"/>
        <v>0.98500333810363849</v>
      </c>
      <c r="O1003">
        <f t="shared" si="1415"/>
        <v>1.0078916529870745</v>
      </c>
      <c r="P1003">
        <f t="shared" si="1416"/>
        <v>1.0074699205358146</v>
      </c>
      <c r="Q1003" s="5">
        <f t="shared" si="1417"/>
        <v>7.8916529870745045E-3</v>
      </c>
      <c r="R1003" s="5">
        <f t="shared" si="1418"/>
        <v>7.4699205358146337E-3</v>
      </c>
    </row>
    <row r="1004" spans="1:18" x14ac:dyDescent="0.3">
      <c r="A1004" s="1">
        <v>44909</v>
      </c>
      <c r="B1004">
        <f t="shared" si="1419"/>
        <v>171442.71428571435</v>
      </c>
      <c r="C1004">
        <f t="shared" si="1409"/>
        <v>267.14285714286962</v>
      </c>
      <c r="D1004">
        <f t="shared" si="1420"/>
        <v>238.02380952380554</v>
      </c>
      <c r="E1004">
        <f t="shared" si="1421"/>
        <v>4380.405316712393</v>
      </c>
      <c r="F1004">
        <f t="shared" si="1410"/>
        <v>2291.8571428571422</v>
      </c>
      <c r="G1004">
        <f t="shared" ref="G1004:G1067" si="1423">F1004-F1003</f>
        <v>1.5714285714284415</v>
      </c>
      <c r="H1004">
        <f t="shared" ref="H1004:H1067" si="1424">SUM(G998:G1004)</f>
        <v>9.286832594086718</v>
      </c>
      <c r="I1004">
        <f t="shared" si="1411"/>
        <v>163129.8571428571</v>
      </c>
      <c r="J1004">
        <f t="shared" si="1422"/>
        <v>358.57142857142026</v>
      </c>
      <c r="K1004">
        <f t="shared" ref="K1004:K1067" si="1425">B1004-F1004-I1004</f>
        <v>6021.0000000001164</v>
      </c>
      <c r="L1004">
        <f t="shared" si="1412"/>
        <v>6013.2724439988779</v>
      </c>
      <c r="M1004">
        <f t="shared" si="1413"/>
        <v>0.98478900883219345</v>
      </c>
      <c r="N1004">
        <f t="shared" si="1414"/>
        <v>0.98398069643894137</v>
      </c>
      <c r="O1004">
        <f t="shared" si="1415"/>
        <v>0.97453569555710862</v>
      </c>
      <c r="P1004">
        <f t="shared" si="1416"/>
        <v>0.96998817671196658</v>
      </c>
      <c r="Q1004" s="5">
        <f t="shared" si="1417"/>
        <v>-2.5464304442891383E-2</v>
      </c>
      <c r="R1004" s="5">
        <f t="shared" si="1418"/>
        <v>-3.0011823288033423E-2</v>
      </c>
    </row>
    <row r="1005" spans="1:18" x14ac:dyDescent="0.3">
      <c r="A1005" s="1">
        <v>44910</v>
      </c>
      <c r="B1005">
        <f t="shared" si="1419"/>
        <v>171709.85714285722</v>
      </c>
      <c r="C1005">
        <f t="shared" si="1409"/>
        <v>267.14285714286962</v>
      </c>
      <c r="D1005">
        <f t="shared" si="1420"/>
        <v>223.46428571427896</v>
      </c>
      <c r="E1005">
        <f t="shared" si="1421"/>
        <v>4433.8393482608953</v>
      </c>
      <c r="F1005">
        <f t="shared" si="1410"/>
        <v>2293.4285714285706</v>
      </c>
      <c r="G1005">
        <f t="shared" si="1423"/>
        <v>1.5714285714284415</v>
      </c>
      <c r="H1005">
        <f t="shared" si="1424"/>
        <v>10.143528197914293</v>
      </c>
      <c r="I1005">
        <f t="shared" si="1411"/>
        <v>163488.42857142852</v>
      </c>
      <c r="J1005">
        <f t="shared" si="1422"/>
        <v>358.57142857142026</v>
      </c>
      <c r="K1005">
        <f t="shared" si="1425"/>
        <v>5928.0000000001164</v>
      </c>
      <c r="L1005">
        <f t="shared" si="1412"/>
        <v>5910.5727118807854</v>
      </c>
      <c r="M1005">
        <f t="shared" si="1413"/>
        <v>0.98455406078724494</v>
      </c>
      <c r="N1005">
        <f t="shared" si="1414"/>
        <v>0.98292115764344179</v>
      </c>
      <c r="O1005">
        <f t="shared" si="1415"/>
        <v>0.94647632744514232</v>
      </c>
      <c r="P1005">
        <f t="shared" si="1416"/>
        <v>0.93407248767935414</v>
      </c>
      <c r="Q1005" s="5">
        <f t="shared" si="1417"/>
        <v>-5.3523672554857682E-2</v>
      </c>
      <c r="R1005" s="5">
        <f t="shared" si="1418"/>
        <v>-6.5927512320645865E-2</v>
      </c>
    </row>
    <row r="1006" spans="1:18" x14ac:dyDescent="0.3">
      <c r="A1006" s="1">
        <v>44911</v>
      </c>
      <c r="B1006" s="4">
        <v>171977</v>
      </c>
      <c r="C1006">
        <f t="shared" si="1409"/>
        <v>267.1428571427823</v>
      </c>
      <c r="D1006">
        <f t="shared" si="1420"/>
        <v>208.90476190475238</v>
      </c>
      <c r="E1006">
        <f t="shared" si="1421"/>
        <v>4487</v>
      </c>
      <c r="F1006" s="4">
        <v>2295</v>
      </c>
      <c r="G1006">
        <f t="shared" si="1423"/>
        <v>1.571428571429351</v>
      </c>
      <c r="H1006">
        <f t="shared" si="1424"/>
        <v>11</v>
      </c>
      <c r="I1006" s="4">
        <v>163847</v>
      </c>
      <c r="J1006">
        <f t="shared" si="1422"/>
        <v>358.57142857147846</v>
      </c>
      <c r="K1006">
        <f t="shared" si="1425"/>
        <v>5835</v>
      </c>
      <c r="L1006">
        <f t="shared" si="1412"/>
        <v>5803.1342041460666</v>
      </c>
      <c r="M1006">
        <f t="shared" si="1413"/>
        <v>0.98431174089066897</v>
      </c>
      <c r="N1006">
        <f t="shared" si="1414"/>
        <v>0.98182265696203053</v>
      </c>
      <c r="O1006">
        <f t="shared" si="1415"/>
        <v>0.92324270980629608</v>
      </c>
      <c r="P1006">
        <f t="shared" si="1416"/>
        <v>0.89962997224791863</v>
      </c>
      <c r="Q1006" s="5">
        <f t="shared" si="1417"/>
        <v>-7.675729019370392E-2</v>
      </c>
      <c r="R1006" s="5">
        <f t="shared" si="1418"/>
        <v>-0.10037002775208137</v>
      </c>
    </row>
    <row r="1007" spans="1:18" x14ac:dyDescent="0.3">
      <c r="A1007" s="1">
        <v>44912</v>
      </c>
      <c r="B1007">
        <f>((B$1012-B$1006)*(1/6))+B1006</f>
        <v>172127.66666666666</v>
      </c>
      <c r="C1007">
        <f t="shared" si="1409"/>
        <v>150.66666666665697</v>
      </c>
      <c r="D1007">
        <f t="shared" si="1420"/>
        <v>194.3452380952258</v>
      </c>
      <c r="E1007">
        <f t="shared" si="1421"/>
        <v>4266.2890537061903</v>
      </c>
      <c r="F1007">
        <f>((F$1012-F$1006)*(1/6))+F1006</f>
        <v>2296.5</v>
      </c>
      <c r="G1007">
        <f t="shared" si="1423"/>
        <v>1.5</v>
      </c>
      <c r="H1007">
        <f t="shared" si="1424"/>
        <v>10.928571428571558</v>
      </c>
      <c r="I1007">
        <f>((I$1012-I$1006)*(1/6))+I1006</f>
        <v>164121.5</v>
      </c>
      <c r="J1007">
        <f t="shared" si="1422"/>
        <v>274.5</v>
      </c>
      <c r="K1007">
        <f t="shared" si="1425"/>
        <v>5709.666666666657</v>
      </c>
      <c r="L1007">
        <f t="shared" ref="L1007:L1012" si="1426">GEOMEAN(K1004:K1010)</f>
        <v>5691.0348877068382</v>
      </c>
      <c r="M1007">
        <f t="shared" ref="M1007:M1012" si="1427">K1007/K1006</f>
        <v>0.97852042273635942</v>
      </c>
      <c r="N1007">
        <f t="shared" ref="N1007:N1012" si="1428">L1007/L1006</f>
        <v>0.98068297018546657</v>
      </c>
      <c r="O1007">
        <f t="shared" ref="O1007:O1012" si="1429">L1007/L1000</f>
        <v>0.90444631535267794</v>
      </c>
      <c r="P1007">
        <f t="shared" ref="P1007:P1012" si="1430">K1007/K1000</f>
        <v>0.89311225819906637</v>
      </c>
      <c r="Q1007" s="5">
        <f t="shared" ref="Q1007:Q1012" si="1431">O1007-1</f>
        <v>-9.5553684647322057E-2</v>
      </c>
      <c r="R1007" s="5">
        <f t="shared" ref="R1007:R1012" si="1432">P1007-1</f>
        <v>-0.10688774180093363</v>
      </c>
    </row>
    <row r="1008" spans="1:18" x14ac:dyDescent="0.3">
      <c r="A1008" s="1">
        <v>44913</v>
      </c>
      <c r="B1008">
        <f t="shared" ref="B1008:B1011" si="1433">((B$1012-B$1006)*(1/6))+B1007</f>
        <v>172278.33333333331</v>
      </c>
      <c r="C1008">
        <f t="shared" si="1409"/>
        <v>150.66666666665697</v>
      </c>
      <c r="D1008">
        <f t="shared" si="1420"/>
        <v>179.78571428570649</v>
      </c>
      <c r="E1008">
        <f t="shared" si="1421"/>
        <v>4044.7546473167895</v>
      </c>
      <c r="F1008">
        <f t="shared" ref="F1008:F1011" si="1434">((F$1012-F$1006)*(1/6))+F1007</f>
        <v>2298</v>
      </c>
      <c r="G1008">
        <f t="shared" si="1423"/>
        <v>1.5</v>
      </c>
      <c r="H1008">
        <f t="shared" si="1424"/>
        <v>10.857142857143117</v>
      </c>
      <c r="I1008">
        <f t="shared" ref="I1008:I1011" si="1435">((I$1012-I$1006)*(1/6))+I1007</f>
        <v>164396</v>
      </c>
      <c r="J1008">
        <f t="shared" si="1422"/>
        <v>274.5</v>
      </c>
      <c r="K1008">
        <f t="shared" si="1425"/>
        <v>5584.3333333333139</v>
      </c>
      <c r="L1008">
        <f t="shared" si="1426"/>
        <v>5574.3669521433185</v>
      </c>
      <c r="M1008">
        <f t="shared" si="1427"/>
        <v>0.97804892287932577</v>
      </c>
      <c r="N1008">
        <f t="shared" si="1428"/>
        <v>0.97949969770603007</v>
      </c>
      <c r="O1008">
        <f t="shared" si="1429"/>
        <v>0.88976969240203885</v>
      </c>
      <c r="P1008">
        <f t="shared" si="1430"/>
        <v>0.8864021164021092</v>
      </c>
      <c r="Q1008" s="5">
        <f t="shared" si="1431"/>
        <v>-0.11023030759796115</v>
      </c>
      <c r="R1008" s="5">
        <f t="shared" si="1432"/>
        <v>-0.1135978835978908</v>
      </c>
    </row>
    <row r="1009" spans="1:18" x14ac:dyDescent="0.3">
      <c r="A1009" s="1">
        <v>44914</v>
      </c>
      <c r="B1009">
        <f t="shared" si="1433"/>
        <v>172428.99999999997</v>
      </c>
      <c r="C1009">
        <f t="shared" si="1409"/>
        <v>150.66666666665697</v>
      </c>
      <c r="D1009">
        <f t="shared" si="1420"/>
        <v>162.17857142856155</v>
      </c>
      <c r="E1009">
        <f t="shared" si="1421"/>
        <v>3822.3949549637327</v>
      </c>
      <c r="F1009">
        <f t="shared" si="1434"/>
        <v>2299.5</v>
      </c>
      <c r="G1009">
        <f t="shared" si="1423"/>
        <v>1.5</v>
      </c>
      <c r="H1009">
        <f t="shared" si="1424"/>
        <v>10.785714285714675</v>
      </c>
      <c r="I1009">
        <f t="shared" si="1435"/>
        <v>164670.5</v>
      </c>
      <c r="J1009">
        <f t="shared" si="1422"/>
        <v>274.5</v>
      </c>
      <c r="K1009">
        <f t="shared" si="1425"/>
        <v>5458.9999999999709</v>
      </c>
      <c r="L1009">
        <f t="shared" si="1426"/>
        <v>5453.2373328580943</v>
      </c>
      <c r="M1009">
        <f t="shared" si="1427"/>
        <v>0.97755625858055095</v>
      </c>
      <c r="N1009">
        <f t="shared" si="1428"/>
        <v>0.97827024659030559</v>
      </c>
      <c r="O1009">
        <f t="shared" si="1429"/>
        <v>0.878957344056851</v>
      </c>
      <c r="P1009">
        <f t="shared" si="1430"/>
        <v>0.87949089737391972</v>
      </c>
      <c r="Q1009" s="5">
        <f t="shared" si="1431"/>
        <v>-0.121042655943149</v>
      </c>
      <c r="R1009" s="5">
        <f t="shared" si="1432"/>
        <v>-0.12050910262608028</v>
      </c>
    </row>
    <row r="1010" spans="1:18" x14ac:dyDescent="0.3">
      <c r="A1010" s="1">
        <v>44915</v>
      </c>
      <c r="B1010">
        <f t="shared" si="1433"/>
        <v>172579.66666666663</v>
      </c>
      <c r="C1010">
        <f t="shared" si="1409"/>
        <v>150.66666666665697</v>
      </c>
      <c r="D1010">
        <f t="shared" si="1420"/>
        <v>144.57142857142753</v>
      </c>
      <c r="E1010">
        <f t="shared" si="1421"/>
        <v>3599.2081467304088</v>
      </c>
      <c r="F1010">
        <f t="shared" si="1434"/>
        <v>2301</v>
      </c>
      <c r="G1010">
        <f t="shared" si="1423"/>
        <v>1.5</v>
      </c>
      <c r="H1010">
        <f t="shared" si="1424"/>
        <v>10.714285714286234</v>
      </c>
      <c r="I1010">
        <f t="shared" si="1435"/>
        <v>164945</v>
      </c>
      <c r="J1010">
        <f t="shared" si="1422"/>
        <v>274.5</v>
      </c>
      <c r="K1010">
        <f t="shared" si="1425"/>
        <v>5333.6666666666279</v>
      </c>
      <c r="L1010">
        <f t="shared" si="1426"/>
        <v>5332.6528340793466</v>
      </c>
      <c r="M1010">
        <f t="shared" si="1427"/>
        <v>0.9770409720950094</v>
      </c>
      <c r="N1010">
        <f t="shared" si="1428"/>
        <v>0.97788753882905954</v>
      </c>
      <c r="O1010">
        <f t="shared" si="1429"/>
        <v>0.87260763559467769</v>
      </c>
      <c r="P1010">
        <f t="shared" si="1430"/>
        <v>0.87236942536253703</v>
      </c>
      <c r="Q1010" s="5">
        <f t="shared" si="1431"/>
        <v>-0.12739236440532231</v>
      </c>
      <c r="R1010" s="5">
        <f t="shared" si="1432"/>
        <v>-0.12763057463746297</v>
      </c>
    </row>
    <row r="1011" spans="1:18" x14ac:dyDescent="0.3">
      <c r="A1011" s="1">
        <v>44916</v>
      </c>
      <c r="B1011">
        <f t="shared" si="1433"/>
        <v>172730.33333333328</v>
      </c>
      <c r="C1011">
        <f t="shared" si="1409"/>
        <v>150.66666666665697</v>
      </c>
      <c r="D1011">
        <f t="shared" si="1420"/>
        <v>141.52380952380918</v>
      </c>
      <c r="E1011">
        <f t="shared" si="1421"/>
        <v>3375.1923886427539</v>
      </c>
      <c r="F1011">
        <f t="shared" si="1434"/>
        <v>2302.5</v>
      </c>
      <c r="G1011">
        <f t="shared" si="1423"/>
        <v>1.5</v>
      </c>
      <c r="H1011">
        <f t="shared" si="1424"/>
        <v>10.642857142857792</v>
      </c>
      <c r="I1011">
        <f t="shared" si="1435"/>
        <v>165219.5</v>
      </c>
      <c r="J1011">
        <f t="shared" si="1422"/>
        <v>274.5</v>
      </c>
      <c r="K1011">
        <f t="shared" si="1425"/>
        <v>5208.3333333332848</v>
      </c>
      <c r="L1011">
        <f t="shared" si="1426"/>
        <v>5216.8295058139875</v>
      </c>
      <c r="M1011">
        <f t="shared" si="1427"/>
        <v>0.97650146865820686</v>
      </c>
      <c r="N1011">
        <f t="shared" si="1428"/>
        <v>0.97828035466228591</v>
      </c>
      <c r="O1011">
        <f t="shared" si="1429"/>
        <v>0.86755249398690992</v>
      </c>
      <c r="P1011">
        <f t="shared" si="1430"/>
        <v>0.86502795770356822</v>
      </c>
      <c r="Q1011" s="5">
        <f t="shared" si="1431"/>
        <v>-0.13244750601309008</v>
      </c>
      <c r="R1011" s="5">
        <f t="shared" si="1432"/>
        <v>-0.13497204229643178</v>
      </c>
    </row>
    <row r="1012" spans="1:18" x14ac:dyDescent="0.3">
      <c r="A1012" s="1">
        <v>44917</v>
      </c>
      <c r="B1012" s="4">
        <v>172881</v>
      </c>
      <c r="C1012">
        <f t="shared" si="1409"/>
        <v>150.66666666671517</v>
      </c>
      <c r="D1012">
        <f t="shared" si="1420"/>
        <v>138.47619047619082</v>
      </c>
      <c r="E1012">
        <f t="shared" si="1421"/>
        <v>3150.345842660201</v>
      </c>
      <c r="F1012" s="4">
        <v>2304</v>
      </c>
      <c r="G1012">
        <f t="shared" si="1423"/>
        <v>1.5</v>
      </c>
      <c r="H1012">
        <f t="shared" si="1424"/>
        <v>10.571428571429351</v>
      </c>
      <c r="I1012" s="4">
        <v>165494</v>
      </c>
      <c r="J1012">
        <f t="shared" si="1422"/>
        <v>274.5</v>
      </c>
      <c r="K1012">
        <f t="shared" si="1425"/>
        <v>5083</v>
      </c>
      <c r="L1012">
        <f t="shared" si="1426"/>
        <v>5105.6577967890425</v>
      </c>
      <c r="M1012">
        <f t="shared" si="1427"/>
        <v>0.97593600000000913</v>
      </c>
      <c r="N1012">
        <f t="shared" si="1428"/>
        <v>0.97868979446212534</v>
      </c>
      <c r="O1012">
        <f t="shared" si="1429"/>
        <v>0.8638177797096056</v>
      </c>
      <c r="P1012">
        <f t="shared" si="1430"/>
        <v>0.85745614035086037</v>
      </c>
      <c r="Q1012" s="5">
        <f t="shared" si="1431"/>
        <v>-0.1361822202903944</v>
      </c>
      <c r="R1012" s="5">
        <f t="shared" si="1432"/>
        <v>-0.14254385964913963</v>
      </c>
    </row>
    <row r="1013" spans="1:18" x14ac:dyDescent="0.3">
      <c r="A1013" s="1">
        <v>44918</v>
      </c>
      <c r="B1013">
        <f>((B$1019-B$1012)*(1/7))+B1012</f>
        <v>173007.28571428571</v>
      </c>
      <c r="C1013">
        <f t="shared" si="1409"/>
        <v>126.28571428571013</v>
      </c>
      <c r="D1013">
        <f t="shared" si="1420"/>
        <v>135.42857142857247</v>
      </c>
      <c r="E1013">
        <f t="shared" si="1421"/>
        <v>2900.2857142857101</v>
      </c>
      <c r="F1013">
        <f>((F$1019-F$1012)*(1/7))+F1012</f>
        <v>2304.4285714285716</v>
      </c>
      <c r="G1013">
        <f t="shared" si="1423"/>
        <v>0.4285714285715585</v>
      </c>
      <c r="H1013">
        <f t="shared" si="1424"/>
        <v>9.4285714285715585</v>
      </c>
      <c r="I1013">
        <f>((I$1019-I$1012)*(1/7))+I1012</f>
        <v>165713.28571428571</v>
      </c>
      <c r="J1013">
        <f t="shared" si="1422"/>
        <v>219.28571428571013</v>
      </c>
      <c r="K1013">
        <f t="shared" si="1425"/>
        <v>4989.5714285714203</v>
      </c>
      <c r="L1013">
        <f t="shared" ref="L1013:L1019" si="1436">GEOMEAN(K1010:K1016)</f>
        <v>4999.0360293154745</v>
      </c>
      <c r="M1013">
        <f t="shared" ref="M1013:M1019" si="1437">K1013/K1012</f>
        <v>0.9816194036142869</v>
      </c>
      <c r="N1013">
        <f t="shared" ref="N1013:N1019" si="1438">L1013/L1012</f>
        <v>0.9791169381660042</v>
      </c>
      <c r="O1013">
        <f t="shared" ref="O1013:O1019" si="1439">L1013/L1006</f>
        <v>0.86143726018672773</v>
      </c>
      <c r="P1013">
        <f t="shared" ref="P1013:P1019" si="1440">K1013/K1006</f>
        <v>0.85511078467376522</v>
      </c>
      <c r="Q1013" s="5">
        <f t="shared" ref="Q1013:Q1019" si="1441">O1013-1</f>
        <v>-0.13856273981327227</v>
      </c>
      <c r="R1013" s="5">
        <f t="shared" ref="R1013:R1019" si="1442">P1013-1</f>
        <v>-0.14488921532623478</v>
      </c>
    </row>
    <row r="1014" spans="1:18" x14ac:dyDescent="0.3">
      <c r="A1014" s="1">
        <v>44919</v>
      </c>
      <c r="B1014">
        <f t="shared" ref="B1014:B1018" si="1443">((B$1019-B$1012)*(1/7))+B1013</f>
        <v>173133.57142857142</v>
      </c>
      <c r="C1014">
        <f t="shared" si="1409"/>
        <v>126.28571428571013</v>
      </c>
      <c r="D1014">
        <f t="shared" si="1420"/>
        <v>132.38095238095411</v>
      </c>
      <c r="E1014">
        <f t="shared" si="1421"/>
        <v>2759.4285714285506</v>
      </c>
      <c r="F1014">
        <f t="shared" ref="F1014:F1018" si="1444">((F$1019-F$1012)*(1/7))+F1013</f>
        <v>2304.8571428571431</v>
      </c>
      <c r="G1014">
        <f t="shared" si="1423"/>
        <v>0.4285714285715585</v>
      </c>
      <c r="H1014">
        <f t="shared" si="1424"/>
        <v>8.357142857143117</v>
      </c>
      <c r="I1014">
        <f t="shared" ref="I1014:I1018" si="1445">((I$1019-I$1012)*(1/7))+I1013</f>
        <v>165932.57142857142</v>
      </c>
      <c r="J1014">
        <f t="shared" si="1422"/>
        <v>219.28571428571013</v>
      </c>
      <c r="K1014">
        <f t="shared" si="1425"/>
        <v>4896.1428571428696</v>
      </c>
      <c r="L1014">
        <f t="shared" si="1436"/>
        <v>4896.8705374715391</v>
      </c>
      <c r="M1014">
        <f t="shared" si="1437"/>
        <v>0.98127523119649973</v>
      </c>
      <c r="N1014">
        <f t="shared" si="1438"/>
        <v>0.97956296149001254</v>
      </c>
      <c r="O1014">
        <f t="shared" si="1439"/>
        <v>0.86045343845092792</v>
      </c>
      <c r="P1014">
        <f t="shared" si="1440"/>
        <v>0.85751816051308505</v>
      </c>
      <c r="Q1014" s="5">
        <f t="shared" si="1441"/>
        <v>-0.13954656154907208</v>
      </c>
      <c r="R1014" s="5">
        <f t="shared" si="1442"/>
        <v>-0.14248183948691495</v>
      </c>
    </row>
    <row r="1015" spans="1:18" x14ac:dyDescent="0.3">
      <c r="A1015" s="1">
        <v>44920</v>
      </c>
      <c r="B1015">
        <f t="shared" si="1443"/>
        <v>173259.85714285713</v>
      </c>
      <c r="C1015">
        <f t="shared" si="1409"/>
        <v>126.28571428571013</v>
      </c>
      <c r="D1015">
        <f t="shared" si="1420"/>
        <v>129.3333333333394</v>
      </c>
      <c r="E1015">
        <f t="shared" si="1421"/>
        <v>2618.5714285713912</v>
      </c>
      <c r="F1015">
        <f t="shared" si="1444"/>
        <v>2305.2857142857147</v>
      </c>
      <c r="G1015">
        <f t="shared" si="1423"/>
        <v>0.4285714285715585</v>
      </c>
      <c r="H1015">
        <f t="shared" si="1424"/>
        <v>7.2857142857146755</v>
      </c>
      <c r="I1015">
        <f t="shared" si="1445"/>
        <v>166151.85714285713</v>
      </c>
      <c r="J1015">
        <f t="shared" si="1422"/>
        <v>219.28571428571013</v>
      </c>
      <c r="K1015">
        <f t="shared" si="1425"/>
        <v>4802.7142857142899</v>
      </c>
      <c r="L1015">
        <f t="shared" si="1436"/>
        <v>4799.0758548643362</v>
      </c>
      <c r="M1015">
        <f t="shared" si="1437"/>
        <v>0.98091792373004827</v>
      </c>
      <c r="N1015">
        <f t="shared" si="1438"/>
        <v>0.98002914680736108</v>
      </c>
      <c r="O1015">
        <f t="shared" si="1439"/>
        <v>0.86091853946197672</v>
      </c>
      <c r="P1015">
        <f t="shared" si="1440"/>
        <v>0.86003359739407392</v>
      </c>
      <c r="Q1015" s="5">
        <f t="shared" si="1441"/>
        <v>-0.13908146053802328</v>
      </c>
      <c r="R1015" s="5">
        <f t="shared" si="1442"/>
        <v>-0.13996640260592608</v>
      </c>
    </row>
    <row r="1016" spans="1:18" x14ac:dyDescent="0.3">
      <c r="A1016" s="1">
        <v>44921</v>
      </c>
      <c r="B1016">
        <f t="shared" si="1443"/>
        <v>173386.14285714284</v>
      </c>
      <c r="C1016">
        <f t="shared" si="1409"/>
        <v>126.28571428571013</v>
      </c>
      <c r="D1016">
        <f t="shared" si="1420"/>
        <v>123.640625</v>
      </c>
      <c r="E1016">
        <f t="shared" si="1421"/>
        <v>2477.7142857142317</v>
      </c>
      <c r="F1016">
        <f t="shared" si="1444"/>
        <v>2305.7142857142862</v>
      </c>
      <c r="G1016">
        <f t="shared" si="1423"/>
        <v>0.4285714285715585</v>
      </c>
      <c r="H1016">
        <f t="shared" si="1424"/>
        <v>6.214285714286234</v>
      </c>
      <c r="I1016">
        <f t="shared" si="1445"/>
        <v>166371.14285714284</v>
      </c>
      <c r="J1016">
        <f t="shared" si="1422"/>
        <v>219.28571428571013</v>
      </c>
      <c r="K1016">
        <f t="shared" si="1425"/>
        <v>4709.2857142857101</v>
      </c>
      <c r="L1016">
        <f t="shared" si="1436"/>
        <v>4705.5749587050695</v>
      </c>
      <c r="M1016">
        <f t="shared" si="1437"/>
        <v>0.98054671465540144</v>
      </c>
      <c r="N1016">
        <f t="shared" si="1438"/>
        <v>0.98051689554677612</v>
      </c>
      <c r="O1016">
        <f t="shared" si="1439"/>
        <v>0.86289568406494277</v>
      </c>
      <c r="P1016">
        <f t="shared" si="1440"/>
        <v>0.86266453824615041</v>
      </c>
      <c r="Q1016" s="5">
        <f t="shared" si="1441"/>
        <v>-0.13710431593505723</v>
      </c>
      <c r="R1016" s="5">
        <f t="shared" si="1442"/>
        <v>-0.13733546175384959</v>
      </c>
    </row>
    <row r="1017" spans="1:18" x14ac:dyDescent="0.3">
      <c r="A1017" s="1">
        <v>44922</v>
      </c>
      <c r="B1017">
        <f t="shared" si="1443"/>
        <v>173512.42857142855</v>
      </c>
      <c r="C1017">
        <f t="shared" si="1409"/>
        <v>126.28571428571013</v>
      </c>
      <c r="D1017">
        <f t="shared" si="1420"/>
        <v>120.99553571428623</v>
      </c>
      <c r="E1017">
        <f t="shared" si="1421"/>
        <v>2336.8571428570722</v>
      </c>
      <c r="F1017">
        <f t="shared" si="1444"/>
        <v>2306.1428571428578</v>
      </c>
      <c r="G1017">
        <f t="shared" si="1423"/>
        <v>0.4285714285715585</v>
      </c>
      <c r="H1017">
        <f t="shared" si="1424"/>
        <v>5.1428571428577925</v>
      </c>
      <c r="I1017">
        <f t="shared" si="1445"/>
        <v>166590.42857142855</v>
      </c>
      <c r="J1017">
        <f t="shared" si="1422"/>
        <v>219.28571428571013</v>
      </c>
      <c r="K1017">
        <f t="shared" si="1425"/>
        <v>4615.8571428571304</v>
      </c>
      <c r="L1017">
        <f t="shared" si="1436"/>
        <v>4609.0911285166303</v>
      </c>
      <c r="M1017">
        <f t="shared" si="1437"/>
        <v>0.98016077658122069</v>
      </c>
      <c r="N1017">
        <f t="shared" si="1438"/>
        <v>0.97949584672751855</v>
      </c>
      <c r="O1017">
        <f t="shared" si="1439"/>
        <v>0.86431486765111432</v>
      </c>
      <c r="P1017">
        <f t="shared" si="1440"/>
        <v>0.86541912559036882</v>
      </c>
      <c r="Q1017" s="5">
        <f t="shared" si="1441"/>
        <v>-0.13568513234888568</v>
      </c>
      <c r="R1017" s="5">
        <f t="shared" si="1442"/>
        <v>-0.13458087440963118</v>
      </c>
    </row>
    <row r="1018" spans="1:18" x14ac:dyDescent="0.3">
      <c r="A1018" s="1">
        <v>44923</v>
      </c>
      <c r="B1018">
        <f t="shared" si="1443"/>
        <v>173638.71428571426</v>
      </c>
      <c r="C1018">
        <f t="shared" si="1409"/>
        <v>126.28571428571013</v>
      </c>
      <c r="D1018">
        <f t="shared" si="1420"/>
        <v>118.35044642857247</v>
      </c>
      <c r="E1018">
        <f t="shared" si="1421"/>
        <v>2195.9999999999127</v>
      </c>
      <c r="F1018">
        <f t="shared" si="1444"/>
        <v>2306.5714285714294</v>
      </c>
      <c r="G1018">
        <f t="shared" si="1423"/>
        <v>0.4285714285715585</v>
      </c>
      <c r="H1018">
        <f t="shared" si="1424"/>
        <v>4.071428571429351</v>
      </c>
      <c r="I1018">
        <f t="shared" si="1445"/>
        <v>166809.71428571426</v>
      </c>
      <c r="J1018">
        <f t="shared" si="1422"/>
        <v>219.28571428571013</v>
      </c>
      <c r="K1018">
        <f t="shared" si="1425"/>
        <v>4522.4285714285797</v>
      </c>
      <c r="L1018">
        <f t="shared" si="1436"/>
        <v>4509.6685633493107</v>
      </c>
      <c r="M1018">
        <f t="shared" si="1437"/>
        <v>0.97975921512797948</v>
      </c>
      <c r="N1018">
        <f t="shared" si="1438"/>
        <v>0.97842903028057127</v>
      </c>
      <c r="O1018">
        <f t="shared" si="1439"/>
        <v>0.86444622319426601</v>
      </c>
      <c r="P1018">
        <f t="shared" si="1440"/>
        <v>0.86830628571429536</v>
      </c>
      <c r="Q1018" s="5">
        <f t="shared" si="1441"/>
        <v>-0.13555377680573399</v>
      </c>
      <c r="R1018" s="5">
        <f t="shared" si="1442"/>
        <v>-0.13169371428570464</v>
      </c>
    </row>
    <row r="1019" spans="1:18" x14ac:dyDescent="0.3">
      <c r="A1019" s="1">
        <v>44924</v>
      </c>
      <c r="B1019" s="4">
        <v>173765</v>
      </c>
      <c r="C1019">
        <f t="shared" si="1409"/>
        <v>126.28571428573923</v>
      </c>
      <c r="D1019">
        <f t="shared" si="1420"/>
        <v>115.7053571428587</v>
      </c>
      <c r="E1019">
        <f t="shared" si="1421"/>
        <v>2055.1428571427823</v>
      </c>
      <c r="F1019" s="4">
        <v>2307</v>
      </c>
      <c r="G1019">
        <f t="shared" si="1423"/>
        <v>0.428571428570649</v>
      </c>
      <c r="H1019">
        <f t="shared" si="1424"/>
        <v>3</v>
      </c>
      <c r="I1019" s="4">
        <v>167029</v>
      </c>
      <c r="J1019">
        <f t="shared" si="1422"/>
        <v>219.28571428573923</v>
      </c>
      <c r="K1019">
        <f t="shared" si="1425"/>
        <v>4429</v>
      </c>
      <c r="L1019">
        <f t="shared" si="1436"/>
        <v>4407.3589115623445</v>
      </c>
      <c r="M1019">
        <f t="shared" si="1437"/>
        <v>0.97934106200840076</v>
      </c>
      <c r="N1019">
        <f t="shared" si="1438"/>
        <v>0.97731326585318246</v>
      </c>
      <c r="O1019">
        <f t="shared" si="1439"/>
        <v>0.86323037833325622</v>
      </c>
      <c r="P1019">
        <f t="shared" si="1440"/>
        <v>0.87133582530001963</v>
      </c>
      <c r="Q1019" s="5">
        <f t="shared" si="1441"/>
        <v>-0.13676962166674378</v>
      </c>
      <c r="R1019" s="5">
        <f t="shared" si="1442"/>
        <v>-0.12866417469998037</v>
      </c>
    </row>
    <row r="1020" spans="1:18" x14ac:dyDescent="0.3">
      <c r="A1020" s="1">
        <v>44925</v>
      </c>
      <c r="B1020">
        <f>((B$1027-B$1019)*(1/8))+B1019</f>
        <v>173870.125</v>
      </c>
      <c r="C1020">
        <f t="shared" si="1409"/>
        <v>105.125</v>
      </c>
      <c r="D1020">
        <f t="shared" si="1420"/>
        <v>113.06026785714494</v>
      </c>
      <c r="E1020">
        <f t="shared" si="1421"/>
        <v>1893.125</v>
      </c>
      <c r="F1020">
        <f>((F$1027-F$1019)*(1/8))+F1019</f>
        <v>2307.375</v>
      </c>
      <c r="G1020">
        <f t="shared" si="1423"/>
        <v>0.375</v>
      </c>
      <c r="H1020">
        <f t="shared" si="1424"/>
        <v>2.9464285714284415</v>
      </c>
      <c r="I1020">
        <f>((I$1027-I$1019)*(1/8))+I1019</f>
        <v>167246.75</v>
      </c>
      <c r="J1020">
        <f t="shared" si="1422"/>
        <v>217.75</v>
      </c>
      <c r="K1020">
        <f t="shared" si="1425"/>
        <v>4316</v>
      </c>
      <c r="L1020">
        <f t="shared" ref="L1020:L1027" si="1446">GEOMEAN(K1017:K1023)</f>
        <v>4302.2216652224024</v>
      </c>
      <c r="M1020">
        <f t="shared" ref="M1020:M1027" si="1447">K1020/K1019</f>
        <v>0.97448634003160983</v>
      </c>
      <c r="N1020">
        <f t="shared" ref="N1020:N1027" si="1448">L1020/L1019</f>
        <v>0.97614506818037372</v>
      </c>
      <c r="O1020">
        <f t="shared" ref="O1020:O1027" si="1449">L1020/L1013</f>
        <v>0.86061025365554567</v>
      </c>
      <c r="P1020">
        <f t="shared" ref="P1020:P1027" si="1450">K1020/K1013</f>
        <v>0.86500415151602061</v>
      </c>
      <c r="Q1020" s="5">
        <f t="shared" ref="Q1020:Q1027" si="1451">O1020-1</f>
        <v>-0.13938974634445433</v>
      </c>
      <c r="R1020" s="5">
        <f t="shared" ref="R1020:R1027" si="1452">P1020-1</f>
        <v>-0.13499584848397939</v>
      </c>
    </row>
    <row r="1021" spans="1:18" x14ac:dyDescent="0.3">
      <c r="A1021" s="1">
        <v>44926</v>
      </c>
      <c r="B1021">
        <f t="shared" ref="B1021:B1026" si="1453">((B$1027-B$1019)*(1/8))+B1020</f>
        <v>173975.25</v>
      </c>
      <c r="C1021">
        <f t="shared" si="1409"/>
        <v>105.125</v>
      </c>
      <c r="D1021">
        <f t="shared" si="1420"/>
        <v>110.41517857143117</v>
      </c>
      <c r="E1021">
        <f t="shared" si="1421"/>
        <v>1847.583333333343</v>
      </c>
      <c r="F1021">
        <f t="shared" ref="F1021:F1026" si="1454">((F$1027-F$1019)*(1/8))+F1020</f>
        <v>2307.75</v>
      </c>
      <c r="G1021">
        <f t="shared" si="1423"/>
        <v>0.375</v>
      </c>
      <c r="H1021">
        <f t="shared" si="1424"/>
        <v>2.892857142856883</v>
      </c>
      <c r="I1021">
        <f t="shared" ref="I1021:I1026" si="1455">((I$1027-I$1019)*(1/8))+I1020</f>
        <v>167464.5</v>
      </c>
      <c r="J1021">
        <f t="shared" si="1422"/>
        <v>217.75</v>
      </c>
      <c r="K1021">
        <f t="shared" si="1425"/>
        <v>4203</v>
      </c>
      <c r="L1021">
        <f t="shared" si="1446"/>
        <v>4194.324566895436</v>
      </c>
      <c r="M1021">
        <f t="shared" si="1447"/>
        <v>0.97381835032437447</v>
      </c>
      <c r="N1021">
        <f t="shared" si="1448"/>
        <v>0.97492060922867652</v>
      </c>
      <c r="O1021">
        <f t="shared" si="1449"/>
        <v>0.85653164297480955</v>
      </c>
      <c r="P1021">
        <f t="shared" si="1450"/>
        <v>0.85843083476789095</v>
      </c>
      <c r="Q1021" s="5">
        <f t="shared" si="1451"/>
        <v>-0.14346835702519045</v>
      </c>
      <c r="R1021" s="5">
        <f t="shared" si="1452"/>
        <v>-0.14156916523210905</v>
      </c>
    </row>
    <row r="1022" spans="1:18" x14ac:dyDescent="0.3">
      <c r="A1022" s="1">
        <v>44927</v>
      </c>
      <c r="B1022">
        <f t="shared" si="1453"/>
        <v>174080.375</v>
      </c>
      <c r="C1022">
        <f t="shared" si="1409"/>
        <v>105.125</v>
      </c>
      <c r="D1022">
        <f t="shared" si="1420"/>
        <v>107.7700892857174</v>
      </c>
      <c r="E1022">
        <f t="shared" si="1421"/>
        <v>1802.0416666666861</v>
      </c>
      <c r="F1022">
        <f t="shared" si="1454"/>
        <v>2308.125</v>
      </c>
      <c r="G1022">
        <f t="shared" si="1423"/>
        <v>0.375</v>
      </c>
      <c r="H1022">
        <f t="shared" si="1424"/>
        <v>2.8392857142853245</v>
      </c>
      <c r="I1022">
        <f t="shared" si="1455"/>
        <v>167682.25</v>
      </c>
      <c r="J1022">
        <f t="shared" si="1422"/>
        <v>217.75</v>
      </c>
      <c r="K1022">
        <f t="shared" si="1425"/>
        <v>4090</v>
      </c>
      <c r="L1022">
        <f t="shared" si="1446"/>
        <v>4083.7440287207382</v>
      </c>
      <c r="M1022">
        <f t="shared" si="1447"/>
        <v>0.97311444206519149</v>
      </c>
      <c r="N1022">
        <f t="shared" si="1448"/>
        <v>0.97363567449036315</v>
      </c>
      <c r="O1022">
        <f t="shared" si="1449"/>
        <v>0.85094383840202514</v>
      </c>
      <c r="P1022">
        <f t="shared" si="1450"/>
        <v>0.85160177280704286</v>
      </c>
      <c r="Q1022" s="5">
        <f t="shared" si="1451"/>
        <v>-0.14905616159797486</v>
      </c>
      <c r="R1022" s="5">
        <f t="shared" si="1452"/>
        <v>-0.14839822719295714</v>
      </c>
    </row>
    <row r="1023" spans="1:18" x14ac:dyDescent="0.3">
      <c r="A1023" s="1">
        <v>44928</v>
      </c>
      <c r="B1023">
        <f t="shared" si="1453"/>
        <v>174185.5</v>
      </c>
      <c r="C1023">
        <f t="shared" si="1409"/>
        <v>105.125</v>
      </c>
      <c r="D1023">
        <f t="shared" si="1420"/>
        <v>105.125</v>
      </c>
      <c r="E1023">
        <f t="shared" si="1421"/>
        <v>1756.5000000000291</v>
      </c>
      <c r="F1023">
        <f t="shared" si="1454"/>
        <v>2308.5</v>
      </c>
      <c r="G1023">
        <f t="shared" si="1423"/>
        <v>0.375</v>
      </c>
      <c r="H1023">
        <f t="shared" si="1424"/>
        <v>2.785714285713766</v>
      </c>
      <c r="I1023">
        <f t="shared" si="1455"/>
        <v>167900</v>
      </c>
      <c r="J1023">
        <f t="shared" si="1422"/>
        <v>217.75</v>
      </c>
      <c r="K1023">
        <f t="shared" si="1425"/>
        <v>3977</v>
      </c>
      <c r="L1023">
        <f t="shared" si="1446"/>
        <v>3970.5655635775129</v>
      </c>
      <c r="M1023">
        <f t="shared" si="1447"/>
        <v>0.97237163814180927</v>
      </c>
      <c r="N1023">
        <f t="shared" si="1448"/>
        <v>0.97228561233337651</v>
      </c>
      <c r="O1023">
        <f t="shared" si="1449"/>
        <v>0.84380030037183285</v>
      </c>
      <c r="P1023">
        <f t="shared" si="1450"/>
        <v>0.84450174427423097</v>
      </c>
      <c r="Q1023" s="5">
        <f t="shared" si="1451"/>
        <v>-0.15619969962816715</v>
      </c>
      <c r="R1023" s="5">
        <f t="shared" si="1452"/>
        <v>-0.15549825572576903</v>
      </c>
    </row>
    <row r="1024" spans="1:18" x14ac:dyDescent="0.3">
      <c r="A1024" s="1">
        <v>44929</v>
      </c>
      <c r="B1024">
        <f t="shared" si="1453"/>
        <v>174290.625</v>
      </c>
      <c r="C1024">
        <f t="shared" si="1409"/>
        <v>105.125</v>
      </c>
      <c r="D1024">
        <f t="shared" si="1420"/>
        <v>98.921875</v>
      </c>
      <c r="E1024">
        <f t="shared" si="1421"/>
        <v>1710.9583333333721</v>
      </c>
      <c r="F1024">
        <f t="shared" si="1454"/>
        <v>2308.875</v>
      </c>
      <c r="G1024">
        <f t="shared" si="1423"/>
        <v>0.375</v>
      </c>
      <c r="H1024">
        <f t="shared" si="1424"/>
        <v>2.7321428571422075</v>
      </c>
      <c r="I1024">
        <f t="shared" si="1455"/>
        <v>168117.75</v>
      </c>
      <c r="J1024">
        <f t="shared" si="1422"/>
        <v>217.75</v>
      </c>
      <c r="K1024">
        <f t="shared" si="1425"/>
        <v>3864</v>
      </c>
      <c r="L1024">
        <f t="shared" si="1446"/>
        <v>3857.3765946674844</v>
      </c>
      <c r="M1024">
        <f t="shared" si="1447"/>
        <v>0.9715866230827257</v>
      </c>
      <c r="N1024">
        <f t="shared" si="1448"/>
        <v>0.97149298579821353</v>
      </c>
      <c r="O1024">
        <f t="shared" si="1449"/>
        <v>0.83690612468079484</v>
      </c>
      <c r="P1024">
        <f t="shared" si="1450"/>
        <v>0.83711429544118332</v>
      </c>
      <c r="Q1024" s="5">
        <f t="shared" si="1451"/>
        <v>-0.16309387531920516</v>
      </c>
      <c r="R1024" s="5">
        <f t="shared" si="1452"/>
        <v>-0.16288570455881668</v>
      </c>
    </row>
    <row r="1025" spans="1:18" x14ac:dyDescent="0.3">
      <c r="A1025" s="1">
        <v>44930</v>
      </c>
      <c r="B1025">
        <f t="shared" si="1453"/>
        <v>174395.75</v>
      </c>
      <c r="C1025">
        <f t="shared" si="1409"/>
        <v>105.125</v>
      </c>
      <c r="D1025">
        <f t="shared" si="1420"/>
        <v>92.71875</v>
      </c>
      <c r="E1025">
        <f t="shared" si="1421"/>
        <v>1665.4166666667152</v>
      </c>
      <c r="F1025">
        <f t="shared" si="1454"/>
        <v>2309.25</v>
      </c>
      <c r="G1025">
        <f t="shared" si="1423"/>
        <v>0.375</v>
      </c>
      <c r="H1025">
        <f t="shared" si="1424"/>
        <v>2.678571428570649</v>
      </c>
      <c r="I1025">
        <f t="shared" si="1455"/>
        <v>168335.5</v>
      </c>
      <c r="J1025">
        <f t="shared" si="1422"/>
        <v>217.75</v>
      </c>
      <c r="K1025">
        <f t="shared" si="1425"/>
        <v>3751</v>
      </c>
      <c r="L1025">
        <f t="shared" si="1446"/>
        <v>3741.7640444012632</v>
      </c>
      <c r="M1025">
        <f t="shared" si="1447"/>
        <v>0.97075569358178049</v>
      </c>
      <c r="N1025">
        <f t="shared" si="1448"/>
        <v>0.97002819210702773</v>
      </c>
      <c r="O1025">
        <f t="shared" si="1449"/>
        <v>0.82972040890345866</v>
      </c>
      <c r="P1025">
        <f t="shared" si="1450"/>
        <v>0.8294216129134141</v>
      </c>
      <c r="Q1025" s="5">
        <f t="shared" si="1451"/>
        <v>-0.17027959109654134</v>
      </c>
      <c r="R1025" s="5">
        <f t="shared" si="1452"/>
        <v>-0.1705783870865859</v>
      </c>
    </row>
    <row r="1026" spans="1:18" x14ac:dyDescent="0.3">
      <c r="A1026" s="1">
        <v>44931</v>
      </c>
      <c r="B1026">
        <f t="shared" si="1453"/>
        <v>174500.875</v>
      </c>
      <c r="C1026">
        <f t="shared" si="1409"/>
        <v>105.125</v>
      </c>
      <c r="D1026">
        <f t="shared" si="1420"/>
        <v>86.515625</v>
      </c>
      <c r="E1026">
        <f t="shared" si="1421"/>
        <v>1619.875</v>
      </c>
      <c r="F1026">
        <f t="shared" si="1454"/>
        <v>2309.625</v>
      </c>
      <c r="G1026">
        <f t="shared" si="1423"/>
        <v>0.375</v>
      </c>
      <c r="H1026">
        <f t="shared" si="1424"/>
        <v>2.625</v>
      </c>
      <c r="I1026">
        <f t="shared" si="1455"/>
        <v>168553.25</v>
      </c>
      <c r="J1026">
        <f t="shared" si="1422"/>
        <v>217.75</v>
      </c>
      <c r="K1026">
        <f t="shared" si="1425"/>
        <v>3638</v>
      </c>
      <c r="L1026">
        <f t="shared" si="1446"/>
        <v>3623.778478219122</v>
      </c>
      <c r="M1026">
        <f t="shared" si="1447"/>
        <v>0.96987470007997867</v>
      </c>
      <c r="N1026">
        <f t="shared" si="1448"/>
        <v>0.96846792989026631</v>
      </c>
      <c r="O1026">
        <f t="shared" si="1449"/>
        <v>0.82221088659524333</v>
      </c>
      <c r="P1026">
        <f t="shared" si="1450"/>
        <v>0.82140438022126894</v>
      </c>
      <c r="Q1026" s="5">
        <f t="shared" si="1451"/>
        <v>-0.17778911340475667</v>
      </c>
      <c r="R1026" s="5">
        <f t="shared" si="1452"/>
        <v>-0.17859561977873106</v>
      </c>
    </row>
    <row r="1027" spans="1:18" x14ac:dyDescent="0.3">
      <c r="A1027" s="1">
        <v>44932</v>
      </c>
      <c r="B1027" s="4">
        <v>174606</v>
      </c>
      <c r="C1027">
        <f t="shared" si="1409"/>
        <v>105.125</v>
      </c>
      <c r="D1027">
        <f t="shared" si="1420"/>
        <v>80.3125</v>
      </c>
      <c r="E1027">
        <f t="shared" si="1421"/>
        <v>1598.7142857142899</v>
      </c>
      <c r="F1027" s="4">
        <v>2310</v>
      </c>
      <c r="G1027">
        <f t="shared" si="1423"/>
        <v>0.375</v>
      </c>
      <c r="H1027">
        <f t="shared" si="1424"/>
        <v>2.625</v>
      </c>
      <c r="I1027" s="4">
        <v>168771</v>
      </c>
      <c r="J1027">
        <f t="shared" si="1422"/>
        <v>217.75</v>
      </c>
      <c r="K1027">
        <f t="shared" si="1425"/>
        <v>3525</v>
      </c>
      <c r="L1027">
        <f t="shared" si="1446"/>
        <v>3503.4778897998576</v>
      </c>
      <c r="M1027">
        <f t="shared" si="1447"/>
        <v>0.9689389774601429</v>
      </c>
      <c r="N1027">
        <f t="shared" si="1448"/>
        <v>0.96680244414984629</v>
      </c>
      <c r="O1027">
        <f t="shared" si="1449"/>
        <v>0.81434155708914313</v>
      </c>
      <c r="P1027">
        <f t="shared" si="1450"/>
        <v>0.81672845227062096</v>
      </c>
      <c r="Q1027" s="5">
        <f t="shared" si="1451"/>
        <v>-0.18565844291085687</v>
      </c>
      <c r="R1027" s="5">
        <f t="shared" si="1452"/>
        <v>-0.18327154772937904</v>
      </c>
    </row>
    <row r="1028" spans="1:18" x14ac:dyDescent="0.3">
      <c r="A1028" s="1">
        <v>44933</v>
      </c>
      <c r="B1028">
        <f>((B$1041-B$1027)*(1/14))+B1027</f>
        <v>174661.5</v>
      </c>
      <c r="C1028">
        <f t="shared" si="1409"/>
        <v>55.5</v>
      </c>
      <c r="D1028">
        <f t="shared" si="1420"/>
        <v>74.109375</v>
      </c>
      <c r="E1028">
        <f t="shared" si="1421"/>
        <v>1527.9285714285797</v>
      </c>
      <c r="F1028">
        <f>((F$1041-F$1027)*(1/14))+F1027</f>
        <v>2310.3571428571427</v>
      </c>
      <c r="G1028">
        <f t="shared" si="1423"/>
        <v>0.35714285714266225</v>
      </c>
      <c r="H1028">
        <f t="shared" si="1424"/>
        <v>2.6071428571426623</v>
      </c>
      <c r="I1028">
        <f>((I$1041-I$1027)*(1/14))+I1027</f>
        <v>168954.5</v>
      </c>
      <c r="J1028">
        <f t="shared" si="1422"/>
        <v>183.5</v>
      </c>
      <c r="K1028">
        <f t="shared" si="1425"/>
        <v>3396.6428571428696</v>
      </c>
      <c r="L1028">
        <f t="shared" ref="L1028:L1041" si="1456">GEOMEAN(K1025:K1031)</f>
        <v>3380.9282920823853</v>
      </c>
      <c r="M1028">
        <f t="shared" ref="M1028:M1041" si="1457">K1028/K1027</f>
        <v>0.96358662613982116</v>
      </c>
      <c r="N1028">
        <f t="shared" ref="N1028:N1041" si="1458">L1028/L1027</f>
        <v>0.96502058766397036</v>
      </c>
      <c r="O1028">
        <f t="shared" ref="O1028:O1041" si="1459">L1028/L1021</f>
        <v>0.80607216684351346</v>
      </c>
      <c r="P1028">
        <f t="shared" ref="P1028:P1041" si="1460">K1028/K1021</f>
        <v>0.80814724176608843</v>
      </c>
      <c r="Q1028" s="5">
        <f t="shared" ref="Q1028:Q1041" si="1461">O1028-1</f>
        <v>-0.19392783315648654</v>
      </c>
      <c r="R1028" s="5">
        <f t="shared" ref="R1028:R1041" si="1462">P1028-1</f>
        <v>-0.19185275823391157</v>
      </c>
    </row>
    <row r="1029" spans="1:18" x14ac:dyDescent="0.3">
      <c r="A1029" s="1">
        <v>44934</v>
      </c>
      <c r="B1029">
        <f t="shared" ref="B1029:B1040" si="1463">((B$1041-B$1027)*(1/14))+B1028</f>
        <v>174717</v>
      </c>
      <c r="C1029">
        <f t="shared" si="1409"/>
        <v>55.5</v>
      </c>
      <c r="D1029">
        <f t="shared" si="1420"/>
        <v>67.90625</v>
      </c>
      <c r="E1029">
        <f t="shared" si="1421"/>
        <v>1457.1428571428696</v>
      </c>
      <c r="F1029">
        <f t="shared" ref="F1029:F1040" si="1464">((F$1041-F$1027)*(1/14))+F1028</f>
        <v>2310.7142857142853</v>
      </c>
      <c r="G1029">
        <f t="shared" si="1423"/>
        <v>0.35714285714266225</v>
      </c>
      <c r="H1029">
        <f t="shared" si="1424"/>
        <v>2.5892857142853245</v>
      </c>
      <c r="I1029">
        <f t="shared" ref="I1029:I1040" si="1465">((I$1041-I$1027)*(1/14))+I1028</f>
        <v>169138</v>
      </c>
      <c r="J1029">
        <f t="shared" si="1422"/>
        <v>183.5</v>
      </c>
      <c r="K1029">
        <f t="shared" si="1425"/>
        <v>3268.2857142857101</v>
      </c>
      <c r="L1029">
        <f t="shared" si="1456"/>
        <v>3256.2043604423552</v>
      </c>
      <c r="M1029">
        <f t="shared" si="1457"/>
        <v>0.96221058608289223</v>
      </c>
      <c r="N1029">
        <f t="shared" si="1458"/>
        <v>0.96310956019619987</v>
      </c>
      <c r="O1029">
        <f t="shared" si="1459"/>
        <v>0.79735760555550406</v>
      </c>
      <c r="P1029">
        <f t="shared" si="1460"/>
        <v>0.79909186168354773</v>
      </c>
      <c r="Q1029" s="5">
        <f t="shared" si="1461"/>
        <v>-0.20264239444449594</v>
      </c>
      <c r="R1029" s="5">
        <f t="shared" si="1462"/>
        <v>-0.20090813831645227</v>
      </c>
    </row>
    <row r="1030" spans="1:18" x14ac:dyDescent="0.3">
      <c r="A1030" s="1">
        <v>44935</v>
      </c>
      <c r="B1030">
        <f t="shared" si="1463"/>
        <v>174772.5</v>
      </c>
      <c r="C1030">
        <f t="shared" si="1409"/>
        <v>55.5</v>
      </c>
      <c r="D1030">
        <f t="shared" si="1420"/>
        <v>61.703125</v>
      </c>
      <c r="E1030">
        <f t="shared" si="1421"/>
        <v>1386.3571428571595</v>
      </c>
      <c r="F1030">
        <f t="shared" si="1464"/>
        <v>2311.071428571428</v>
      </c>
      <c r="G1030">
        <f t="shared" si="1423"/>
        <v>0.35714285714266225</v>
      </c>
      <c r="H1030">
        <f t="shared" si="1424"/>
        <v>2.5714285714279868</v>
      </c>
      <c r="I1030">
        <f t="shared" si="1465"/>
        <v>169321.5</v>
      </c>
      <c r="J1030">
        <f t="shared" si="1422"/>
        <v>183.5</v>
      </c>
      <c r="K1030">
        <f t="shared" si="1425"/>
        <v>3139.9285714285797</v>
      </c>
      <c r="L1030">
        <f t="shared" si="1456"/>
        <v>3129.3901335679698</v>
      </c>
      <c r="M1030">
        <f t="shared" si="1457"/>
        <v>0.96072646210333446</v>
      </c>
      <c r="N1030">
        <f t="shared" si="1458"/>
        <v>0.96105458600357696</v>
      </c>
      <c r="O1030">
        <f t="shared" si="1459"/>
        <v>0.78814720055859322</v>
      </c>
      <c r="P1030">
        <f t="shared" si="1460"/>
        <v>0.78952189374618553</v>
      </c>
      <c r="Q1030" s="5">
        <f t="shared" si="1461"/>
        <v>-0.21185279944140678</v>
      </c>
      <c r="R1030" s="5">
        <f t="shared" si="1462"/>
        <v>-0.21047810625381447</v>
      </c>
    </row>
    <row r="1031" spans="1:18" x14ac:dyDescent="0.3">
      <c r="A1031" s="1">
        <v>44936</v>
      </c>
      <c r="B1031">
        <f t="shared" si="1463"/>
        <v>174828</v>
      </c>
      <c r="C1031">
        <f t="shared" si="1409"/>
        <v>55.5</v>
      </c>
      <c r="D1031">
        <f t="shared" si="1420"/>
        <v>55.5</v>
      </c>
      <c r="E1031">
        <f t="shared" si="1421"/>
        <v>1315.5714285714494</v>
      </c>
      <c r="F1031">
        <f t="shared" si="1464"/>
        <v>2311.4285714285706</v>
      </c>
      <c r="G1031">
        <f t="shared" si="1423"/>
        <v>0.35714285714266225</v>
      </c>
      <c r="H1031">
        <f t="shared" si="1424"/>
        <v>2.553571428570649</v>
      </c>
      <c r="I1031">
        <f t="shared" si="1465"/>
        <v>169505</v>
      </c>
      <c r="J1031">
        <f t="shared" si="1422"/>
        <v>183.5</v>
      </c>
      <c r="K1031">
        <f t="shared" si="1425"/>
        <v>3011.5714285714203</v>
      </c>
      <c r="L1031">
        <f t="shared" si="1456"/>
        <v>3000.5797781179594</v>
      </c>
      <c r="M1031">
        <f t="shared" si="1457"/>
        <v>0.95912099911280446</v>
      </c>
      <c r="N1031">
        <f t="shared" si="1458"/>
        <v>0.95883851167411094</v>
      </c>
      <c r="O1031">
        <f t="shared" si="1459"/>
        <v>0.7778809521129002</v>
      </c>
      <c r="P1031">
        <f t="shared" si="1460"/>
        <v>0.77939219165927021</v>
      </c>
      <c r="Q1031" s="5">
        <f t="shared" si="1461"/>
        <v>-0.2221190478870998</v>
      </c>
      <c r="R1031" s="5">
        <f t="shared" si="1462"/>
        <v>-0.22060780834072979</v>
      </c>
    </row>
    <row r="1032" spans="1:18" x14ac:dyDescent="0.3">
      <c r="A1032" s="1">
        <v>44937</v>
      </c>
      <c r="B1032">
        <f t="shared" si="1463"/>
        <v>174883.5</v>
      </c>
      <c r="C1032">
        <f t="shared" si="1409"/>
        <v>55.5</v>
      </c>
      <c r="D1032">
        <f t="shared" si="1420"/>
        <v>55.5</v>
      </c>
      <c r="E1032">
        <f t="shared" si="1421"/>
        <v>1244.7857142857392</v>
      </c>
      <c r="F1032">
        <f t="shared" si="1464"/>
        <v>2311.7857142857133</v>
      </c>
      <c r="G1032">
        <f t="shared" si="1423"/>
        <v>0.35714285714266225</v>
      </c>
      <c r="H1032">
        <f t="shared" si="1424"/>
        <v>2.5357142857133113</v>
      </c>
      <c r="I1032">
        <f t="shared" si="1465"/>
        <v>169688.5</v>
      </c>
      <c r="J1032">
        <f t="shared" si="1422"/>
        <v>183.5</v>
      </c>
      <c r="K1032">
        <f t="shared" si="1425"/>
        <v>2883.2142857142899</v>
      </c>
      <c r="L1032">
        <f t="shared" si="1456"/>
        <v>2871.7284845538097</v>
      </c>
      <c r="M1032">
        <f t="shared" si="1457"/>
        <v>0.95737868222570488</v>
      </c>
      <c r="N1032">
        <f t="shared" si="1458"/>
        <v>0.95705786778148305</v>
      </c>
      <c r="O1032">
        <f t="shared" si="1459"/>
        <v>0.76747984385886847</v>
      </c>
      <c r="P1032">
        <f t="shared" si="1460"/>
        <v>0.76865216894542521</v>
      </c>
      <c r="Q1032" s="5">
        <f t="shared" si="1461"/>
        <v>-0.23252015614113153</v>
      </c>
      <c r="R1032" s="5">
        <f t="shared" si="1462"/>
        <v>-0.23134783105457479</v>
      </c>
    </row>
    <row r="1033" spans="1:18" x14ac:dyDescent="0.3">
      <c r="A1033" s="1">
        <v>44938</v>
      </c>
      <c r="B1033">
        <f t="shared" si="1463"/>
        <v>174939</v>
      </c>
      <c r="C1033">
        <f t="shared" si="1409"/>
        <v>55.5</v>
      </c>
      <c r="D1033">
        <f t="shared" si="1420"/>
        <v>55.5</v>
      </c>
      <c r="E1033">
        <f t="shared" si="1421"/>
        <v>1174</v>
      </c>
      <c r="F1033">
        <f t="shared" si="1464"/>
        <v>2312.142857142856</v>
      </c>
      <c r="G1033">
        <f t="shared" si="1423"/>
        <v>0.35714285714266225</v>
      </c>
      <c r="H1033">
        <f t="shared" si="1424"/>
        <v>2.5178571428559735</v>
      </c>
      <c r="I1033">
        <f t="shared" si="1465"/>
        <v>169872</v>
      </c>
      <c r="J1033">
        <f t="shared" si="1422"/>
        <v>183.5</v>
      </c>
      <c r="K1033">
        <f t="shared" si="1425"/>
        <v>2754.8571428571304</v>
      </c>
      <c r="L1033">
        <f t="shared" si="1456"/>
        <v>2742.8304117429598</v>
      </c>
      <c r="M1033">
        <f t="shared" si="1457"/>
        <v>0.95548123374209759</v>
      </c>
      <c r="N1033">
        <f t="shared" si="1458"/>
        <v>0.95511481203597237</v>
      </c>
      <c r="O1033">
        <f t="shared" si="1459"/>
        <v>0.75689792525367128</v>
      </c>
      <c r="P1033">
        <f t="shared" si="1460"/>
        <v>0.75724495405638548</v>
      </c>
      <c r="Q1033" s="5">
        <f t="shared" si="1461"/>
        <v>-0.24310207474632872</v>
      </c>
      <c r="R1033" s="5">
        <f t="shared" si="1462"/>
        <v>-0.24275504594361452</v>
      </c>
    </row>
    <row r="1034" spans="1:18" x14ac:dyDescent="0.3">
      <c r="A1034" s="1">
        <v>44939</v>
      </c>
      <c r="B1034">
        <f t="shared" si="1463"/>
        <v>174994.5</v>
      </c>
      <c r="C1034">
        <f t="shared" si="1409"/>
        <v>55.5</v>
      </c>
      <c r="D1034">
        <f t="shared" si="1420"/>
        <v>55.5</v>
      </c>
      <c r="E1034">
        <f t="shared" si="1421"/>
        <v>1124.375</v>
      </c>
      <c r="F1034">
        <f t="shared" si="1464"/>
        <v>2312.4999999999986</v>
      </c>
      <c r="G1034">
        <f t="shared" si="1423"/>
        <v>0.35714285714266225</v>
      </c>
      <c r="H1034">
        <f t="shared" si="1424"/>
        <v>2.4999999999986358</v>
      </c>
      <c r="I1034">
        <f t="shared" si="1465"/>
        <v>170055.5</v>
      </c>
      <c r="J1034">
        <f t="shared" si="1422"/>
        <v>183.5</v>
      </c>
      <c r="K1034">
        <f t="shared" si="1425"/>
        <v>2626.5</v>
      </c>
      <c r="L1034">
        <f t="shared" si="1456"/>
        <v>2613.8785448249087</v>
      </c>
      <c r="M1034">
        <f t="shared" si="1457"/>
        <v>0.95340696950840509</v>
      </c>
      <c r="N1034">
        <f t="shared" si="1458"/>
        <v>0.95298584033268485</v>
      </c>
      <c r="O1034">
        <f t="shared" si="1459"/>
        <v>0.7460810734484844</v>
      </c>
      <c r="P1034">
        <f t="shared" si="1460"/>
        <v>0.74510638297872345</v>
      </c>
      <c r="Q1034" s="5">
        <f t="shared" si="1461"/>
        <v>-0.2539189265515156</v>
      </c>
      <c r="R1034" s="5">
        <f t="shared" si="1462"/>
        <v>-0.25489361702127655</v>
      </c>
    </row>
    <row r="1035" spans="1:18" x14ac:dyDescent="0.3">
      <c r="A1035" s="1">
        <v>44940</v>
      </c>
      <c r="B1035">
        <f t="shared" si="1463"/>
        <v>175050</v>
      </c>
      <c r="C1035">
        <f t="shared" si="1409"/>
        <v>55.5</v>
      </c>
      <c r="D1035">
        <f t="shared" si="1420"/>
        <v>55.5</v>
      </c>
      <c r="E1035">
        <f t="shared" si="1421"/>
        <v>1074.75</v>
      </c>
      <c r="F1035">
        <f t="shared" si="1464"/>
        <v>2312.8571428571413</v>
      </c>
      <c r="G1035">
        <f t="shared" si="1423"/>
        <v>0.35714285714266225</v>
      </c>
      <c r="H1035">
        <f t="shared" si="1424"/>
        <v>2.4999999999986358</v>
      </c>
      <c r="I1035">
        <f t="shared" si="1465"/>
        <v>170239</v>
      </c>
      <c r="J1035">
        <f t="shared" si="1422"/>
        <v>183.5</v>
      </c>
      <c r="K1035">
        <f t="shared" si="1425"/>
        <v>2498.1428571428696</v>
      </c>
      <c r="L1035">
        <f t="shared" si="1456"/>
        <v>2484.8643827690425</v>
      </c>
      <c r="M1035">
        <f t="shared" si="1457"/>
        <v>0.95112996654973148</v>
      </c>
      <c r="N1035">
        <f t="shared" si="1458"/>
        <v>0.95064263321978182</v>
      </c>
      <c r="O1035">
        <f t="shared" si="1459"/>
        <v>0.7349651243974068</v>
      </c>
      <c r="P1035">
        <f t="shared" si="1460"/>
        <v>0.73547410258027979</v>
      </c>
      <c r="Q1035" s="5">
        <f t="shared" si="1461"/>
        <v>-0.2650348756025932</v>
      </c>
      <c r="R1035" s="5">
        <f t="shared" si="1462"/>
        <v>-0.26452589741972021</v>
      </c>
    </row>
    <row r="1036" spans="1:18" x14ac:dyDescent="0.3">
      <c r="A1036" s="1">
        <v>44941</v>
      </c>
      <c r="B1036">
        <f t="shared" si="1463"/>
        <v>175105.5</v>
      </c>
      <c r="C1036">
        <f t="shared" si="1409"/>
        <v>55.5</v>
      </c>
      <c r="D1036">
        <f t="shared" si="1420"/>
        <v>55.5</v>
      </c>
      <c r="E1036">
        <f t="shared" si="1421"/>
        <v>1025.125</v>
      </c>
      <c r="F1036">
        <f t="shared" si="1464"/>
        <v>2313.214285714284</v>
      </c>
      <c r="G1036">
        <f t="shared" si="1423"/>
        <v>0.35714285714266225</v>
      </c>
      <c r="H1036">
        <f t="shared" si="1424"/>
        <v>2.4999999999986358</v>
      </c>
      <c r="I1036">
        <f t="shared" si="1465"/>
        <v>170422.5</v>
      </c>
      <c r="J1036">
        <f t="shared" si="1422"/>
        <v>183.5</v>
      </c>
      <c r="K1036">
        <f t="shared" si="1425"/>
        <v>2369.7857142857101</v>
      </c>
      <c r="L1036">
        <f t="shared" si="1456"/>
        <v>2355.7775197607266</v>
      </c>
      <c r="M1036">
        <f t="shared" si="1457"/>
        <v>0.94861897409503559</v>
      </c>
      <c r="N1036">
        <f t="shared" si="1458"/>
        <v>0.94805074115776644</v>
      </c>
      <c r="O1036">
        <f t="shared" si="1459"/>
        <v>0.72347348599480843</v>
      </c>
      <c r="P1036">
        <f t="shared" si="1460"/>
        <v>0.72508523472331465</v>
      </c>
      <c r="Q1036" s="5">
        <f t="shared" si="1461"/>
        <v>-0.27652651400519157</v>
      </c>
      <c r="R1036" s="5">
        <f t="shared" si="1462"/>
        <v>-0.27491476527668535</v>
      </c>
    </row>
    <row r="1037" spans="1:18" x14ac:dyDescent="0.3">
      <c r="A1037" s="1">
        <v>44942</v>
      </c>
      <c r="B1037">
        <f t="shared" si="1463"/>
        <v>175161</v>
      </c>
      <c r="C1037">
        <f t="shared" si="1409"/>
        <v>55.5</v>
      </c>
      <c r="D1037">
        <f t="shared" si="1420"/>
        <v>55.5</v>
      </c>
      <c r="E1037">
        <f t="shared" si="1421"/>
        <v>975.5</v>
      </c>
      <c r="F1037">
        <f t="shared" si="1464"/>
        <v>2313.5714285714266</v>
      </c>
      <c r="G1037">
        <f t="shared" si="1423"/>
        <v>0.35714285714266225</v>
      </c>
      <c r="H1037">
        <f t="shared" si="1424"/>
        <v>2.4999999999986358</v>
      </c>
      <c r="I1037">
        <f t="shared" si="1465"/>
        <v>170606</v>
      </c>
      <c r="J1037">
        <f t="shared" si="1422"/>
        <v>183.5</v>
      </c>
      <c r="K1037">
        <f t="shared" si="1425"/>
        <v>2241.4285714285797</v>
      </c>
      <c r="L1037">
        <f t="shared" si="1456"/>
        <v>2226.6050754488201</v>
      </c>
      <c r="M1037">
        <f t="shared" si="1457"/>
        <v>0.94583597070260039</v>
      </c>
      <c r="N1037">
        <f t="shared" si="1458"/>
        <v>0.94516780840788972</v>
      </c>
      <c r="O1037">
        <f t="shared" si="1459"/>
        <v>0.71151405878248852</v>
      </c>
      <c r="P1037">
        <f t="shared" si="1460"/>
        <v>0.71384699378966843</v>
      </c>
      <c r="Q1037" s="5">
        <f t="shared" si="1461"/>
        <v>-0.28848594121751148</v>
      </c>
      <c r="R1037" s="5">
        <f t="shared" si="1462"/>
        <v>-0.28615300621033157</v>
      </c>
    </row>
    <row r="1038" spans="1:18" x14ac:dyDescent="0.3">
      <c r="A1038" s="1">
        <v>44943</v>
      </c>
      <c r="B1038">
        <f t="shared" si="1463"/>
        <v>175216.5</v>
      </c>
      <c r="C1038">
        <f t="shared" si="1409"/>
        <v>55.5</v>
      </c>
      <c r="D1038">
        <f t="shared" si="1420"/>
        <v>52.383928571427532</v>
      </c>
      <c r="E1038">
        <f t="shared" si="1421"/>
        <v>925.875</v>
      </c>
      <c r="F1038">
        <f t="shared" si="1464"/>
        <v>2313.9285714285693</v>
      </c>
      <c r="G1038">
        <f t="shared" si="1423"/>
        <v>0.35714285714266225</v>
      </c>
      <c r="H1038">
        <f t="shared" si="1424"/>
        <v>2.4999999999986358</v>
      </c>
      <c r="I1038">
        <f t="shared" si="1465"/>
        <v>170789.5</v>
      </c>
      <c r="J1038">
        <f t="shared" si="1422"/>
        <v>183.5</v>
      </c>
      <c r="K1038">
        <f t="shared" si="1425"/>
        <v>2113.0714285714203</v>
      </c>
      <c r="L1038">
        <f t="shared" si="1456"/>
        <v>2097.3309057234324</v>
      </c>
      <c r="M1038">
        <f t="shared" si="1457"/>
        <v>0.94273422562140774</v>
      </c>
      <c r="N1038">
        <f t="shared" si="1458"/>
        <v>0.94194113219681319</v>
      </c>
      <c r="O1038">
        <f t="shared" si="1459"/>
        <v>0.6989752183956035</v>
      </c>
      <c r="P1038">
        <f t="shared" si="1460"/>
        <v>0.70165077557990529</v>
      </c>
      <c r="Q1038" s="5">
        <f t="shared" si="1461"/>
        <v>-0.3010247816043965</v>
      </c>
      <c r="R1038" s="5">
        <f t="shared" si="1462"/>
        <v>-0.29834922442009471</v>
      </c>
    </row>
    <row r="1039" spans="1:18" x14ac:dyDescent="0.3">
      <c r="A1039" s="1">
        <v>44944</v>
      </c>
      <c r="B1039">
        <f t="shared" si="1463"/>
        <v>175272</v>
      </c>
      <c r="C1039">
        <f t="shared" si="1409"/>
        <v>55.5</v>
      </c>
      <c r="D1039">
        <f t="shared" si="1420"/>
        <v>49.267857142855064</v>
      </c>
      <c r="E1039">
        <f t="shared" si="1421"/>
        <v>876.25</v>
      </c>
      <c r="F1039">
        <f t="shared" si="1464"/>
        <v>2314.2857142857119</v>
      </c>
      <c r="G1039">
        <f t="shared" si="1423"/>
        <v>0.35714285714266225</v>
      </c>
      <c r="H1039">
        <f t="shared" si="1424"/>
        <v>2.4999999999986358</v>
      </c>
      <c r="I1039">
        <f t="shared" si="1465"/>
        <v>170973</v>
      </c>
      <c r="J1039">
        <f t="shared" si="1422"/>
        <v>183.5</v>
      </c>
      <c r="K1039">
        <f t="shared" si="1425"/>
        <v>1984.7142857142899</v>
      </c>
      <c r="L1039">
        <f t="shared" si="1456"/>
        <v>1985.0439240435949</v>
      </c>
      <c r="M1039">
        <f t="shared" si="1457"/>
        <v>0.93925565358483476</v>
      </c>
      <c r="N1039">
        <f t="shared" si="1458"/>
        <v>0.94646196202353372</v>
      </c>
      <c r="O1039">
        <f t="shared" si="1459"/>
        <v>0.69123663142966596</v>
      </c>
      <c r="P1039">
        <f t="shared" si="1460"/>
        <v>0.68836863619472355</v>
      </c>
      <c r="Q1039" s="5">
        <f t="shared" si="1461"/>
        <v>-0.30876336857033404</v>
      </c>
      <c r="R1039" s="5">
        <f t="shared" si="1462"/>
        <v>-0.31163136380527645</v>
      </c>
    </row>
    <row r="1040" spans="1:18" x14ac:dyDescent="0.3">
      <c r="A1040" s="1">
        <v>44945</v>
      </c>
      <c r="B1040">
        <f t="shared" si="1463"/>
        <v>175327.5</v>
      </c>
      <c r="C1040">
        <f t="shared" si="1409"/>
        <v>55.5</v>
      </c>
      <c r="D1040">
        <f t="shared" si="1420"/>
        <v>46.151785714282596</v>
      </c>
      <c r="E1040">
        <f t="shared" si="1421"/>
        <v>826.625</v>
      </c>
      <c r="F1040">
        <f t="shared" si="1464"/>
        <v>2314.6428571428546</v>
      </c>
      <c r="G1040">
        <f t="shared" si="1423"/>
        <v>0.35714285714266225</v>
      </c>
      <c r="H1040">
        <f t="shared" si="1424"/>
        <v>2.4999999999986358</v>
      </c>
      <c r="I1040">
        <f t="shared" si="1465"/>
        <v>171156.5</v>
      </c>
      <c r="J1040">
        <f t="shared" si="1422"/>
        <v>183.5</v>
      </c>
      <c r="K1040">
        <f t="shared" si="1425"/>
        <v>1856.3571428571595</v>
      </c>
      <c r="L1040">
        <f t="shared" si="1456"/>
        <v>1888.4232350493005</v>
      </c>
      <c r="M1040">
        <f t="shared" si="1457"/>
        <v>0.93532714316562937</v>
      </c>
      <c r="N1040">
        <f t="shared" si="1458"/>
        <v>0.95132566699205579</v>
      </c>
      <c r="O1040">
        <f t="shared" si="1459"/>
        <v>0.68849434765063822</v>
      </c>
      <c r="P1040">
        <f t="shared" si="1460"/>
        <v>0.67384878655881431</v>
      </c>
      <c r="Q1040" s="5">
        <f t="shared" si="1461"/>
        <v>-0.31150565234936178</v>
      </c>
      <c r="R1040" s="5">
        <f t="shared" si="1462"/>
        <v>-0.32615121344118569</v>
      </c>
    </row>
    <row r="1041" spans="1:18" x14ac:dyDescent="0.3">
      <c r="A1041" s="1">
        <v>44946</v>
      </c>
      <c r="B1041" s="4">
        <v>175383</v>
      </c>
      <c r="C1041">
        <f t="shared" si="1409"/>
        <v>55.5</v>
      </c>
      <c r="D1041">
        <f t="shared" si="1420"/>
        <v>43.035714285710128</v>
      </c>
      <c r="E1041">
        <f t="shared" si="1421"/>
        <v>777</v>
      </c>
      <c r="F1041" s="4">
        <v>2315</v>
      </c>
      <c r="G1041">
        <f t="shared" si="1423"/>
        <v>0.35714285714539074</v>
      </c>
      <c r="H1041">
        <f t="shared" si="1424"/>
        <v>2.5000000000013642</v>
      </c>
      <c r="I1041" s="4">
        <v>171340</v>
      </c>
      <c r="J1041">
        <f t="shared" si="1422"/>
        <v>183.5</v>
      </c>
      <c r="K1041">
        <f t="shared" si="1425"/>
        <v>1728</v>
      </c>
      <c r="L1041">
        <f t="shared" si="1456"/>
        <v>1806.4208003977383</v>
      </c>
      <c r="M1041">
        <f t="shared" si="1457"/>
        <v>0.93085536188386564</v>
      </c>
      <c r="N1041">
        <f t="shared" si="1458"/>
        <v>0.95657624142216113</v>
      </c>
      <c r="O1041">
        <f t="shared" si="1459"/>
        <v>0.69108826956561664</v>
      </c>
      <c r="P1041">
        <f t="shared" si="1460"/>
        <v>0.6579097658480868</v>
      </c>
      <c r="Q1041" s="5">
        <f t="shared" si="1461"/>
        <v>-0.30891173043438336</v>
      </c>
      <c r="R1041" s="5">
        <f t="shared" si="1462"/>
        <v>-0.3420902341519132</v>
      </c>
    </row>
    <row r="1042" spans="1:18" x14ac:dyDescent="0.3">
      <c r="A1042" s="1">
        <v>44947</v>
      </c>
      <c r="B1042">
        <f>((B$1048-B$1041)*(1/7))+B1041</f>
        <v>175413.57142857142</v>
      </c>
      <c r="C1042">
        <f t="shared" si="1409"/>
        <v>30.571428571420256</v>
      </c>
      <c r="D1042">
        <f t="shared" si="1420"/>
        <v>39.91964285713766</v>
      </c>
      <c r="E1042">
        <f t="shared" si="1421"/>
        <v>752.07142857142026</v>
      </c>
      <c r="F1042">
        <f>((F$1048-F$1041)*(1/7))+F1041</f>
        <v>2315.7142857142858</v>
      </c>
      <c r="G1042">
        <f t="shared" si="1423"/>
        <v>0.71428571428577925</v>
      </c>
      <c r="H1042">
        <f t="shared" si="1424"/>
        <v>2.8571428571444812</v>
      </c>
      <c r="I1042">
        <f>((I$1048-I$1041)*(1/7))+I1041</f>
        <v>171398.28571428571</v>
      </c>
      <c r="J1042">
        <f t="shared" si="1422"/>
        <v>58.285714285710128</v>
      </c>
      <c r="K1042">
        <f t="shared" si="1425"/>
        <v>1699.5714285714203</v>
      </c>
      <c r="L1042">
        <f t="shared" ref="L1042:L1048" si="1466">GEOMEAN(K1039:K1045)</f>
        <v>1738.2574542661887</v>
      </c>
      <c r="M1042">
        <f t="shared" ref="M1042:M1048" si="1467">K1042/K1041</f>
        <v>0.98354828042327558</v>
      </c>
      <c r="N1042">
        <f t="shared" ref="N1042:N1048" si="1468">L1042/L1041</f>
        <v>0.96226607548111642</v>
      </c>
      <c r="O1042">
        <f t="shared" ref="O1042:O1048" si="1469">L1042/L1035</f>
        <v>0.69953815842824296</v>
      </c>
      <c r="P1042">
        <f t="shared" ref="P1042:P1048" si="1470">K1042/K1035</f>
        <v>0.68033396237204113</v>
      </c>
      <c r="Q1042" s="5">
        <f t="shared" ref="Q1042:Q1048" si="1471">O1042-1</f>
        <v>-0.30046184157175704</v>
      </c>
      <c r="R1042" s="5">
        <f t="shared" ref="R1042:R1048" si="1472">P1042-1</f>
        <v>-0.31966603762795887</v>
      </c>
    </row>
    <row r="1043" spans="1:18" x14ac:dyDescent="0.3">
      <c r="A1043" s="1">
        <v>44948</v>
      </c>
      <c r="B1043">
        <f t="shared" ref="B1043:B1047" si="1473">((B$1048-B$1041)*(1/7))+B1042</f>
        <v>175444.14285714284</v>
      </c>
      <c r="C1043">
        <f t="shared" si="1409"/>
        <v>30.571428571420256</v>
      </c>
      <c r="D1043">
        <f t="shared" si="1420"/>
        <v>36.803571428565192</v>
      </c>
      <c r="E1043">
        <f t="shared" si="1421"/>
        <v>727.14285714284051</v>
      </c>
      <c r="F1043">
        <f t="shared" ref="F1043:F1047" si="1474">((F$1048-F$1041)*(1/7))+F1042</f>
        <v>2316.4285714285716</v>
      </c>
      <c r="G1043">
        <f t="shared" si="1423"/>
        <v>0.71428571428577925</v>
      </c>
      <c r="H1043">
        <f t="shared" si="1424"/>
        <v>3.2142857142875982</v>
      </c>
      <c r="I1043">
        <f t="shared" ref="I1043:I1047" si="1475">((I$1048-I$1041)*(1/7))+I1042</f>
        <v>171456.57142857142</v>
      </c>
      <c r="J1043">
        <f t="shared" si="1422"/>
        <v>58.285714285710128</v>
      </c>
      <c r="K1043">
        <f t="shared" si="1425"/>
        <v>1671.1428571428405</v>
      </c>
      <c r="L1043">
        <f t="shared" si="1466"/>
        <v>1683.4296310225122</v>
      </c>
      <c r="M1043">
        <f t="shared" si="1467"/>
        <v>0.98327309405732044</v>
      </c>
      <c r="N1043">
        <f t="shared" si="1468"/>
        <v>0.96845816877752311</v>
      </c>
      <c r="O1043">
        <f t="shared" si="1469"/>
        <v>0.71459618614303444</v>
      </c>
      <c r="P1043">
        <f t="shared" si="1470"/>
        <v>0.7051873285709922</v>
      </c>
      <c r="Q1043" s="5">
        <f t="shared" si="1471"/>
        <v>-0.28540381385696556</v>
      </c>
      <c r="R1043" s="5">
        <f t="shared" si="1472"/>
        <v>-0.2948126714290078</v>
      </c>
    </row>
    <row r="1044" spans="1:18" x14ac:dyDescent="0.3">
      <c r="A1044" s="1">
        <v>44949</v>
      </c>
      <c r="B1044">
        <f t="shared" si="1473"/>
        <v>175474.71428571426</v>
      </c>
      <c r="C1044">
        <f t="shared" si="1409"/>
        <v>30.571428571420256</v>
      </c>
      <c r="D1044">
        <f t="shared" si="1420"/>
        <v>33.6875</v>
      </c>
      <c r="E1044">
        <f t="shared" si="1421"/>
        <v>702.21428571426077</v>
      </c>
      <c r="F1044">
        <f t="shared" si="1474"/>
        <v>2317.1428571428573</v>
      </c>
      <c r="G1044">
        <f t="shared" si="1423"/>
        <v>0.71428571428577925</v>
      </c>
      <c r="H1044">
        <f t="shared" si="1424"/>
        <v>3.5714285714307152</v>
      </c>
      <c r="I1044">
        <f t="shared" si="1475"/>
        <v>171514.85714285713</v>
      </c>
      <c r="J1044">
        <f t="shared" si="1422"/>
        <v>58.285714285710128</v>
      </c>
      <c r="K1044">
        <f t="shared" si="1425"/>
        <v>1642.7142857142608</v>
      </c>
      <c r="L1044">
        <f t="shared" si="1466"/>
        <v>1641.7295865417318</v>
      </c>
      <c r="M1044">
        <f t="shared" si="1467"/>
        <v>0.98298854505043087</v>
      </c>
      <c r="N1044">
        <f t="shared" si="1468"/>
        <v>0.97522911340496488</v>
      </c>
      <c r="O1044">
        <f t="shared" si="1469"/>
        <v>0.73732410145108729</v>
      </c>
      <c r="P1044">
        <f t="shared" si="1470"/>
        <v>0.73288718929252916</v>
      </c>
      <c r="Q1044" s="5">
        <f t="shared" si="1471"/>
        <v>-0.26267589854891271</v>
      </c>
      <c r="R1044" s="5">
        <f t="shared" si="1472"/>
        <v>-0.26711281070747084</v>
      </c>
    </row>
    <row r="1045" spans="1:18" x14ac:dyDescent="0.3">
      <c r="A1045" s="1">
        <v>44950</v>
      </c>
      <c r="B1045">
        <f t="shared" si="1473"/>
        <v>175505.28571428568</v>
      </c>
      <c r="C1045">
        <f t="shared" si="1409"/>
        <v>30.571428571420256</v>
      </c>
      <c r="D1045">
        <f t="shared" si="1420"/>
        <v>30.107142857141298</v>
      </c>
      <c r="E1045">
        <f t="shared" si="1421"/>
        <v>677.28571428568102</v>
      </c>
      <c r="F1045">
        <f t="shared" si="1474"/>
        <v>2317.8571428571431</v>
      </c>
      <c r="G1045">
        <f t="shared" si="1423"/>
        <v>0.71428571428577925</v>
      </c>
      <c r="H1045">
        <f t="shared" si="1424"/>
        <v>3.9285714285738322</v>
      </c>
      <c r="I1045">
        <f t="shared" si="1475"/>
        <v>171573.14285714284</v>
      </c>
      <c r="J1045">
        <f t="shared" si="1422"/>
        <v>58.285714285710128</v>
      </c>
      <c r="K1045">
        <f t="shared" si="1425"/>
        <v>1614.2857142857101</v>
      </c>
      <c r="L1045">
        <f t="shared" si="1466"/>
        <v>1613.2836472310908</v>
      </c>
      <c r="M1045">
        <f t="shared" si="1467"/>
        <v>0.98269414731717042</v>
      </c>
      <c r="N1045">
        <f t="shared" si="1468"/>
        <v>0.98267318835950213</v>
      </c>
      <c r="O1045">
        <f t="shared" si="1469"/>
        <v>0.76920796943800374</v>
      </c>
      <c r="P1045">
        <f t="shared" si="1470"/>
        <v>0.76395226988473208</v>
      </c>
      <c r="Q1045" s="5">
        <f t="shared" si="1471"/>
        <v>-0.23079203056199626</v>
      </c>
      <c r="R1045" s="5">
        <f t="shared" si="1472"/>
        <v>-0.23604773011526792</v>
      </c>
    </row>
    <row r="1046" spans="1:18" x14ac:dyDescent="0.3">
      <c r="A1046" s="1">
        <v>44951</v>
      </c>
      <c r="B1046">
        <f t="shared" si="1473"/>
        <v>175535.8571428571</v>
      </c>
      <c r="C1046">
        <f t="shared" si="1409"/>
        <v>30.571428571420256</v>
      </c>
      <c r="D1046">
        <f t="shared" si="1420"/>
        <v>29.642857142855064</v>
      </c>
      <c r="E1046">
        <f t="shared" si="1421"/>
        <v>652.35714285710128</v>
      </c>
      <c r="F1046">
        <f t="shared" si="1474"/>
        <v>2318.5714285714289</v>
      </c>
      <c r="G1046">
        <f t="shared" si="1423"/>
        <v>0.71428571428577925</v>
      </c>
      <c r="H1046">
        <f t="shared" si="1424"/>
        <v>4.2857142857169492</v>
      </c>
      <c r="I1046">
        <f t="shared" si="1475"/>
        <v>171631.42857142855</v>
      </c>
      <c r="J1046">
        <f t="shared" si="1422"/>
        <v>58.285714285710128</v>
      </c>
      <c r="K1046">
        <f t="shared" si="1425"/>
        <v>1585.8571428571304</v>
      </c>
      <c r="L1046">
        <f t="shared" si="1466"/>
        <v>1588.3485452526768</v>
      </c>
      <c r="M1046">
        <f t="shared" si="1467"/>
        <v>0.98238938053096825</v>
      </c>
      <c r="N1046">
        <f t="shared" si="1468"/>
        <v>0.98454388227314482</v>
      </c>
      <c r="O1046">
        <f t="shared" si="1469"/>
        <v>0.80015788366897311</v>
      </c>
      <c r="P1046">
        <f t="shared" si="1470"/>
        <v>0.79903548549628511</v>
      </c>
      <c r="Q1046" s="5">
        <f t="shared" si="1471"/>
        <v>-0.19984211633102689</v>
      </c>
      <c r="R1046" s="5">
        <f t="shared" si="1472"/>
        <v>-0.20096451450371489</v>
      </c>
    </row>
    <row r="1047" spans="1:18" x14ac:dyDescent="0.3">
      <c r="A1047" s="1">
        <v>44952</v>
      </c>
      <c r="B1047">
        <f t="shared" si="1473"/>
        <v>175566.42857142852</v>
      </c>
      <c r="C1047">
        <f t="shared" si="1409"/>
        <v>30.571428571420256</v>
      </c>
      <c r="D1047">
        <f t="shared" si="1420"/>
        <v>29.17857142856883</v>
      </c>
      <c r="E1047">
        <f t="shared" si="1421"/>
        <v>627.42857142852154</v>
      </c>
      <c r="F1047">
        <f t="shared" si="1474"/>
        <v>2319.2857142857147</v>
      </c>
      <c r="G1047">
        <f t="shared" si="1423"/>
        <v>0.71428571428577925</v>
      </c>
      <c r="H1047">
        <f t="shared" si="1424"/>
        <v>4.6428571428600662</v>
      </c>
      <c r="I1047">
        <f t="shared" si="1475"/>
        <v>171689.71428571426</v>
      </c>
      <c r="J1047">
        <f t="shared" si="1422"/>
        <v>58.285714285710128</v>
      </c>
      <c r="K1047">
        <f t="shared" si="1425"/>
        <v>1557.4285714285506</v>
      </c>
      <c r="L1047">
        <f t="shared" si="1466"/>
        <v>1566.8360380934907</v>
      </c>
      <c r="M1047">
        <f t="shared" si="1467"/>
        <v>0.98207368705521492</v>
      </c>
      <c r="N1047">
        <f t="shared" si="1468"/>
        <v>0.98645605385324053</v>
      </c>
      <c r="O1047">
        <f t="shared" si="1469"/>
        <v>0.82970597322299189</v>
      </c>
      <c r="P1047">
        <f t="shared" si="1470"/>
        <v>0.83897033360265938</v>
      </c>
      <c r="Q1047" s="5">
        <f t="shared" si="1471"/>
        <v>-0.17029402677700811</v>
      </c>
      <c r="R1047" s="5">
        <f t="shared" si="1472"/>
        <v>-0.16102966639734062</v>
      </c>
    </row>
    <row r="1048" spans="1:18" x14ac:dyDescent="0.3">
      <c r="A1048" s="1">
        <v>44953</v>
      </c>
      <c r="B1048" s="4">
        <v>175597</v>
      </c>
      <c r="C1048">
        <f t="shared" si="1409"/>
        <v>30.571428571478464</v>
      </c>
      <c r="D1048">
        <f t="shared" si="1420"/>
        <v>28.714285714282596</v>
      </c>
      <c r="E1048">
        <f t="shared" si="1421"/>
        <v>602.5</v>
      </c>
      <c r="F1048" s="4">
        <v>2320</v>
      </c>
      <c r="G1048">
        <f t="shared" si="1423"/>
        <v>0.7142857142853245</v>
      </c>
      <c r="H1048">
        <f t="shared" si="1424"/>
        <v>5</v>
      </c>
      <c r="I1048" s="4">
        <v>171748</v>
      </c>
      <c r="J1048">
        <f t="shared" si="1422"/>
        <v>58.285714285739232</v>
      </c>
      <c r="K1048">
        <f t="shared" si="1425"/>
        <v>1529</v>
      </c>
      <c r="L1048">
        <f t="shared" si="1466"/>
        <v>1548.6784088400002</v>
      </c>
      <c r="M1048">
        <f t="shared" si="1467"/>
        <v>0.98174646853789604</v>
      </c>
      <c r="N1048">
        <f t="shared" si="1468"/>
        <v>0.98841127673091789</v>
      </c>
      <c r="O1048">
        <f t="shared" si="1469"/>
        <v>0.85731874239878758</v>
      </c>
      <c r="P1048">
        <f t="shared" si="1470"/>
        <v>0.88483796296296291</v>
      </c>
      <c r="Q1048" s="5">
        <f t="shared" si="1471"/>
        <v>-0.14268125760121242</v>
      </c>
      <c r="R1048" s="5">
        <f t="shared" si="1472"/>
        <v>-0.11516203703703709</v>
      </c>
    </row>
    <row r="1049" spans="1:18" x14ac:dyDescent="0.3">
      <c r="A1049" s="1">
        <v>44954</v>
      </c>
      <c r="B1049">
        <f>((B$1055-B$1048)*(1/7))+B1048</f>
        <v>175623.85714285713</v>
      </c>
      <c r="C1049">
        <f t="shared" si="1409"/>
        <v>26.857142857130384</v>
      </c>
      <c r="D1049">
        <f t="shared" si="1420"/>
        <v>28.249999999996362</v>
      </c>
      <c r="E1049">
        <f t="shared" si="1421"/>
        <v>573.85714285713038</v>
      </c>
      <c r="F1049">
        <f>((F$1055-F$1048)*(1/7))+F1048</f>
        <v>2320</v>
      </c>
      <c r="G1049">
        <f t="shared" si="1423"/>
        <v>0</v>
      </c>
      <c r="H1049">
        <f t="shared" si="1424"/>
        <v>4.2857142857142208</v>
      </c>
      <c r="I1049">
        <f>((I$1055-I$1048)*(1/7))+I1048</f>
        <v>171779.85714285713</v>
      </c>
      <c r="J1049">
        <f t="shared" si="1422"/>
        <v>31.857142857130384</v>
      </c>
      <c r="K1049">
        <f t="shared" si="1425"/>
        <v>1524</v>
      </c>
      <c r="L1049">
        <f t="shared" ref="L1049:L1055" si="1476">GEOMEAN(K1046:K1052)</f>
        <v>1533.828459499608</v>
      </c>
      <c r="M1049">
        <f t="shared" ref="M1049:M1055" si="1477">K1049/K1048</f>
        <v>0.99672988881621971</v>
      </c>
      <c r="N1049">
        <f t="shared" ref="N1049:N1055" si="1478">L1049/L1048</f>
        <v>0.99041121174310476</v>
      </c>
      <c r="O1049">
        <f t="shared" ref="O1049:O1055" si="1479">L1049/L1042</f>
        <v>0.88239429420259208</v>
      </c>
      <c r="P1049">
        <f t="shared" ref="P1049:P1055" si="1480">K1049/K1042</f>
        <v>0.89669664621333545</v>
      </c>
      <c r="Q1049" s="5">
        <f t="shared" ref="Q1049:Q1055" si="1481">O1049-1</f>
        <v>-0.11760570579740792</v>
      </c>
      <c r="R1049" s="5">
        <f t="shared" ref="R1049:R1055" si="1482">P1049-1</f>
        <v>-0.10330335378666455</v>
      </c>
    </row>
    <row r="1050" spans="1:18" x14ac:dyDescent="0.3">
      <c r="A1050" s="1">
        <v>44955</v>
      </c>
      <c r="B1050">
        <f t="shared" ref="B1050:B1054" si="1483">((B$1055-B$1048)*(1/7))+B1049</f>
        <v>175650.71428571426</v>
      </c>
      <c r="C1050">
        <f t="shared" si="1409"/>
        <v>26.857142857130384</v>
      </c>
      <c r="D1050">
        <f t="shared" si="1420"/>
        <v>27.785714285710128</v>
      </c>
      <c r="E1050">
        <f t="shared" si="1421"/>
        <v>545.21428571426077</v>
      </c>
      <c r="F1050">
        <f t="shared" ref="F1050:F1054" si="1484">((F$1055-F$1048)*(1/7))+F1049</f>
        <v>2320</v>
      </c>
      <c r="G1050">
        <f t="shared" si="1423"/>
        <v>0</v>
      </c>
      <c r="H1050">
        <f t="shared" si="1424"/>
        <v>3.5714285714284415</v>
      </c>
      <c r="I1050">
        <f t="shared" ref="I1050:I1054" si="1485">((I$1055-I$1048)*(1/7))+I1049</f>
        <v>171811.71428571426</v>
      </c>
      <c r="J1050">
        <f t="shared" si="1422"/>
        <v>31.857142857130384</v>
      </c>
      <c r="K1050">
        <f t="shared" si="1425"/>
        <v>1519</v>
      </c>
      <c r="L1050">
        <f t="shared" si="1476"/>
        <v>1522.2597322526012</v>
      </c>
      <c r="M1050">
        <f t="shared" si="1477"/>
        <v>0.99671916010498685</v>
      </c>
      <c r="N1050">
        <f t="shared" si="1478"/>
        <v>0.99245761338215033</v>
      </c>
      <c r="O1050">
        <f t="shared" si="1479"/>
        <v>0.90426098257993903</v>
      </c>
      <c r="P1050">
        <f t="shared" si="1480"/>
        <v>0.90895879637545784</v>
      </c>
      <c r="Q1050" s="5">
        <f t="shared" si="1481"/>
        <v>-9.5739017420060968E-2</v>
      </c>
      <c r="R1050" s="5">
        <f t="shared" si="1482"/>
        <v>-9.1041203624542155E-2</v>
      </c>
    </row>
    <row r="1051" spans="1:18" x14ac:dyDescent="0.3">
      <c r="A1051" s="1">
        <v>44956</v>
      </c>
      <c r="B1051">
        <f t="shared" si="1483"/>
        <v>175677.57142857139</v>
      </c>
      <c r="C1051">
        <f t="shared" si="1409"/>
        <v>26.857142857130384</v>
      </c>
      <c r="D1051">
        <f t="shared" si="1420"/>
        <v>27.321428571434808</v>
      </c>
      <c r="E1051">
        <f t="shared" si="1421"/>
        <v>516.57142857139115</v>
      </c>
      <c r="F1051">
        <f t="shared" si="1484"/>
        <v>2320</v>
      </c>
      <c r="G1051">
        <f t="shared" si="1423"/>
        <v>0</v>
      </c>
      <c r="H1051">
        <f t="shared" si="1424"/>
        <v>2.8571428571426623</v>
      </c>
      <c r="I1051">
        <f t="shared" si="1485"/>
        <v>171843.57142857139</v>
      </c>
      <c r="J1051">
        <f t="shared" si="1422"/>
        <v>31.857142857130384</v>
      </c>
      <c r="K1051">
        <f t="shared" si="1425"/>
        <v>1514</v>
      </c>
      <c r="L1051">
        <f t="shared" si="1476"/>
        <v>1513.9669740003987</v>
      </c>
      <c r="M1051">
        <f t="shared" si="1477"/>
        <v>0.99670836076366032</v>
      </c>
      <c r="N1051">
        <f t="shared" si="1478"/>
        <v>0.99455233684731903</v>
      </c>
      <c r="O1051">
        <f t="shared" si="1479"/>
        <v>0.92217804101925072</v>
      </c>
      <c r="P1051">
        <f t="shared" si="1480"/>
        <v>0.92164536046614154</v>
      </c>
      <c r="Q1051" s="5">
        <f t="shared" si="1481"/>
        <v>-7.7821958980749284E-2</v>
      </c>
      <c r="R1051" s="5">
        <f t="shared" si="1482"/>
        <v>-7.8354639533858461E-2</v>
      </c>
    </row>
    <row r="1052" spans="1:18" x14ac:dyDescent="0.3">
      <c r="A1052" s="1">
        <v>44957</v>
      </c>
      <c r="B1052">
        <f t="shared" si="1483"/>
        <v>175704.42857142852</v>
      </c>
      <c r="C1052">
        <f t="shared" si="1409"/>
        <v>26.857142857130384</v>
      </c>
      <c r="D1052">
        <f t="shared" si="1420"/>
        <v>25.285714285713766</v>
      </c>
      <c r="E1052">
        <f t="shared" si="1421"/>
        <v>487.92857142852154</v>
      </c>
      <c r="F1052">
        <f t="shared" si="1484"/>
        <v>2320</v>
      </c>
      <c r="G1052">
        <f t="shared" si="1423"/>
        <v>0</v>
      </c>
      <c r="H1052">
        <f t="shared" si="1424"/>
        <v>2.142857142856883</v>
      </c>
      <c r="I1052">
        <f t="shared" si="1485"/>
        <v>171875.42857142852</v>
      </c>
      <c r="J1052">
        <f t="shared" si="1422"/>
        <v>31.857142857130384</v>
      </c>
      <c r="K1052">
        <f t="shared" si="1425"/>
        <v>1509</v>
      </c>
      <c r="L1052">
        <f t="shared" si="1476"/>
        <v>1508.9668645643162</v>
      </c>
      <c r="M1052">
        <f t="shared" si="1477"/>
        <v>0.99669749009247033</v>
      </c>
      <c r="N1052">
        <f t="shared" si="1478"/>
        <v>0.99669734576648616</v>
      </c>
      <c r="O1052">
        <f t="shared" si="1479"/>
        <v>0.93533884580940529</v>
      </c>
      <c r="P1052">
        <f t="shared" si="1480"/>
        <v>0.93477876106194935</v>
      </c>
      <c r="Q1052" s="5">
        <f t="shared" si="1481"/>
        <v>-6.4661154190594705E-2</v>
      </c>
      <c r="R1052" s="5">
        <f t="shared" si="1482"/>
        <v>-6.5221238938050652E-2</v>
      </c>
    </row>
    <row r="1053" spans="1:18" x14ac:dyDescent="0.3">
      <c r="A1053" s="1">
        <v>44958</v>
      </c>
      <c r="B1053">
        <f t="shared" si="1483"/>
        <v>175731.28571428565</v>
      </c>
      <c r="C1053">
        <f t="shared" si="1409"/>
        <v>26.857142857130384</v>
      </c>
      <c r="D1053">
        <f t="shared" si="1420"/>
        <v>23.714285714286234</v>
      </c>
      <c r="E1053">
        <f t="shared" si="1421"/>
        <v>459.28571428565192</v>
      </c>
      <c r="F1053">
        <f t="shared" si="1484"/>
        <v>2320</v>
      </c>
      <c r="G1053">
        <f t="shared" si="1423"/>
        <v>0</v>
      </c>
      <c r="H1053">
        <f t="shared" si="1424"/>
        <v>1.4285714285711038</v>
      </c>
      <c r="I1053">
        <f t="shared" si="1485"/>
        <v>171907.28571428565</v>
      </c>
      <c r="J1053">
        <f t="shared" si="1422"/>
        <v>31.857142857130384</v>
      </c>
      <c r="K1053">
        <f t="shared" si="1425"/>
        <v>1504</v>
      </c>
      <c r="L1053">
        <f t="shared" si="1476"/>
        <v>1504.1316065566436</v>
      </c>
      <c r="M1053">
        <f t="shared" si="1477"/>
        <v>0.99668654738237239</v>
      </c>
      <c r="N1053">
        <f t="shared" si="1478"/>
        <v>0.99679564997666892</v>
      </c>
      <c r="O1053">
        <f t="shared" si="1479"/>
        <v>0.94697830085988099</v>
      </c>
      <c r="P1053">
        <f t="shared" si="1480"/>
        <v>0.94838302855599343</v>
      </c>
      <c r="Q1053" s="5">
        <f t="shared" si="1481"/>
        <v>-5.3021699140119005E-2</v>
      </c>
      <c r="R1053" s="5">
        <f t="shared" si="1482"/>
        <v>-5.1616971444006565E-2</v>
      </c>
    </row>
    <row r="1054" spans="1:18" x14ac:dyDescent="0.3">
      <c r="A1054" s="1">
        <v>44959</v>
      </c>
      <c r="B1054">
        <f t="shared" si="1483"/>
        <v>175758.14285714278</v>
      </c>
      <c r="C1054">
        <f t="shared" si="1409"/>
        <v>26.857142857130384</v>
      </c>
      <c r="D1054">
        <f t="shared" si="1420"/>
        <v>22.142857142858702</v>
      </c>
      <c r="E1054">
        <f t="shared" si="1421"/>
        <v>430.6428571427823</v>
      </c>
      <c r="F1054">
        <f t="shared" si="1484"/>
        <v>2320</v>
      </c>
      <c r="G1054">
        <f t="shared" si="1423"/>
        <v>0</v>
      </c>
      <c r="H1054">
        <f t="shared" si="1424"/>
        <v>0.7142857142853245</v>
      </c>
      <c r="I1054">
        <f t="shared" si="1485"/>
        <v>171939.14285714278</v>
      </c>
      <c r="J1054">
        <f t="shared" si="1422"/>
        <v>31.857142857130384</v>
      </c>
      <c r="K1054">
        <f t="shared" si="1425"/>
        <v>1499</v>
      </c>
      <c r="L1054">
        <f t="shared" si="1476"/>
        <v>1499.4605899907197</v>
      </c>
      <c r="M1054">
        <f t="shared" si="1477"/>
        <v>0.99667553191489366</v>
      </c>
      <c r="N1054">
        <f t="shared" si="1478"/>
        <v>0.99689454264137356</v>
      </c>
      <c r="O1054">
        <f t="shared" si="1479"/>
        <v>0.95699904363652954</v>
      </c>
      <c r="P1054">
        <f t="shared" si="1480"/>
        <v>0.96248394789948089</v>
      </c>
      <c r="Q1054" s="5">
        <f t="shared" si="1481"/>
        <v>-4.3000956363470455E-2</v>
      </c>
      <c r="R1054" s="5">
        <f t="shared" si="1482"/>
        <v>-3.7516052100519115E-2</v>
      </c>
    </row>
    <row r="1055" spans="1:18" x14ac:dyDescent="0.3">
      <c r="A1055" s="1">
        <v>44960</v>
      </c>
      <c r="B1055" s="4">
        <v>175785</v>
      </c>
      <c r="C1055">
        <f t="shared" si="1409"/>
        <v>26.857142857217696</v>
      </c>
      <c r="D1055">
        <f t="shared" si="1420"/>
        <v>20.57142857143117</v>
      </c>
      <c r="E1055">
        <f t="shared" si="1421"/>
        <v>402</v>
      </c>
      <c r="F1055" s="4">
        <v>2320</v>
      </c>
      <c r="G1055">
        <f t="shared" si="1423"/>
        <v>0</v>
      </c>
      <c r="H1055">
        <f t="shared" si="1424"/>
        <v>0</v>
      </c>
      <c r="I1055" s="4">
        <v>171971</v>
      </c>
      <c r="J1055">
        <f t="shared" si="1422"/>
        <v>31.857142857217696</v>
      </c>
      <c r="K1055">
        <f t="shared" si="1425"/>
        <v>1494</v>
      </c>
      <c r="L1055">
        <f t="shared" si="1476"/>
        <v>1494.9532550672413</v>
      </c>
      <c r="M1055">
        <f t="shared" si="1477"/>
        <v>0.99666444296197465</v>
      </c>
      <c r="N1055">
        <f t="shared" si="1478"/>
        <v>0.99699402908381463</v>
      </c>
      <c r="O1055">
        <f t="shared" si="1479"/>
        <v>0.96530903158067505</v>
      </c>
      <c r="P1055">
        <f t="shared" si="1480"/>
        <v>0.97710922171353831</v>
      </c>
      <c r="Q1055" s="5">
        <f t="shared" si="1481"/>
        <v>-3.4690968419324952E-2</v>
      </c>
      <c r="R1055" s="5">
        <f t="shared" si="1482"/>
        <v>-2.2890778286461688E-2</v>
      </c>
    </row>
    <row r="1056" spans="1:18" x14ac:dyDescent="0.3">
      <c r="A1056" s="1">
        <v>44961</v>
      </c>
      <c r="B1056">
        <f>((B$1062-B$1055)*(1/7))+B1055</f>
        <v>175799.28571428571</v>
      </c>
      <c r="C1056">
        <f t="shared" si="1409"/>
        <v>14.285714285710128</v>
      </c>
      <c r="D1056">
        <f t="shared" si="1420"/>
        <v>19.000000000003638</v>
      </c>
      <c r="E1056">
        <f t="shared" si="1421"/>
        <v>385.71428571428987</v>
      </c>
      <c r="F1056">
        <f>((F$1062-F$1055)*(1/7))+F1055</f>
        <v>2320</v>
      </c>
      <c r="G1056">
        <f t="shared" si="1423"/>
        <v>0</v>
      </c>
      <c r="H1056">
        <f t="shared" si="1424"/>
        <v>0</v>
      </c>
      <c r="I1056">
        <f>((I$1062-I$1055)*(1/7))+I1055</f>
        <v>171989.14285714287</v>
      </c>
      <c r="J1056">
        <f t="shared" si="1422"/>
        <v>18.142857142869616</v>
      </c>
      <c r="K1056">
        <f t="shared" si="1425"/>
        <v>1490.1428571428405</v>
      </c>
      <c r="L1056">
        <f t="shared" ref="L1056:L1062" si="1486">GEOMEAN(K1053:K1059)</f>
        <v>1490.6090923670245</v>
      </c>
      <c r="M1056">
        <f t="shared" ref="M1056:M1062" si="1487">K1056/K1055</f>
        <v>0.99741824440618509</v>
      </c>
      <c r="N1056">
        <f t="shared" ref="N1056:N1062" si="1488">L1056/L1055</f>
        <v>0.99709411469188614</v>
      </c>
      <c r="O1056">
        <f t="shared" ref="O1056:O1062" si="1489">L1056/L1049</f>
        <v>0.97182255495071246</v>
      </c>
      <c r="P1056">
        <f t="shared" ref="P1056:P1062" si="1490">K1056/K1049</f>
        <v>0.97778402699661449</v>
      </c>
      <c r="Q1056" s="5">
        <f t="shared" ref="Q1056:Q1062" si="1491">O1056-1</f>
        <v>-2.8177445049287542E-2</v>
      </c>
      <c r="R1056" s="5">
        <f t="shared" ref="R1056:R1062" si="1492">P1056-1</f>
        <v>-2.2215973003385514E-2</v>
      </c>
    </row>
    <row r="1057" spans="1:18" x14ac:dyDescent="0.3">
      <c r="A1057" s="1">
        <v>44962</v>
      </c>
      <c r="B1057">
        <f t="shared" ref="B1057:B1061" si="1493">((B$1062-B$1055)*(1/7))+B1056</f>
        <v>175813.57142857142</v>
      </c>
      <c r="C1057">
        <f t="shared" si="1409"/>
        <v>14.285714285710128</v>
      </c>
      <c r="D1057">
        <f t="shared" si="1420"/>
        <v>17.428571428576106</v>
      </c>
      <c r="E1057">
        <f t="shared" si="1421"/>
        <v>369.42857142857974</v>
      </c>
      <c r="F1057">
        <f t="shared" ref="F1057:F1061" si="1494">((F$1062-F$1055)*(1/7))+F1056</f>
        <v>2320</v>
      </c>
      <c r="G1057">
        <f t="shared" si="1423"/>
        <v>0</v>
      </c>
      <c r="H1057">
        <f t="shared" si="1424"/>
        <v>0</v>
      </c>
      <c r="I1057">
        <f t="shared" ref="I1057:I1061" si="1495">((I$1062-I$1055)*(1/7))+I1056</f>
        <v>172007.28571428574</v>
      </c>
      <c r="J1057">
        <f t="shared" si="1422"/>
        <v>18.142857142869616</v>
      </c>
      <c r="K1057">
        <f t="shared" si="1425"/>
        <v>1486.285714285681</v>
      </c>
      <c r="L1057">
        <f t="shared" si="1486"/>
        <v>1486.4276430736479</v>
      </c>
      <c r="M1057">
        <f t="shared" si="1487"/>
        <v>0.99741156169110179</v>
      </c>
      <c r="N1057">
        <f t="shared" si="1488"/>
        <v>0.99719480491915113</v>
      </c>
      <c r="O1057">
        <f t="shared" si="1489"/>
        <v>0.9764612513753288</v>
      </c>
      <c r="P1057">
        <f t="shared" si="1490"/>
        <v>0.97846327471078409</v>
      </c>
      <c r="Q1057" s="5">
        <f t="shared" si="1491"/>
        <v>-2.3538748624671202E-2</v>
      </c>
      <c r="R1057" s="5">
        <f t="shared" si="1492"/>
        <v>-2.1536725289215908E-2</v>
      </c>
    </row>
    <row r="1058" spans="1:18" x14ac:dyDescent="0.3">
      <c r="A1058" s="1">
        <v>44963</v>
      </c>
      <c r="B1058">
        <f t="shared" si="1493"/>
        <v>175827.85714285713</v>
      </c>
      <c r="C1058">
        <f t="shared" si="1409"/>
        <v>14.285714285710128</v>
      </c>
      <c r="D1058">
        <f t="shared" si="1420"/>
        <v>15.857142857152212</v>
      </c>
      <c r="E1058">
        <f t="shared" si="1421"/>
        <v>353.14285714286962</v>
      </c>
      <c r="F1058">
        <f t="shared" si="1494"/>
        <v>2320</v>
      </c>
      <c r="G1058">
        <f t="shared" si="1423"/>
        <v>0</v>
      </c>
      <c r="H1058">
        <f t="shared" si="1424"/>
        <v>0</v>
      </c>
      <c r="I1058">
        <f t="shared" si="1495"/>
        <v>172025.42857142861</v>
      </c>
      <c r="J1058">
        <f t="shared" si="1422"/>
        <v>18.142857142869616</v>
      </c>
      <c r="K1058">
        <f t="shared" si="1425"/>
        <v>1482.4285714285215</v>
      </c>
      <c r="L1058">
        <f t="shared" si="1486"/>
        <v>1482.4084992265743</v>
      </c>
      <c r="M1058">
        <f t="shared" si="1487"/>
        <v>0.99740484429064624</v>
      </c>
      <c r="N1058">
        <f t="shared" si="1488"/>
        <v>0.99729610528584978</v>
      </c>
      <c r="O1058">
        <f t="shared" si="1489"/>
        <v>0.97915511017361456</v>
      </c>
      <c r="P1058">
        <f t="shared" si="1490"/>
        <v>0.97914700886956507</v>
      </c>
      <c r="Q1058" s="5">
        <f t="shared" si="1491"/>
        <v>-2.0844889826385438E-2</v>
      </c>
      <c r="R1058" s="5">
        <f t="shared" si="1492"/>
        <v>-2.0852991130434928E-2</v>
      </c>
    </row>
    <row r="1059" spans="1:18" x14ac:dyDescent="0.3">
      <c r="A1059" s="1">
        <v>44964</v>
      </c>
      <c r="B1059">
        <f t="shared" si="1493"/>
        <v>175842.14285714284</v>
      </c>
      <c r="C1059">
        <f t="shared" si="1409"/>
        <v>14.285714285710128</v>
      </c>
      <c r="D1059">
        <f t="shared" si="1420"/>
        <v>17.246924163031508</v>
      </c>
      <c r="E1059">
        <f t="shared" si="1421"/>
        <v>336.85714285715949</v>
      </c>
      <c r="F1059">
        <f t="shared" si="1494"/>
        <v>2320</v>
      </c>
      <c r="G1059">
        <f t="shared" si="1423"/>
        <v>0</v>
      </c>
      <c r="H1059">
        <f t="shared" si="1424"/>
        <v>0</v>
      </c>
      <c r="I1059">
        <f t="shared" si="1495"/>
        <v>172043.57142857148</v>
      </c>
      <c r="J1059">
        <f t="shared" si="1422"/>
        <v>18.142857142869616</v>
      </c>
      <c r="K1059">
        <f t="shared" si="1425"/>
        <v>1478.571428571362</v>
      </c>
      <c r="L1059">
        <f t="shared" si="1486"/>
        <v>1478.5513040053863</v>
      </c>
      <c r="M1059">
        <f t="shared" si="1487"/>
        <v>0.99739809193407369</v>
      </c>
      <c r="N1059">
        <f t="shared" si="1488"/>
        <v>0.99739802137993649</v>
      </c>
      <c r="O1059">
        <f t="shared" si="1489"/>
        <v>0.979843453641567</v>
      </c>
      <c r="P1059">
        <f t="shared" si="1490"/>
        <v>0.9798352740698224</v>
      </c>
      <c r="Q1059" s="5">
        <f t="shared" si="1491"/>
        <v>-2.0156546358433003E-2</v>
      </c>
      <c r="R1059" s="5">
        <f t="shared" si="1492"/>
        <v>-2.0164725930177596E-2</v>
      </c>
    </row>
    <row r="1060" spans="1:18" x14ac:dyDescent="0.3">
      <c r="A1060" s="1">
        <v>44965</v>
      </c>
      <c r="B1060">
        <f t="shared" si="1493"/>
        <v>175856.42857142855</v>
      </c>
      <c r="C1060">
        <f t="shared" si="1409"/>
        <v>14.285714285710128</v>
      </c>
      <c r="D1060">
        <f t="shared" si="1420"/>
        <v>20.209158950445271</v>
      </c>
      <c r="E1060">
        <f t="shared" si="1421"/>
        <v>320.57142857144936</v>
      </c>
      <c r="F1060">
        <f t="shared" si="1494"/>
        <v>2320</v>
      </c>
      <c r="G1060">
        <f t="shared" si="1423"/>
        <v>0</v>
      </c>
      <c r="H1060">
        <f t="shared" si="1424"/>
        <v>0</v>
      </c>
      <c r="I1060">
        <f t="shared" si="1495"/>
        <v>172061.71428571435</v>
      </c>
      <c r="J1060">
        <f t="shared" si="1422"/>
        <v>18.142857142869616</v>
      </c>
      <c r="K1060">
        <f t="shared" si="1425"/>
        <v>1474.7142857142026</v>
      </c>
      <c r="L1060">
        <f t="shared" si="1486"/>
        <v>1478.3863981690656</v>
      </c>
      <c r="M1060">
        <f t="shared" si="1487"/>
        <v>0.99739130434781476</v>
      </c>
      <c r="N1060">
        <f t="shared" si="1488"/>
        <v>0.99988846796463948</v>
      </c>
      <c r="O1060">
        <f t="shared" si="1489"/>
        <v>0.98288367302744495</v>
      </c>
      <c r="P1060">
        <f t="shared" si="1490"/>
        <v>0.98052811550146446</v>
      </c>
      <c r="Q1060" s="5">
        <f t="shared" si="1491"/>
        <v>-1.7116326972555052E-2</v>
      </c>
      <c r="R1060" s="5">
        <f t="shared" si="1492"/>
        <v>-1.9471884498535541E-2</v>
      </c>
    </row>
    <row r="1061" spans="1:18" x14ac:dyDescent="0.3">
      <c r="A1061" s="1">
        <v>44966</v>
      </c>
      <c r="B1061">
        <f t="shared" si="1493"/>
        <v>175870.71428571426</v>
      </c>
      <c r="C1061">
        <f t="shared" ref="C1061:C1124" si="1496">B1061-B1060</f>
        <v>14.285714285710128</v>
      </c>
      <c r="D1061">
        <f t="shared" si="1420"/>
        <v>23.172418869242392</v>
      </c>
      <c r="E1061">
        <f t="shared" si="1421"/>
        <v>304.28571428573923</v>
      </c>
      <c r="F1061">
        <f t="shared" si="1494"/>
        <v>2320</v>
      </c>
      <c r="G1061">
        <f t="shared" si="1423"/>
        <v>0</v>
      </c>
      <c r="H1061">
        <f t="shared" si="1424"/>
        <v>0</v>
      </c>
      <c r="I1061">
        <f t="shared" si="1495"/>
        <v>172079.85714285722</v>
      </c>
      <c r="J1061">
        <f t="shared" si="1422"/>
        <v>18.142857142869616</v>
      </c>
      <c r="K1061">
        <f t="shared" si="1425"/>
        <v>1470.8571428570431</v>
      </c>
      <c r="L1061">
        <f t="shared" si="1486"/>
        <v>1481.8687695007638</v>
      </c>
      <c r="M1061">
        <f t="shared" si="1487"/>
        <v>0.99738448125543755</v>
      </c>
      <c r="N1061">
        <f t="shared" si="1488"/>
        <v>1.0023555217607596</v>
      </c>
      <c r="O1061">
        <f t="shared" si="1489"/>
        <v>0.98826790073217952</v>
      </c>
      <c r="P1061">
        <f t="shared" si="1490"/>
        <v>0.98122557895733364</v>
      </c>
      <c r="Q1061" s="5">
        <f t="shared" si="1491"/>
        <v>-1.1732099267820484E-2</v>
      </c>
      <c r="R1061" s="5">
        <f t="shared" si="1492"/>
        <v>-1.8774421042666356E-2</v>
      </c>
    </row>
    <row r="1062" spans="1:18" x14ac:dyDescent="0.3">
      <c r="A1062" s="1">
        <v>44967</v>
      </c>
      <c r="B1062" s="4">
        <v>175885</v>
      </c>
      <c r="C1062">
        <f t="shared" si="1496"/>
        <v>14.285714285739232</v>
      </c>
      <c r="D1062">
        <f t="shared" si="1420"/>
        <v>26.136704140757502</v>
      </c>
      <c r="E1062">
        <f t="shared" si="1421"/>
        <v>288</v>
      </c>
      <c r="F1062" s="4">
        <v>2320</v>
      </c>
      <c r="G1062">
        <f t="shared" si="1423"/>
        <v>0</v>
      </c>
      <c r="H1062">
        <f t="shared" si="1424"/>
        <v>0</v>
      </c>
      <c r="I1062" s="4">
        <v>172098</v>
      </c>
      <c r="J1062">
        <f t="shared" si="1422"/>
        <v>18.142857142782304</v>
      </c>
      <c r="K1062">
        <f t="shared" si="1425"/>
        <v>1467</v>
      </c>
      <c r="L1062">
        <f t="shared" si="1486"/>
        <v>1488.9815327716187</v>
      </c>
      <c r="M1062">
        <f t="shared" si="1487"/>
        <v>0.99737762237769001</v>
      </c>
      <c r="N1062">
        <f t="shared" si="1488"/>
        <v>1.0047998604311306</v>
      </c>
      <c r="O1062">
        <f t="shared" si="1489"/>
        <v>0.99600541202517134</v>
      </c>
      <c r="P1062">
        <f t="shared" si="1490"/>
        <v>0.98192771084337349</v>
      </c>
      <c r="Q1062" s="5">
        <f t="shared" si="1491"/>
        <v>-3.9945879748286561E-3</v>
      </c>
      <c r="R1062" s="5">
        <f t="shared" si="1492"/>
        <v>-1.8072289156626509E-2</v>
      </c>
    </row>
    <row r="1063" spans="1:18" x14ac:dyDescent="0.3">
      <c r="A1063" s="1">
        <v>44968</v>
      </c>
      <c r="B1063">
        <f>((B$1069/B$1062)^(1/7))*B1062</f>
        <v>175922.97539330425</v>
      </c>
      <c r="C1063">
        <f t="shared" si="1496"/>
        <v>37.975393304252066</v>
      </c>
      <c r="D1063">
        <f t="shared" si="1420"/>
        <v>29.1020149863798</v>
      </c>
      <c r="E1063">
        <f t="shared" si="1421"/>
        <v>299.11825044712168</v>
      </c>
      <c r="F1063">
        <f>((F$1069/F$1062)^(1/7))*F1062</f>
        <v>2320.4283341097234</v>
      </c>
      <c r="G1063">
        <f t="shared" si="1423"/>
        <v>0.428334109723437</v>
      </c>
      <c r="H1063">
        <f t="shared" si="1424"/>
        <v>0.428334109723437</v>
      </c>
      <c r="I1063">
        <f>((I$1069/I$1062)^(1/7))*I1062</f>
        <v>172113.56720351891</v>
      </c>
      <c r="J1063">
        <f t="shared" si="1422"/>
        <v>15.567203518905444</v>
      </c>
      <c r="K1063">
        <f t="shared" si="1425"/>
        <v>1488.9798556756286</v>
      </c>
      <c r="L1063">
        <f t="shared" ref="L1063:L1069" si="1497">GEOMEAN(K1060:K1066)</f>
        <v>1499.7351578436603</v>
      </c>
      <c r="M1063">
        <f t="shared" ref="M1063:M1069" si="1498">K1063/K1062</f>
        <v>1.01498286003792</v>
      </c>
      <c r="N1063">
        <f t="shared" ref="N1063:N1069" si="1499">L1063/L1062</f>
        <v>1.0072221346170926</v>
      </c>
      <c r="O1063">
        <f t="shared" ref="O1063:O1069" si="1500">L1063/L1056</f>
        <v>1.0061223734132361</v>
      </c>
      <c r="P1063">
        <f t="shared" ref="P1063:P1069" si="1501">K1063/K1056</f>
        <v>0.99921953693121623</v>
      </c>
      <c r="Q1063" s="5">
        <f t="shared" ref="Q1063:Q1069" si="1502">O1063-1</f>
        <v>6.1223734132360708E-3</v>
      </c>
      <c r="R1063" s="5">
        <f t="shared" ref="R1063:R1069" si="1503">P1063-1</f>
        <v>-7.8046306878376548E-4</v>
      </c>
    </row>
    <row r="1064" spans="1:18" x14ac:dyDescent="0.3">
      <c r="A1064" s="1">
        <v>44969</v>
      </c>
      <c r="B1064">
        <f t="shared" ref="B1064:B1068" si="1504">((B$1069/B$1062)^(1/7))*B1063</f>
        <v>175960.95898588927</v>
      </c>
      <c r="C1064">
        <f t="shared" si="1496"/>
        <v>37.983592585020233</v>
      </c>
      <c r="D1064">
        <f t="shared" si="1420"/>
        <v>32.068351627538505</v>
      </c>
      <c r="E1064">
        <f t="shared" si="1421"/>
        <v>310.24470017501153</v>
      </c>
      <c r="F1064">
        <f t="shared" ref="F1064:F1068" si="1505">((F$1069/F$1062)^(1/7))*F1063</f>
        <v>2320.8567473013904</v>
      </c>
      <c r="G1064">
        <f t="shared" si="1423"/>
        <v>0.42841319166700487</v>
      </c>
      <c r="H1064">
        <f t="shared" si="1424"/>
        <v>0.85674730139044186</v>
      </c>
      <c r="I1064">
        <f t="shared" ref="I1064:I1068" si="1506">((I$1069/I$1062)^(1/7))*I1063</f>
        <v>172129.13581517633</v>
      </c>
      <c r="J1064">
        <f t="shared" si="1422"/>
        <v>15.56861165742157</v>
      </c>
      <c r="K1064">
        <f t="shared" si="1425"/>
        <v>1510.9664234115626</v>
      </c>
      <c r="L1064">
        <f t="shared" si="1497"/>
        <v>1514.1670633699191</v>
      </c>
      <c r="M1064">
        <f t="shared" si="1498"/>
        <v>1.0147661955614284</v>
      </c>
      <c r="N1064">
        <f t="shared" si="1499"/>
        <v>1.0096229693961494</v>
      </c>
      <c r="O1064">
        <f t="shared" si="1500"/>
        <v>1.0186618033010415</v>
      </c>
      <c r="P1064">
        <f t="shared" si="1501"/>
        <v>1.0166056289774292</v>
      </c>
      <c r="Q1064" s="5">
        <f t="shared" si="1502"/>
        <v>1.8661803301041502E-2</v>
      </c>
      <c r="R1064" s="5">
        <f t="shared" si="1503"/>
        <v>1.6605628977429232E-2</v>
      </c>
    </row>
    <row r="1065" spans="1:18" x14ac:dyDescent="0.3">
      <c r="A1065" s="1">
        <v>44970</v>
      </c>
      <c r="B1065">
        <f t="shared" si="1504"/>
        <v>175998.95077952536</v>
      </c>
      <c r="C1065">
        <f t="shared" si="1496"/>
        <v>37.991793636087095</v>
      </c>
      <c r="D1065">
        <f t="shared" si="1420"/>
        <v>35.035714285717404</v>
      </c>
      <c r="E1065">
        <f t="shared" si="1421"/>
        <v>321.37935095396824</v>
      </c>
      <c r="F1065">
        <f t="shared" si="1505"/>
        <v>2321.285239589602</v>
      </c>
      <c r="G1065">
        <f t="shared" si="1423"/>
        <v>0.42849228821160068</v>
      </c>
      <c r="H1065">
        <f t="shared" si="1424"/>
        <v>1.2852395896020425</v>
      </c>
      <c r="I1065">
        <f t="shared" si="1506"/>
        <v>172144.70583509965</v>
      </c>
      <c r="J1065">
        <f t="shared" si="1422"/>
        <v>15.570019923325162</v>
      </c>
      <c r="K1065">
        <f t="shared" si="1425"/>
        <v>1532.9597048361029</v>
      </c>
      <c r="L1065">
        <f t="shared" si="1497"/>
        <v>1532.3415586083534</v>
      </c>
      <c r="M1065">
        <f t="shared" si="1498"/>
        <v>1.0145557711169269</v>
      </c>
      <c r="N1065">
        <f t="shared" si="1499"/>
        <v>1.0120029656423679</v>
      </c>
      <c r="O1065">
        <f t="shared" si="1500"/>
        <v>1.0336837379223276</v>
      </c>
      <c r="P1065">
        <f t="shared" si="1501"/>
        <v>1.034086723894486</v>
      </c>
      <c r="Q1065" s="5">
        <f t="shared" si="1502"/>
        <v>3.3683737922327595E-2</v>
      </c>
      <c r="R1065" s="5">
        <f t="shared" si="1503"/>
        <v>3.4086723894485971E-2</v>
      </c>
    </row>
    <row r="1066" spans="1:18" x14ac:dyDescent="0.3">
      <c r="A1066" s="1">
        <v>44971</v>
      </c>
      <c r="B1066">
        <f t="shared" si="1504"/>
        <v>176036.95077598319</v>
      </c>
      <c r="C1066">
        <f t="shared" si="1496"/>
        <v>37.999996457831003</v>
      </c>
      <c r="D1066">
        <f t="shared" ref="D1066:D1129" si="1507">AVERAGE(C1063:C1070)</f>
        <v>40.439382522406959</v>
      </c>
      <c r="E1066">
        <f t="shared" ref="E1066:E1129" si="1508">SUM(C1053:C1066)</f>
        <v>332.52220455466886</v>
      </c>
      <c r="F1066">
        <f t="shared" si="1505"/>
        <v>2321.7138109889615</v>
      </c>
      <c r="G1066">
        <f t="shared" si="1423"/>
        <v>0.42857139935949817</v>
      </c>
      <c r="H1066">
        <f t="shared" si="1424"/>
        <v>1.7138109889615407</v>
      </c>
      <c r="I1066">
        <f t="shared" si="1506"/>
        <v>172160.2772634163</v>
      </c>
      <c r="J1066">
        <f t="shared" si="1422"/>
        <v>15.571428316645324</v>
      </c>
      <c r="K1066">
        <f t="shared" si="1425"/>
        <v>1554.9597015779291</v>
      </c>
      <c r="L1066">
        <f t="shared" si="1497"/>
        <v>1554.3501227000597</v>
      </c>
      <c r="M1066">
        <f t="shared" si="1498"/>
        <v>1.0143513209593322</v>
      </c>
      <c r="N1066">
        <f t="shared" si="1499"/>
        <v>1.014362701297284</v>
      </c>
      <c r="O1066">
        <f t="shared" si="1500"/>
        <v>1.0512655992993512</v>
      </c>
      <c r="P1066">
        <f t="shared" si="1501"/>
        <v>1.051663566284637</v>
      </c>
      <c r="Q1066" s="5">
        <f t="shared" si="1502"/>
        <v>5.126559929935115E-2</v>
      </c>
      <c r="R1066" s="5">
        <f t="shared" si="1503"/>
        <v>5.1663566284636975E-2</v>
      </c>
    </row>
    <row r="1067" spans="1:18" x14ac:dyDescent="0.3">
      <c r="A1067" s="1">
        <v>44972</v>
      </c>
      <c r="B1067">
        <f t="shared" si="1504"/>
        <v>176074.95897703388</v>
      </c>
      <c r="C1067">
        <f t="shared" si="1496"/>
        <v>38.008201050688513</v>
      </c>
      <c r="D1067">
        <f t="shared" si="1507"/>
        <v>42.884188286952849</v>
      </c>
      <c r="E1067">
        <f t="shared" si="1508"/>
        <v>343.67326274822699</v>
      </c>
      <c r="F1067">
        <f t="shared" si="1505"/>
        <v>2322.1424615140745</v>
      </c>
      <c r="G1067">
        <f t="shared" si="1423"/>
        <v>0.42865052511297108</v>
      </c>
      <c r="H1067">
        <f t="shared" si="1424"/>
        <v>2.1424615140745118</v>
      </c>
      <c r="I1067">
        <f t="shared" si="1506"/>
        <v>172175.85010025362</v>
      </c>
      <c r="J1067">
        <f t="shared" ref="J1067:J1130" si="1509">I1067-I1066</f>
        <v>15.572836837323848</v>
      </c>
      <c r="K1067">
        <f t="shared" si="1425"/>
        <v>1576.9664152661862</v>
      </c>
      <c r="L1067">
        <f t="shared" si="1497"/>
        <v>1580.7115476618321</v>
      </c>
      <c r="M1067">
        <f t="shared" si="1498"/>
        <v>1.0141525942221687</v>
      </c>
      <c r="N1067">
        <f t="shared" si="1499"/>
        <v>1.0169597728187392</v>
      </c>
      <c r="O1067">
        <f t="shared" si="1500"/>
        <v>1.0692140766578297</v>
      </c>
      <c r="P1067">
        <f t="shared" si="1501"/>
        <v>1.0693369085405333</v>
      </c>
      <c r="Q1067" s="5">
        <f t="shared" si="1502"/>
        <v>6.9214076657829748E-2</v>
      </c>
      <c r="R1067" s="5">
        <f t="shared" si="1503"/>
        <v>6.9336908540533315E-2</v>
      </c>
    </row>
    <row r="1068" spans="1:18" x14ac:dyDescent="0.3">
      <c r="A1068" s="1">
        <v>44973</v>
      </c>
      <c r="B1068">
        <f t="shared" si="1504"/>
        <v>176112.97538444886</v>
      </c>
      <c r="C1068">
        <f t="shared" si="1496"/>
        <v>38.016407414979767</v>
      </c>
      <c r="D1068">
        <f t="shared" si="1507"/>
        <v>45.330317313026171</v>
      </c>
      <c r="E1068">
        <f t="shared" si="1508"/>
        <v>354.83252730607637</v>
      </c>
      <c r="F1068">
        <f t="shared" si="1505"/>
        <v>2322.5711911795502</v>
      </c>
      <c r="G1068">
        <f t="shared" ref="G1068:G1132" si="1510">F1068-F1067</f>
        <v>0.42872966547565738</v>
      </c>
      <c r="H1068">
        <f t="shared" ref="H1068:H1132" si="1511">SUM(G1062:G1068)</f>
        <v>2.5711911795501692</v>
      </c>
      <c r="I1068">
        <f t="shared" si="1506"/>
        <v>172191.42434573904</v>
      </c>
      <c r="J1068">
        <f t="shared" si="1509"/>
        <v>15.574245485418942</v>
      </c>
      <c r="K1068">
        <f t="shared" ref="K1068:K1132" si="1512">B1068-F1068-I1068</f>
        <v>1598.9798475302814</v>
      </c>
      <c r="L1068">
        <f t="shared" si="1497"/>
        <v>1611.4480124453257</v>
      </c>
      <c r="M1068">
        <f t="shared" si="1498"/>
        <v>1.0139593538904754</v>
      </c>
      <c r="N1068">
        <f t="shared" si="1499"/>
        <v>1.0194447018679396</v>
      </c>
      <c r="O1068">
        <f t="shared" si="1500"/>
        <v>1.0874431296559524</v>
      </c>
      <c r="P1068">
        <f t="shared" si="1501"/>
        <v>1.0871075109472348</v>
      </c>
      <c r="Q1068" s="5">
        <f t="shared" si="1502"/>
        <v>8.7443129655952356E-2</v>
      </c>
      <c r="R1068" s="5">
        <f t="shared" si="1503"/>
        <v>8.710751094723479E-2</v>
      </c>
    </row>
    <row r="1069" spans="1:18" x14ac:dyDescent="0.3">
      <c r="A1069" s="1">
        <v>44974</v>
      </c>
      <c r="B1069" s="4">
        <v>176151</v>
      </c>
      <c r="C1069">
        <f t="shared" si="1496"/>
        <v>38.024615551141324</v>
      </c>
      <c r="D1069">
        <f t="shared" si="1507"/>
        <v>47.777770146043622</v>
      </c>
      <c r="E1069">
        <f t="shared" si="1508"/>
        <v>366</v>
      </c>
      <c r="F1069" s="4">
        <v>2323</v>
      </c>
      <c r="G1069">
        <f t="shared" si="1510"/>
        <v>0.42880882044983082</v>
      </c>
      <c r="H1069">
        <f t="shared" si="1511"/>
        <v>3</v>
      </c>
      <c r="I1069" s="4">
        <v>172207</v>
      </c>
      <c r="J1069">
        <f t="shared" si="1509"/>
        <v>15.575654260959709</v>
      </c>
      <c r="K1069">
        <f t="shared" si="1512"/>
        <v>1621</v>
      </c>
      <c r="L1069">
        <f t="shared" si="1497"/>
        <v>1646.6177678615045</v>
      </c>
      <c r="M1069">
        <f t="shared" si="1498"/>
        <v>1.0137713758580071</v>
      </c>
      <c r="N1069">
        <f t="shared" si="1499"/>
        <v>1.0218249395230627</v>
      </c>
      <c r="O1069">
        <f t="shared" si="1500"/>
        <v>1.1058684957606282</v>
      </c>
      <c r="P1069">
        <f t="shared" si="1501"/>
        <v>1.1049761417859578</v>
      </c>
      <c r="Q1069" s="5">
        <f t="shared" si="1502"/>
        <v>0.10586849576062818</v>
      </c>
      <c r="R1069" s="5">
        <f t="shared" si="1503"/>
        <v>0.10497614178595782</v>
      </c>
    </row>
    <row r="1070" spans="1:18" x14ac:dyDescent="0.3">
      <c r="A1070" s="1">
        <v>44975</v>
      </c>
      <c r="B1070">
        <f>((B$1076/B$1069)^(1/7))*B1069</f>
        <v>176208.51506017926</v>
      </c>
      <c r="C1070">
        <f t="shared" si="1496"/>
        <v>57.51506017925567</v>
      </c>
      <c r="D1070">
        <f t="shared" si="1507"/>
        <v>50.226547331618349</v>
      </c>
      <c r="E1070">
        <f t="shared" si="1508"/>
        <v>409.22934589354554</v>
      </c>
      <c r="F1070">
        <f>((F$1116/F$1069)^(1/47))*F1069</f>
        <v>2323.0850347504961</v>
      </c>
      <c r="G1070">
        <f t="shared" si="1510"/>
        <v>8.5034750496106426E-2</v>
      </c>
      <c r="H1070">
        <f t="shared" si="1511"/>
        <v>2.6567006407726694</v>
      </c>
      <c r="I1070">
        <f>((I$1076/I$1069)^(1/7))*I1069</f>
        <v>172210.42836666186</v>
      </c>
      <c r="J1070">
        <f t="shared" si="1509"/>
        <v>3.4283666618575808</v>
      </c>
      <c r="K1070">
        <f t="shared" si="1512"/>
        <v>1675.0016587669088</v>
      </c>
      <c r="L1070">
        <f t="shared" ref="L1070:L1083" si="1513">GEOMEAN(K1067:K1073)</f>
        <v>1686.3132183334676</v>
      </c>
      <c r="M1070">
        <f t="shared" ref="M1070:M1083" si="1514">K1070/K1069</f>
        <v>1.0333137931936514</v>
      </c>
      <c r="N1070">
        <f t="shared" ref="N1070:N1083" si="1515">L1070/L1069</f>
        <v>1.0241072647500435</v>
      </c>
      <c r="O1070">
        <f t="shared" ref="O1070:O1083" si="1516">L1070/L1063</f>
        <v>1.1244073391985234</v>
      </c>
      <c r="P1070">
        <f t="shared" ref="P1070:P1083" si="1517">K1070/K1063</f>
        <v>1.1249323839958012</v>
      </c>
      <c r="Q1070" s="5">
        <f t="shared" ref="Q1070:Q1083" si="1518">O1070-1</f>
        <v>0.12440733919852343</v>
      </c>
      <c r="R1070" s="5">
        <f t="shared" ref="R1070:R1083" si="1519">P1070-1</f>
        <v>0.1249323839958012</v>
      </c>
    </row>
    <row r="1071" spans="1:18" x14ac:dyDescent="0.3">
      <c r="A1071" s="1">
        <v>44976</v>
      </c>
      <c r="B1071">
        <f t="shared" ref="B1071:B1075" si="1520">((B$1076/B$1069)^(1/7))*B1070</f>
        <v>176266.04889959987</v>
      </c>
      <c r="C1071">
        <f t="shared" si="1496"/>
        <v>57.533839420619188</v>
      </c>
      <c r="D1071">
        <f t="shared" si="1507"/>
        <v>52.676649415563588</v>
      </c>
      <c r="E1071">
        <f t="shared" si="1508"/>
        <v>452.4774710284546</v>
      </c>
      <c r="F1071">
        <f t="shared" ref="F1071:F1115" si="1521">((F$1116/F$1069)^(1/47))*F1070</f>
        <v>2323.1700726137383</v>
      </c>
      <c r="G1071">
        <f t="shared" si="1510"/>
        <v>8.5037863242177991E-2</v>
      </c>
      <c r="H1071">
        <f t="shared" si="1511"/>
        <v>2.3133253123478426</v>
      </c>
      <c r="I1071">
        <f t="shared" ref="I1071:I1075" si="1522">((I$1076/I$1069)^(1/7))*I1070</f>
        <v>172213.856801577</v>
      </c>
      <c r="J1071">
        <f t="shared" si="1509"/>
        <v>3.4284349151421338</v>
      </c>
      <c r="K1071">
        <f t="shared" si="1512"/>
        <v>1729.0220254091255</v>
      </c>
      <c r="L1071">
        <f t="shared" si="1513"/>
        <v>1730.6596490273796</v>
      </c>
      <c r="M1071">
        <f t="shared" si="1514"/>
        <v>1.0322509332211558</v>
      </c>
      <c r="N1071">
        <f t="shared" si="1515"/>
        <v>1.0262978610449003</v>
      </c>
      <c r="O1071">
        <f t="shared" si="1516"/>
        <v>1.1429780048019511</v>
      </c>
      <c r="P1071">
        <f t="shared" si="1517"/>
        <v>1.1443153194001638</v>
      </c>
      <c r="Q1071" s="5">
        <f t="shared" si="1518"/>
        <v>0.14297800480195111</v>
      </c>
      <c r="R1071" s="5">
        <f t="shared" si="1519"/>
        <v>0.14431531940016384</v>
      </c>
    </row>
    <row r="1072" spans="1:18" x14ac:dyDescent="0.3">
      <c r="A1072" s="1">
        <v>44977</v>
      </c>
      <c r="B1072">
        <f t="shared" si="1520"/>
        <v>176323.60152439348</v>
      </c>
      <c r="C1072">
        <f t="shared" si="1496"/>
        <v>57.55262479360681</v>
      </c>
      <c r="D1072">
        <f t="shared" si="1507"/>
        <v>55.128076943892665</v>
      </c>
      <c r="E1072">
        <f t="shared" si="1508"/>
        <v>495.74438153635128</v>
      </c>
      <c r="F1072">
        <f t="shared" si="1521"/>
        <v>2323.2551135898402</v>
      </c>
      <c r="G1072">
        <f t="shared" si="1510"/>
        <v>8.5040976101936394E-2</v>
      </c>
      <c r="H1072">
        <f t="shared" si="1511"/>
        <v>1.9698740002381783</v>
      </c>
      <c r="I1072">
        <f t="shared" si="1522"/>
        <v>172217.28530474682</v>
      </c>
      <c r="J1072">
        <f t="shared" si="1509"/>
        <v>3.4285031698236708</v>
      </c>
      <c r="K1072">
        <f t="shared" si="1512"/>
        <v>1783.061106056819</v>
      </c>
      <c r="L1072">
        <f t="shared" si="1513"/>
        <v>1779.8145064214953</v>
      </c>
      <c r="M1072">
        <f t="shared" si="1514"/>
        <v>1.0312541308633165</v>
      </c>
      <c r="N1072">
        <f t="shared" si="1515"/>
        <v>1.0284023825376298</v>
      </c>
      <c r="O1072">
        <f t="shared" si="1516"/>
        <v>1.1614998604083366</v>
      </c>
      <c r="P1072">
        <f t="shared" si="1517"/>
        <v>1.1631493642211919</v>
      </c>
      <c r="Q1072" s="5">
        <f t="shared" si="1518"/>
        <v>0.16149986040833664</v>
      </c>
      <c r="R1072" s="5">
        <f t="shared" si="1519"/>
        <v>0.16314936422119186</v>
      </c>
    </row>
    <row r="1073" spans="1:18" x14ac:dyDescent="0.3">
      <c r="A1073" s="1">
        <v>44978</v>
      </c>
      <c r="B1073">
        <f t="shared" si="1520"/>
        <v>176381.17294069371</v>
      </c>
      <c r="C1073">
        <f t="shared" si="1496"/>
        <v>57.571416300226701</v>
      </c>
      <c r="D1073">
        <f t="shared" si="1507"/>
        <v>56.589285714286234</v>
      </c>
      <c r="E1073">
        <f t="shared" si="1508"/>
        <v>539.03008355086786</v>
      </c>
      <c r="F1073">
        <f t="shared" si="1521"/>
        <v>2323.3401576789161</v>
      </c>
      <c r="G1073">
        <f t="shared" si="1510"/>
        <v>8.5044089075836382E-2</v>
      </c>
      <c r="H1073">
        <f t="shared" si="1511"/>
        <v>1.6263466899545165</v>
      </c>
      <c r="I1073">
        <f t="shared" si="1522"/>
        <v>172220.71387617267</v>
      </c>
      <c r="J1073">
        <f t="shared" si="1509"/>
        <v>3.4285714258439839</v>
      </c>
      <c r="K1073">
        <f t="shared" si="1512"/>
        <v>1837.1189068421372</v>
      </c>
      <c r="L1073">
        <f t="shared" si="1513"/>
        <v>1833.9671626113559</v>
      </c>
      <c r="M1073">
        <f t="shared" si="1514"/>
        <v>1.0303174134647943</v>
      </c>
      <c r="N1073">
        <f t="shared" si="1515"/>
        <v>1.0304260112469474</v>
      </c>
      <c r="O1073">
        <f t="shared" si="1516"/>
        <v>1.1798932144229988</v>
      </c>
      <c r="P1073">
        <f t="shared" si="1517"/>
        <v>1.1814575676642172</v>
      </c>
      <c r="Q1073" s="5">
        <f t="shared" si="1518"/>
        <v>0.17989321442299877</v>
      </c>
      <c r="R1073" s="5">
        <f t="shared" si="1519"/>
        <v>0.18145756766421717</v>
      </c>
    </row>
    <row r="1074" spans="1:18" x14ac:dyDescent="0.3">
      <c r="A1074" s="1">
        <v>44979</v>
      </c>
      <c r="B1074">
        <f t="shared" si="1520"/>
        <v>176438.76315463614</v>
      </c>
      <c r="C1074">
        <f t="shared" si="1496"/>
        <v>57.590213942428818</v>
      </c>
      <c r="D1074">
        <f t="shared" si="1507"/>
        <v>55.614188906165509</v>
      </c>
      <c r="E1074">
        <f t="shared" si="1508"/>
        <v>582.33458320758655</v>
      </c>
      <c r="F1074">
        <f t="shared" si="1521"/>
        <v>2323.4252048810795</v>
      </c>
      <c r="G1074">
        <f t="shared" si="1510"/>
        <v>8.5047202163423208E-2</v>
      </c>
      <c r="H1074">
        <f t="shared" si="1511"/>
        <v>1.2827433670049686</v>
      </c>
      <c r="I1074">
        <f t="shared" si="1522"/>
        <v>172224.1425158559</v>
      </c>
      <c r="J1074">
        <f t="shared" si="1509"/>
        <v>3.428639683232177</v>
      </c>
      <c r="K1074">
        <f t="shared" si="1512"/>
        <v>1891.1954338991491</v>
      </c>
      <c r="L1074">
        <f t="shared" si="1513"/>
        <v>1884.3111054925362</v>
      </c>
      <c r="M1074">
        <f t="shared" si="1514"/>
        <v>1.0294355073346695</v>
      </c>
      <c r="N1074">
        <f t="shared" si="1515"/>
        <v>1.0274508420366133</v>
      </c>
      <c r="O1074">
        <f t="shared" si="1516"/>
        <v>1.1920651230009578</v>
      </c>
      <c r="P1074">
        <f t="shared" si="1517"/>
        <v>1.1992617062678042</v>
      </c>
      <c r="Q1074" s="5">
        <f t="shared" si="1518"/>
        <v>0.19206512300095779</v>
      </c>
      <c r="R1074" s="5">
        <f t="shared" si="1519"/>
        <v>0.19926170626780415</v>
      </c>
    </row>
    <row r="1075" spans="1:18" x14ac:dyDescent="0.3">
      <c r="A1075" s="1">
        <v>44980</v>
      </c>
      <c r="B1075">
        <f t="shared" si="1520"/>
        <v>176496.37217235839</v>
      </c>
      <c r="C1075">
        <f t="shared" si="1496"/>
        <v>57.609017722250428</v>
      </c>
      <c r="D1075">
        <f t="shared" si="1507"/>
        <v>54.636744692874345</v>
      </c>
      <c r="E1075">
        <f t="shared" si="1508"/>
        <v>625.65788664412685</v>
      </c>
      <c r="F1075">
        <f t="shared" si="1521"/>
        <v>2323.5102551964446</v>
      </c>
      <c r="G1075">
        <f t="shared" si="1510"/>
        <v>8.5050315365151619E-2</v>
      </c>
      <c r="H1075">
        <f t="shared" si="1511"/>
        <v>0.93906401689446284</v>
      </c>
      <c r="I1075">
        <f t="shared" si="1522"/>
        <v>172227.57122379789</v>
      </c>
      <c r="J1075">
        <f t="shared" si="1509"/>
        <v>3.4287079419882502</v>
      </c>
      <c r="K1075">
        <f t="shared" si="1512"/>
        <v>1945.2906933640479</v>
      </c>
      <c r="L1075">
        <f t="shared" si="1513"/>
        <v>1930.6876676422869</v>
      </c>
      <c r="M1075">
        <f t="shared" si="1514"/>
        <v>1.0286037384054849</v>
      </c>
      <c r="N1075">
        <f t="shared" si="1515"/>
        <v>1.0246119454555931</v>
      </c>
      <c r="O1075">
        <f t="shared" si="1516"/>
        <v>1.1981073250464496</v>
      </c>
      <c r="P1075">
        <f t="shared" si="1517"/>
        <v>1.2165823705462355</v>
      </c>
      <c r="Q1075" s="5">
        <f t="shared" si="1518"/>
        <v>0.19810732504644957</v>
      </c>
      <c r="R1075" s="5">
        <f t="shared" si="1519"/>
        <v>0.21658237054623553</v>
      </c>
    </row>
    <row r="1076" spans="1:18" x14ac:dyDescent="0.3">
      <c r="A1076" s="1">
        <v>44981</v>
      </c>
      <c r="B1076" s="4">
        <v>176554</v>
      </c>
      <c r="C1076">
        <f t="shared" si="1496"/>
        <v>57.627827641612384</v>
      </c>
      <c r="D1076">
        <f t="shared" si="1507"/>
        <v>53.656952307959727</v>
      </c>
      <c r="E1076">
        <f t="shared" si="1508"/>
        <v>669</v>
      </c>
      <c r="F1076">
        <f t="shared" si="1521"/>
        <v>2323.5953086251257</v>
      </c>
      <c r="G1076">
        <f t="shared" si="1510"/>
        <v>8.5053428681021614E-2</v>
      </c>
      <c r="H1076">
        <f t="shared" si="1511"/>
        <v>0.59530862512565363</v>
      </c>
      <c r="I1076" s="4">
        <v>172231</v>
      </c>
      <c r="J1076">
        <f t="shared" si="1509"/>
        <v>3.4287762021122035</v>
      </c>
      <c r="K1076">
        <f t="shared" si="1512"/>
        <v>1999.4046913748607</v>
      </c>
      <c r="L1076">
        <f t="shared" si="1513"/>
        <v>1972.9689630003977</v>
      </c>
      <c r="M1076">
        <f t="shared" si="1514"/>
        <v>1.0278179493663395</v>
      </c>
      <c r="N1076">
        <f t="shared" si="1515"/>
        <v>1.0218996039943342</v>
      </c>
      <c r="O1076">
        <f t="shared" si="1516"/>
        <v>1.1981948704238337</v>
      </c>
      <c r="P1076">
        <f t="shared" si="1517"/>
        <v>1.2334390446482792</v>
      </c>
      <c r="Q1076" s="5">
        <f t="shared" si="1518"/>
        <v>0.19819487042383366</v>
      </c>
      <c r="R1076" s="5">
        <f t="shared" si="1519"/>
        <v>0.23343904464827925</v>
      </c>
    </row>
    <row r="1077" spans="1:18" x14ac:dyDescent="0.3">
      <c r="A1077" s="1">
        <v>44982</v>
      </c>
      <c r="B1077">
        <f>((B$1083-B$1076)*(1/7))+B1076</f>
        <v>176603.71428571429</v>
      </c>
      <c r="C1077">
        <f t="shared" si="1496"/>
        <v>49.714285714289872</v>
      </c>
      <c r="D1077">
        <f t="shared" si="1507"/>
        <v>52.674810984717624</v>
      </c>
      <c r="E1077">
        <f t="shared" si="1508"/>
        <v>680.73889241003781</v>
      </c>
      <c r="F1077">
        <f t="shared" si="1521"/>
        <v>2323.6803651672362</v>
      </c>
      <c r="G1077">
        <f t="shared" si="1510"/>
        <v>8.5056542110578448E-2</v>
      </c>
      <c r="H1077">
        <f t="shared" si="1511"/>
        <v>0.59533041674012566</v>
      </c>
      <c r="I1077">
        <f>((I$1083/I$1076)^(1/7))*I1076</f>
        <v>172255.41818325367</v>
      </c>
      <c r="J1077">
        <f t="shared" si="1509"/>
        <v>24.418183253670577</v>
      </c>
      <c r="K1077">
        <f t="shared" si="1512"/>
        <v>2024.6157372933812</v>
      </c>
      <c r="L1077">
        <f t="shared" si="1513"/>
        <v>2011.0572033139576</v>
      </c>
      <c r="M1077">
        <f t="shared" si="1514"/>
        <v>1.012609276164689</v>
      </c>
      <c r="N1077">
        <f t="shared" si="1515"/>
        <v>1.0193050377516517</v>
      </c>
      <c r="O1077">
        <f t="shared" si="1516"/>
        <v>1.1925763146786128</v>
      </c>
      <c r="P1077">
        <f t="shared" si="1517"/>
        <v>1.2087246162990961</v>
      </c>
      <c r="Q1077" s="5">
        <f t="shared" si="1518"/>
        <v>0.1925763146786128</v>
      </c>
      <c r="R1077" s="5">
        <f t="shared" si="1519"/>
        <v>0.20872461629909611</v>
      </c>
    </row>
    <row r="1078" spans="1:18" x14ac:dyDescent="0.3">
      <c r="A1078" s="1">
        <v>44983</v>
      </c>
      <c r="B1078">
        <f t="shared" ref="B1078:B1082" si="1523">((B$1083-B$1076)*(1/7))+B1077</f>
        <v>176653.42857142858</v>
      </c>
      <c r="C1078">
        <f t="shared" si="1496"/>
        <v>49.714285714289872</v>
      </c>
      <c r="D1078">
        <f t="shared" si="1507"/>
        <v>51.690319956200256</v>
      </c>
      <c r="E1078">
        <f t="shared" si="1508"/>
        <v>692.46958553930745</v>
      </c>
      <c r="F1078">
        <f t="shared" si="1521"/>
        <v>2323.7654248228905</v>
      </c>
      <c r="G1078">
        <f t="shared" si="1510"/>
        <v>8.5059655654276867E-2</v>
      </c>
      <c r="H1078">
        <f t="shared" si="1511"/>
        <v>0.59535220915222453</v>
      </c>
      <c r="I1078">
        <f t="shared" ref="I1078:I1082" si="1524">((I$1083/I$1076)^(1/7))*I1077</f>
        <v>172279.83982841417</v>
      </c>
      <c r="J1078">
        <f t="shared" si="1509"/>
        <v>24.421645160502521</v>
      </c>
      <c r="K1078">
        <f t="shared" si="1512"/>
        <v>2049.823318191513</v>
      </c>
      <c r="L1078">
        <f t="shared" si="1513"/>
        <v>2044.8837702724406</v>
      </c>
      <c r="M1078">
        <f t="shared" si="1514"/>
        <v>1.0124505507063926</v>
      </c>
      <c r="N1078">
        <f t="shared" si="1515"/>
        <v>1.0168202907916997</v>
      </c>
      <c r="O1078">
        <f t="shared" si="1516"/>
        <v>1.1815632099712114</v>
      </c>
      <c r="P1078">
        <f t="shared" si="1517"/>
        <v>1.1855391591709068</v>
      </c>
      <c r="Q1078" s="5">
        <f t="shared" si="1518"/>
        <v>0.18156320997121145</v>
      </c>
      <c r="R1078" s="5">
        <f t="shared" si="1519"/>
        <v>0.1855391591709068</v>
      </c>
    </row>
    <row r="1079" spans="1:18" x14ac:dyDescent="0.3">
      <c r="A1079" s="1">
        <v>44984</v>
      </c>
      <c r="B1079">
        <f t="shared" si="1523"/>
        <v>176703.14285714287</v>
      </c>
      <c r="C1079">
        <f t="shared" si="1496"/>
        <v>49.714285714289872</v>
      </c>
      <c r="D1079">
        <f t="shared" si="1507"/>
        <v>50.703478455201548</v>
      </c>
      <c r="E1079">
        <f t="shared" si="1508"/>
        <v>704.19207761751022</v>
      </c>
      <c r="F1079">
        <f t="shared" si="1521"/>
        <v>2323.8504875922022</v>
      </c>
      <c r="G1079">
        <f t="shared" si="1510"/>
        <v>8.5062769311662123E-2</v>
      </c>
      <c r="H1079">
        <f t="shared" si="1511"/>
        <v>0.59537400236195026</v>
      </c>
      <c r="I1079">
        <f t="shared" si="1524"/>
        <v>172304.26493597231</v>
      </c>
      <c r="J1079">
        <f t="shared" si="1509"/>
        <v>24.425107558141463</v>
      </c>
      <c r="K1079">
        <f t="shared" si="1512"/>
        <v>2075.0274335783615</v>
      </c>
      <c r="L1079">
        <f t="shared" si="1513"/>
        <v>2074.4080761424643</v>
      </c>
      <c r="M1079">
        <f t="shared" si="1514"/>
        <v>1.0122957501571819</v>
      </c>
      <c r="N1079">
        <f t="shared" si="1515"/>
        <v>1.0144381339904176</v>
      </c>
      <c r="O1079">
        <f t="shared" si="1516"/>
        <v>1.1655192542021025</v>
      </c>
      <c r="P1079">
        <f t="shared" si="1517"/>
        <v>1.1637444317134014</v>
      </c>
      <c r="Q1079" s="5">
        <f t="shared" si="1518"/>
        <v>0.16551925420210245</v>
      </c>
      <c r="R1079" s="5">
        <f t="shared" si="1519"/>
        <v>0.16374443171340136</v>
      </c>
    </row>
    <row r="1080" spans="1:18" x14ac:dyDescent="0.3">
      <c r="A1080" s="1">
        <v>44985</v>
      </c>
      <c r="B1080">
        <f t="shared" si="1523"/>
        <v>176752.85714285716</v>
      </c>
      <c r="C1080">
        <f t="shared" si="1496"/>
        <v>49.714285714289872</v>
      </c>
      <c r="D1080">
        <f t="shared" si="1507"/>
        <v>52.346518250753434</v>
      </c>
      <c r="E1080">
        <f t="shared" si="1508"/>
        <v>715.90636687396909</v>
      </c>
      <c r="F1080">
        <f t="shared" si="1521"/>
        <v>2323.9355534752854</v>
      </c>
      <c r="G1080">
        <f t="shared" si="1510"/>
        <v>8.5065883083188965E-2</v>
      </c>
      <c r="H1080">
        <f t="shared" si="1511"/>
        <v>0.59539579636930284</v>
      </c>
      <c r="I1080">
        <f t="shared" si="1524"/>
        <v>172328.69350641896</v>
      </c>
      <c r="J1080">
        <f t="shared" si="1509"/>
        <v>24.428570446645608</v>
      </c>
      <c r="K1080">
        <f t="shared" si="1512"/>
        <v>2100.2280829629162</v>
      </c>
      <c r="L1080">
        <f t="shared" si="1513"/>
        <v>2099.6162449174831</v>
      </c>
      <c r="M1080">
        <f t="shared" si="1514"/>
        <v>1.0121447307041607</v>
      </c>
      <c r="N1080">
        <f t="shared" si="1515"/>
        <v>1.0121519816013711</v>
      </c>
      <c r="O1080">
        <f t="shared" si="1516"/>
        <v>1.1448494213647062</v>
      </c>
      <c r="P1080">
        <f t="shared" si="1517"/>
        <v>1.1432183704282064</v>
      </c>
      <c r="Q1080" s="5">
        <f t="shared" si="1518"/>
        <v>0.14484942136470624</v>
      </c>
      <c r="R1080" s="5">
        <f t="shared" si="1519"/>
        <v>0.1432183704282064</v>
      </c>
    </row>
    <row r="1081" spans="1:18" x14ac:dyDescent="0.3">
      <c r="A1081" s="1">
        <v>44986</v>
      </c>
      <c r="B1081">
        <f t="shared" si="1523"/>
        <v>176802.57142857145</v>
      </c>
      <c r="C1081">
        <f t="shared" si="1496"/>
        <v>49.714285714289872</v>
      </c>
      <c r="D1081">
        <f t="shared" si="1507"/>
        <v>54.982289961910283</v>
      </c>
      <c r="E1081">
        <f t="shared" si="1508"/>
        <v>727.61245153757045</v>
      </c>
      <c r="F1081">
        <f t="shared" si="1521"/>
        <v>2324.0206224722542</v>
      </c>
      <c r="G1081">
        <f t="shared" si="1510"/>
        <v>8.5068996968857391E-2</v>
      </c>
      <c r="H1081">
        <f t="shared" si="1511"/>
        <v>0.59541759117473703</v>
      </c>
      <c r="I1081">
        <f t="shared" si="1524"/>
        <v>172353.12554024509</v>
      </c>
      <c r="J1081">
        <f t="shared" si="1509"/>
        <v>24.432033826131374</v>
      </c>
      <c r="K1081">
        <f t="shared" si="1512"/>
        <v>2125.4252658541081</v>
      </c>
      <c r="L1081">
        <f t="shared" si="1513"/>
        <v>2124.6782136996835</v>
      </c>
      <c r="M1081">
        <f t="shared" si="1514"/>
        <v>1.0119973554756228</v>
      </c>
      <c r="N1081">
        <f t="shared" si="1515"/>
        <v>1.0119364521220806</v>
      </c>
      <c r="O1081">
        <f t="shared" si="1516"/>
        <v>1.1275623263624073</v>
      </c>
      <c r="P1081">
        <f t="shared" si="1517"/>
        <v>1.1238527905453106</v>
      </c>
      <c r="Q1081" s="5">
        <f t="shared" si="1518"/>
        <v>0.12756232636240727</v>
      </c>
      <c r="R1081" s="5">
        <f t="shared" si="1519"/>
        <v>0.12385279054531062</v>
      </c>
    </row>
    <row r="1082" spans="1:18" x14ac:dyDescent="0.3">
      <c r="A1082" s="1">
        <v>44987</v>
      </c>
      <c r="B1082">
        <f t="shared" si="1523"/>
        <v>176852.28571428574</v>
      </c>
      <c r="C1082">
        <f t="shared" si="1496"/>
        <v>49.714285714289872</v>
      </c>
      <c r="D1082">
        <f t="shared" si="1507"/>
        <v>57.621602263654495</v>
      </c>
      <c r="E1082">
        <f t="shared" si="1508"/>
        <v>739.31032983688056</v>
      </c>
      <c r="F1082">
        <f t="shared" si="1521"/>
        <v>2324.1056945832229</v>
      </c>
      <c r="G1082">
        <f t="shared" si="1510"/>
        <v>8.5072110968667403E-2</v>
      </c>
      <c r="H1082">
        <f t="shared" si="1511"/>
        <v>0.59543938677825281</v>
      </c>
      <c r="I1082">
        <f t="shared" si="1524"/>
        <v>172377.56103794172</v>
      </c>
      <c r="J1082">
        <f t="shared" si="1509"/>
        <v>24.435497696627863</v>
      </c>
      <c r="K1082">
        <f t="shared" si="1512"/>
        <v>2150.6189817608101</v>
      </c>
      <c r="L1082">
        <f t="shared" si="1513"/>
        <v>2149.5947961942029</v>
      </c>
      <c r="M1082">
        <f t="shared" si="1514"/>
        <v>1.0118534941272461</v>
      </c>
      <c r="N1082">
        <f t="shared" si="1515"/>
        <v>1.0117272264260349</v>
      </c>
      <c r="O1082">
        <f t="shared" si="1516"/>
        <v>1.1133829838045428</v>
      </c>
      <c r="P1082">
        <f t="shared" si="1517"/>
        <v>1.1055514680130825</v>
      </c>
      <c r="Q1082" s="5">
        <f t="shared" si="1518"/>
        <v>0.11338298380454281</v>
      </c>
      <c r="R1082" s="5">
        <f t="shared" si="1519"/>
        <v>0.10555146801308246</v>
      </c>
    </row>
    <row r="1083" spans="1:18" x14ac:dyDescent="0.3">
      <c r="A1083" s="1">
        <v>44988</v>
      </c>
      <c r="B1083" s="4">
        <v>176902</v>
      </c>
      <c r="C1083">
        <f t="shared" si="1496"/>
        <v>49.714285714260768</v>
      </c>
      <c r="D1083">
        <f t="shared" si="1507"/>
        <v>60.264456572451309</v>
      </c>
      <c r="E1083">
        <f t="shared" si="1508"/>
        <v>751</v>
      </c>
      <c r="F1083">
        <f t="shared" si="1521"/>
        <v>2324.190769808305</v>
      </c>
      <c r="G1083">
        <f t="shared" si="1510"/>
        <v>8.5075225082164252E-2</v>
      </c>
      <c r="H1083">
        <f t="shared" si="1511"/>
        <v>0.59546118317939545</v>
      </c>
      <c r="I1083" s="4">
        <v>172402</v>
      </c>
      <c r="J1083">
        <f t="shared" si="1509"/>
        <v>24.438962058280595</v>
      </c>
      <c r="K1083">
        <f t="shared" si="1512"/>
        <v>2175.8092301916913</v>
      </c>
      <c r="L1083">
        <f t="shared" si="1513"/>
        <v>2174.3669151688218</v>
      </c>
      <c r="M1083">
        <f t="shared" si="1514"/>
        <v>1.0117130224574957</v>
      </c>
      <c r="N1083">
        <f t="shared" si="1515"/>
        <v>1.011524087711078</v>
      </c>
      <c r="O1083">
        <f t="shared" si="1516"/>
        <v>1.1020786215826466</v>
      </c>
      <c r="P1083">
        <f t="shared" si="1517"/>
        <v>1.0882285310111626</v>
      </c>
      <c r="Q1083" s="5">
        <f t="shared" si="1518"/>
        <v>0.10207862158264658</v>
      </c>
      <c r="R1083" s="5">
        <f t="shared" si="1519"/>
        <v>8.822853101116257E-2</v>
      </c>
    </row>
    <row r="1084" spans="1:18" x14ac:dyDescent="0.3">
      <c r="A1084" s="1">
        <v>44989</v>
      </c>
      <c r="B1084">
        <f>((B$1090/B$1083)^(1/7))*B1083</f>
        <v>176972.77214600603</v>
      </c>
      <c r="C1084">
        <f t="shared" si="1496"/>
        <v>70.772146006027469</v>
      </c>
      <c r="D1084">
        <f t="shared" si="1507"/>
        <v>62.910854305329849</v>
      </c>
      <c r="E1084">
        <f t="shared" si="1508"/>
        <v>764.2570858267718</v>
      </c>
      <c r="F1084">
        <f t="shared" si="1521"/>
        <v>2324.2758481476144</v>
      </c>
      <c r="G1084">
        <f t="shared" si="1510"/>
        <v>8.5078339309347939E-2</v>
      </c>
      <c r="H1084">
        <f t="shared" si="1511"/>
        <v>0.59548298037816494</v>
      </c>
      <c r="I1084">
        <f>((I$1090/I$1083)^(1/7))*I1083</f>
        <v>172448.53373128499</v>
      </c>
      <c r="J1084">
        <f t="shared" si="1509"/>
        <v>46.53373128498788</v>
      </c>
      <c r="K1084">
        <f t="shared" si="1512"/>
        <v>2199.9625665734347</v>
      </c>
      <c r="L1084">
        <f t="shared" ref="L1084:L1090" si="1525">GEOMEAN(K1081:K1087)</f>
        <v>2198.9955974671911</v>
      </c>
      <c r="M1084">
        <f t="shared" ref="M1084:M1090" si="1526">K1084/K1083</f>
        <v>1.0111008520630347</v>
      </c>
      <c r="N1084">
        <f t="shared" ref="N1084:N1090" si="1527">L1084/L1083</f>
        <v>1.0113268290308111</v>
      </c>
      <c r="O1084">
        <f t="shared" ref="O1084:O1090" si="1528">L1084/L1077</f>
        <v>1.0934525352354652</v>
      </c>
      <c r="P1084">
        <f t="shared" ref="P1084:P1090" si="1529">K1084/K1077</f>
        <v>1.0866074613815198</v>
      </c>
      <c r="Q1084" s="5">
        <f t="shared" ref="Q1084:Q1090" si="1530">O1084-1</f>
        <v>9.3452535235465151E-2</v>
      </c>
      <c r="R1084" s="5">
        <f t="shared" ref="R1084:R1090" si="1531">P1084-1</f>
        <v>8.6607461381519757E-2</v>
      </c>
    </row>
    <row r="1085" spans="1:18" x14ac:dyDescent="0.3">
      <c r="A1085" s="1">
        <v>44990</v>
      </c>
      <c r="B1085">
        <f t="shared" ref="B1085:B1089" si="1532">((B$1090/B$1083)^(1/7))*B1084</f>
        <v>177043.57260540957</v>
      </c>
      <c r="C1085">
        <f t="shared" si="1496"/>
        <v>70.800459403544664</v>
      </c>
      <c r="D1085">
        <f t="shared" si="1507"/>
        <v>65.560796879886766</v>
      </c>
      <c r="E1085">
        <f t="shared" si="1508"/>
        <v>777.52370580969728</v>
      </c>
      <c r="F1085">
        <f t="shared" si="1521"/>
        <v>2324.3609296012655</v>
      </c>
      <c r="G1085">
        <f t="shared" si="1510"/>
        <v>8.5081453651127958E-2</v>
      </c>
      <c r="H1085">
        <f t="shared" si="1511"/>
        <v>0.59550477837501603</v>
      </c>
      <c r="I1085">
        <f t="shared" ref="I1085:I1089" si="1533">((I$1090/I$1083)^(1/7))*I1084</f>
        <v>172495.08002268034</v>
      </c>
      <c r="J1085">
        <f t="shared" si="1509"/>
        <v>46.546291395352455</v>
      </c>
      <c r="K1085">
        <f t="shared" si="1512"/>
        <v>2224.131653127959</v>
      </c>
      <c r="L1085">
        <f t="shared" si="1525"/>
        <v>2223.4819692187489</v>
      </c>
      <c r="M1085">
        <f t="shared" si="1526"/>
        <v>1.010986135365098</v>
      </c>
      <c r="N1085">
        <f t="shared" si="1527"/>
        <v>1.0111352527398241</v>
      </c>
      <c r="O1085">
        <f t="shared" si="1528"/>
        <v>1.0873390466209791</v>
      </c>
      <c r="P1085">
        <f t="shared" si="1529"/>
        <v>1.085035784981816</v>
      </c>
      <c r="Q1085" s="5">
        <f t="shared" si="1530"/>
        <v>8.7339046620979133E-2</v>
      </c>
      <c r="R1085" s="5">
        <f t="shared" si="1531"/>
        <v>8.5035784981815965E-2</v>
      </c>
    </row>
    <row r="1086" spans="1:18" x14ac:dyDescent="0.3">
      <c r="A1086" s="1">
        <v>44991</v>
      </c>
      <c r="B1086">
        <f t="shared" si="1532"/>
        <v>177114.40138953782</v>
      </c>
      <c r="C1086">
        <f t="shared" si="1496"/>
        <v>70.828784128243569</v>
      </c>
      <c r="D1086">
        <f t="shared" si="1507"/>
        <v>68.214285714282596</v>
      </c>
      <c r="E1086">
        <f t="shared" si="1508"/>
        <v>790.79986514433403</v>
      </c>
      <c r="F1086">
        <f t="shared" si="1521"/>
        <v>2324.4460141693721</v>
      </c>
      <c r="G1086">
        <f t="shared" si="1510"/>
        <v>8.5084568106594816E-2</v>
      </c>
      <c r="H1086">
        <f t="shared" si="1511"/>
        <v>0.59552657716994872</v>
      </c>
      <c r="I1086">
        <f t="shared" si="1533"/>
        <v>172541.63887757622</v>
      </c>
      <c r="J1086">
        <f t="shared" si="1509"/>
        <v>46.558854895876721</v>
      </c>
      <c r="K1086">
        <f t="shared" si="1512"/>
        <v>2248.3164977922279</v>
      </c>
      <c r="L1086">
        <f t="shared" si="1525"/>
        <v>2247.8272512384306</v>
      </c>
      <c r="M1086">
        <f t="shared" si="1526"/>
        <v>1.0108738368208807</v>
      </c>
      <c r="N1086">
        <f t="shared" si="1527"/>
        <v>1.0109491699760604</v>
      </c>
      <c r="O1086">
        <f t="shared" si="1528"/>
        <v>1.0835993539990714</v>
      </c>
      <c r="P1086">
        <f t="shared" si="1529"/>
        <v>1.0835116979224855</v>
      </c>
      <c r="Q1086" s="5">
        <f t="shared" si="1530"/>
        <v>8.3599353999071369E-2</v>
      </c>
      <c r="R1086" s="5">
        <f t="shared" si="1531"/>
        <v>8.3511697922485473E-2</v>
      </c>
    </row>
    <row r="1087" spans="1:18" x14ac:dyDescent="0.3">
      <c r="A1087" s="1">
        <v>44992</v>
      </c>
      <c r="B1087">
        <f t="shared" si="1532"/>
        <v>177185.25850972248</v>
      </c>
      <c r="C1087">
        <f t="shared" si="1496"/>
        <v>70.857120184664382</v>
      </c>
      <c r="D1087">
        <f t="shared" si="1507"/>
        <v>71.185007118536305</v>
      </c>
      <c r="E1087">
        <f t="shared" si="1508"/>
        <v>804.08556902877172</v>
      </c>
      <c r="F1087">
        <f t="shared" si="1521"/>
        <v>2324.5311018520483</v>
      </c>
      <c r="G1087">
        <f t="shared" si="1510"/>
        <v>8.5087682676203258E-2</v>
      </c>
      <c r="H1087">
        <f t="shared" si="1511"/>
        <v>0.59554837676296302</v>
      </c>
      <c r="I1087">
        <f t="shared" si="1533"/>
        <v>172588.21029936365</v>
      </c>
      <c r="J1087">
        <f t="shared" si="1509"/>
        <v>46.571421787433792</v>
      </c>
      <c r="K1087">
        <f t="shared" si="1512"/>
        <v>2272.517108506785</v>
      </c>
      <c r="L1087">
        <f t="shared" si="1525"/>
        <v>2272.0327546094513</v>
      </c>
      <c r="M1087">
        <f t="shared" si="1526"/>
        <v>1.0107638807695987</v>
      </c>
      <c r="N1087">
        <f t="shared" si="1527"/>
        <v>1.0107684001774091</v>
      </c>
      <c r="O1087">
        <f t="shared" si="1528"/>
        <v>1.0821181061583682</v>
      </c>
      <c r="P1087">
        <f t="shared" si="1529"/>
        <v>1.0820334833828193</v>
      </c>
      <c r="Q1087" s="5">
        <f t="shared" si="1530"/>
        <v>8.2118106158368231E-2</v>
      </c>
      <c r="R1087" s="5">
        <f t="shared" si="1531"/>
        <v>8.203348338281935E-2</v>
      </c>
    </row>
    <row r="1088" spans="1:18" x14ac:dyDescent="0.3">
      <c r="A1088" s="1">
        <v>44993</v>
      </c>
      <c r="B1088">
        <f t="shared" si="1532"/>
        <v>177256.1439772998</v>
      </c>
      <c r="C1088">
        <f t="shared" si="1496"/>
        <v>70.885467577318195</v>
      </c>
      <c r="D1088">
        <f t="shared" si="1507"/>
        <v>71.527300509740598</v>
      </c>
      <c r="E1088">
        <f t="shared" si="1508"/>
        <v>817.38082266366109</v>
      </c>
      <c r="F1088">
        <f t="shared" si="1521"/>
        <v>2324.6161926494078</v>
      </c>
      <c r="G1088">
        <f t="shared" si="1510"/>
        <v>8.5090797359498538E-2</v>
      </c>
      <c r="H1088">
        <f t="shared" si="1511"/>
        <v>0.59557017715360416</v>
      </c>
      <c r="I1088">
        <f t="shared" si="1533"/>
        <v>172634.79429143466</v>
      </c>
      <c r="J1088">
        <f t="shared" si="1509"/>
        <v>46.583992071013199</v>
      </c>
      <c r="K1088">
        <f t="shared" si="1512"/>
        <v>2296.7334932157246</v>
      </c>
      <c r="L1088">
        <f t="shared" si="1525"/>
        <v>2294.8936138105205</v>
      </c>
      <c r="M1088">
        <f t="shared" si="1526"/>
        <v>1.0106561946743062</v>
      </c>
      <c r="N1088">
        <f t="shared" si="1527"/>
        <v>1.0100618528296696</v>
      </c>
      <c r="O1088">
        <f t="shared" si="1528"/>
        <v>1.0801134962524241</v>
      </c>
      <c r="P1088">
        <f t="shared" si="1529"/>
        <v>1.0805995064205542</v>
      </c>
      <c r="Q1088" s="5">
        <f t="shared" si="1530"/>
        <v>8.0113496252424143E-2</v>
      </c>
      <c r="R1088" s="5">
        <f t="shared" si="1531"/>
        <v>8.0599506420554246E-2</v>
      </c>
    </row>
    <row r="1089" spans="1:18" x14ac:dyDescent="0.3">
      <c r="A1089" s="1">
        <v>44994</v>
      </c>
      <c r="B1089">
        <f t="shared" si="1532"/>
        <v>177327.05780361054</v>
      </c>
      <c r="C1089">
        <f t="shared" si="1496"/>
        <v>70.913826310745208</v>
      </c>
      <c r="D1089">
        <f t="shared" si="1507"/>
        <v>71.869860825550859</v>
      </c>
      <c r="E1089">
        <f t="shared" si="1508"/>
        <v>830.68563125215587</v>
      </c>
      <c r="F1089">
        <f t="shared" si="1521"/>
        <v>2324.7012865615652</v>
      </c>
      <c r="G1089">
        <f t="shared" si="1510"/>
        <v>8.509391215739015E-2</v>
      </c>
      <c r="H1089">
        <f t="shared" si="1511"/>
        <v>0.59559197834232691</v>
      </c>
      <c r="I1089">
        <f t="shared" si="1533"/>
        <v>172681.39085718212</v>
      </c>
      <c r="J1089">
        <f t="shared" si="1509"/>
        <v>46.596565747458953</v>
      </c>
      <c r="K1089">
        <f t="shared" si="1512"/>
        <v>2320.9656598668662</v>
      </c>
      <c r="L1089">
        <f t="shared" si="1525"/>
        <v>2316.3907444040997</v>
      </c>
      <c r="M1089">
        <f t="shared" si="1526"/>
        <v>1.0105507089624115</v>
      </c>
      <c r="N1089">
        <f t="shared" si="1527"/>
        <v>1.0093673756657873</v>
      </c>
      <c r="O1089">
        <f t="shared" si="1528"/>
        <v>1.0775941347202758</v>
      </c>
      <c r="P1089">
        <f t="shared" si="1529"/>
        <v>1.0792082091485053</v>
      </c>
      <c r="Q1089" s="5">
        <f t="shared" si="1530"/>
        <v>7.7594134720275765E-2</v>
      </c>
      <c r="R1089" s="5">
        <f t="shared" si="1531"/>
        <v>7.9208209148505349E-2</v>
      </c>
    </row>
    <row r="1090" spans="1:18" x14ac:dyDescent="0.3">
      <c r="A1090" s="1">
        <v>44995</v>
      </c>
      <c r="B1090" s="4">
        <v>177398</v>
      </c>
      <c r="C1090">
        <f t="shared" si="1496"/>
        <v>70.942196389456512</v>
      </c>
      <c r="D1090">
        <f t="shared" si="1507"/>
        <v>72.212688226591126</v>
      </c>
      <c r="E1090">
        <f t="shared" si="1508"/>
        <v>844</v>
      </c>
      <c r="F1090">
        <f t="shared" si="1521"/>
        <v>2324.7863835886342</v>
      </c>
      <c r="G1090">
        <f t="shared" si="1510"/>
        <v>8.50970270689686E-2</v>
      </c>
      <c r="H1090">
        <f t="shared" si="1511"/>
        <v>0.59561378032913126</v>
      </c>
      <c r="I1090" s="4">
        <v>172728</v>
      </c>
      <c r="J1090">
        <f t="shared" si="1509"/>
        <v>46.609142817877</v>
      </c>
      <c r="K1090">
        <f t="shared" si="1512"/>
        <v>2345.2136164113763</v>
      </c>
      <c r="L1090">
        <f t="shared" si="1525"/>
        <v>2336.5078017211963</v>
      </c>
      <c r="M1090">
        <f t="shared" si="1526"/>
        <v>1.0104473568755434</v>
      </c>
      <c r="N1090">
        <f t="shared" si="1527"/>
        <v>1.0086846562332781</v>
      </c>
      <c r="O1090">
        <f t="shared" si="1528"/>
        <v>1.074569239175434</v>
      </c>
      <c r="P1090">
        <f t="shared" si="1529"/>
        <v>1.077858106248019</v>
      </c>
      <c r="Q1090" s="5">
        <f t="shared" si="1530"/>
        <v>7.456923917543401E-2</v>
      </c>
      <c r="R1090" s="5">
        <f t="shared" si="1531"/>
        <v>7.7858106248019032E-2</v>
      </c>
    </row>
    <row r="1091" spans="1:18" x14ac:dyDescent="0.3">
      <c r="A1091" s="1">
        <v>44996</v>
      </c>
      <c r="B1091">
        <f>((B$1097/B$1090)^(1/7))*B1090</f>
        <v>177471.48005694829</v>
      </c>
      <c r="C1091">
        <f t="shared" si="1496"/>
        <v>73.480056948290439</v>
      </c>
      <c r="D1091">
        <f t="shared" si="1507"/>
        <v>72.555782873580029</v>
      </c>
      <c r="E1091">
        <f t="shared" si="1508"/>
        <v>867.76577123400057</v>
      </c>
      <c r="F1091">
        <f t="shared" si="1521"/>
        <v>2324.8714837307284</v>
      </c>
      <c r="G1091">
        <f t="shared" si="1510"/>
        <v>8.5100142094233888E-2</v>
      </c>
      <c r="H1091">
        <f t="shared" si="1511"/>
        <v>0.59563558311401721</v>
      </c>
      <c r="I1091">
        <f>((I$1097/I$1090)^(1/7))*I1090</f>
        <v>172786.93963011817</v>
      </c>
      <c r="J1091">
        <f t="shared" si="1509"/>
        <v>58.939630118169589</v>
      </c>
      <c r="K1091">
        <f t="shared" si="1512"/>
        <v>2359.6689430993865</v>
      </c>
      <c r="L1091">
        <f t="shared" ref="L1091:L1097" si="1534">GEOMEAN(K1088:K1094)</f>
        <v>2355.2311570125794</v>
      </c>
      <c r="M1091">
        <f t="shared" ref="M1091:M1097" si="1535">K1091/K1090</f>
        <v>1.0061637569332083</v>
      </c>
      <c r="N1091">
        <f t="shared" ref="N1091:N1097" si="1536">L1091/L1090</f>
        <v>1.0080133930122512</v>
      </c>
      <c r="O1091">
        <f t="shared" ref="O1091:O1097" si="1537">L1091/L1084</f>
        <v>1.0710486004270954</v>
      </c>
      <c r="P1091">
        <f t="shared" ref="P1091:P1097" si="1538">K1091/K1084</f>
        <v>1.072595042730524</v>
      </c>
      <c r="Q1091" s="5">
        <f t="shared" ref="Q1091:Q1097" si="1539">O1091-1</f>
        <v>7.1048600427095376E-2</v>
      </c>
      <c r="R1091" s="5">
        <f t="shared" ref="R1091:R1097" si="1540">P1091-1</f>
        <v>7.2595042730523973E-2</v>
      </c>
    </row>
    <row r="1092" spans="1:18" x14ac:dyDescent="0.3">
      <c r="A1092" s="1">
        <v>44997</v>
      </c>
      <c r="B1092">
        <f t="shared" ref="B1092:B1096" si="1541">((B$1097/B$1090)^(1/7))*B1091</f>
        <v>177544.99055008395</v>
      </c>
      <c r="C1092">
        <f t="shared" si="1496"/>
        <v>73.510493135661818</v>
      </c>
      <c r="D1092">
        <f t="shared" si="1507"/>
        <v>72.899144927316229</v>
      </c>
      <c r="E1092">
        <f t="shared" si="1508"/>
        <v>891.56197865537251</v>
      </c>
      <c r="F1092">
        <f t="shared" si="1521"/>
        <v>2324.9565869879625</v>
      </c>
      <c r="G1092">
        <f t="shared" si="1510"/>
        <v>8.5103257234095508E-2</v>
      </c>
      <c r="H1092">
        <f t="shared" si="1511"/>
        <v>0.59565738669698476</v>
      </c>
      <c r="I1092">
        <f t="shared" ref="I1092:I1096" si="1542">((I$1097/I$1090)^(1/7))*I1091</f>
        <v>172845.89937208852</v>
      </c>
      <c r="J1092">
        <f t="shared" si="1509"/>
        <v>58.959741970349569</v>
      </c>
      <c r="K1092">
        <f t="shared" si="1512"/>
        <v>2374.1345910074597</v>
      </c>
      <c r="L1092">
        <f t="shared" si="1534"/>
        <v>2372.5498663438425</v>
      </c>
      <c r="M1092">
        <f t="shared" si="1535"/>
        <v>1.0061303717838794</v>
      </c>
      <c r="N1092">
        <f t="shared" si="1536"/>
        <v>1.0073532949323032</v>
      </c>
      <c r="O1092">
        <f t="shared" si="1537"/>
        <v>1.0670425482143535</v>
      </c>
      <c r="P1092">
        <f t="shared" si="1538"/>
        <v>1.0674433717395013</v>
      </c>
      <c r="Q1092" s="5">
        <f t="shared" si="1539"/>
        <v>6.7042548214353515E-2</v>
      </c>
      <c r="R1092" s="5">
        <f t="shared" si="1540"/>
        <v>6.7443371739501323E-2</v>
      </c>
    </row>
    <row r="1093" spans="1:18" x14ac:dyDescent="0.3">
      <c r="A1093" s="1">
        <v>44998</v>
      </c>
      <c r="B1093">
        <f t="shared" si="1541"/>
        <v>177618.53149201398</v>
      </c>
      <c r="C1093">
        <f t="shared" si="1496"/>
        <v>73.540941930026747</v>
      </c>
      <c r="D1093">
        <f t="shared" si="1507"/>
        <v>73.242774548682064</v>
      </c>
      <c r="E1093">
        <f t="shared" si="1508"/>
        <v>915.38863487110939</v>
      </c>
      <c r="F1093">
        <f t="shared" si="1521"/>
        <v>2325.0416933604502</v>
      </c>
      <c r="G1093">
        <f t="shared" si="1510"/>
        <v>8.5106372487643966E-2</v>
      </c>
      <c r="H1093">
        <f t="shared" si="1511"/>
        <v>0.59567919107803391</v>
      </c>
      <c r="I1093">
        <f t="shared" si="1542"/>
        <v>172904.87923277373</v>
      </c>
      <c r="J1093">
        <f t="shared" si="1509"/>
        <v>58.97986068521277</v>
      </c>
      <c r="K1093">
        <f t="shared" si="1512"/>
        <v>2388.6105658797896</v>
      </c>
      <c r="L1093">
        <f t="shared" si="1534"/>
        <v>2388.4556326231236</v>
      </c>
      <c r="M1093">
        <f t="shared" si="1535"/>
        <v>1.0060973690906829</v>
      </c>
      <c r="N1093">
        <f t="shared" si="1536"/>
        <v>1.0067040809151853</v>
      </c>
      <c r="O1093">
        <f t="shared" si="1537"/>
        <v>1.0625619167608251</v>
      </c>
      <c r="P1093">
        <f t="shared" si="1538"/>
        <v>1.0623996079846081</v>
      </c>
      <c r="Q1093" s="5">
        <f t="shared" si="1539"/>
        <v>6.256191676082512E-2</v>
      </c>
      <c r="R1093" s="5">
        <f t="shared" si="1540"/>
        <v>6.2399607984608085E-2</v>
      </c>
    </row>
    <row r="1094" spans="1:18" x14ac:dyDescent="0.3">
      <c r="A1094" s="1">
        <v>44999</v>
      </c>
      <c r="B1094">
        <f t="shared" si="1541"/>
        <v>177692.10289535054</v>
      </c>
      <c r="C1094">
        <f t="shared" si="1496"/>
        <v>73.571403336565709</v>
      </c>
      <c r="D1094">
        <f t="shared" si="1507"/>
        <v>73.649103828174702</v>
      </c>
      <c r="E1094">
        <f t="shared" si="1508"/>
        <v>939.24575249338523</v>
      </c>
      <c r="F1094">
        <f t="shared" si="1521"/>
        <v>2325.1268028483055</v>
      </c>
      <c r="G1094">
        <f t="shared" si="1510"/>
        <v>8.510948785533401E-2</v>
      </c>
      <c r="H1094">
        <f t="shared" si="1511"/>
        <v>0.59570099625716466</v>
      </c>
      <c r="I1094">
        <f t="shared" si="1542"/>
        <v>172963.87921903891</v>
      </c>
      <c r="J1094">
        <f t="shared" si="1509"/>
        <v>58.999986265174812</v>
      </c>
      <c r="K1094">
        <f t="shared" si="1512"/>
        <v>2403.0968734633352</v>
      </c>
      <c r="L1094">
        <f t="shared" si="1534"/>
        <v>2402.94276116018</v>
      </c>
      <c r="M1094">
        <f t="shared" si="1535"/>
        <v>1.0060647423194371</v>
      </c>
      <c r="N1094">
        <f t="shared" si="1536"/>
        <v>1.0060654794416868</v>
      </c>
      <c r="O1094">
        <f t="shared" si="1537"/>
        <v>1.0576180102532153</v>
      </c>
      <c r="P1094">
        <f t="shared" si="1538"/>
        <v>1.0574604100746907</v>
      </c>
      <c r="Q1094" s="5">
        <f t="shared" si="1539"/>
        <v>5.7618010253215335E-2</v>
      </c>
      <c r="R1094" s="5">
        <f t="shared" si="1540"/>
        <v>5.7460410074690715E-2</v>
      </c>
    </row>
    <row r="1095" spans="1:18" x14ac:dyDescent="0.3">
      <c r="A1095" s="1">
        <v>45000</v>
      </c>
      <c r="B1095">
        <f t="shared" si="1541"/>
        <v>177765.70477271112</v>
      </c>
      <c r="C1095">
        <f t="shared" si="1496"/>
        <v>73.6018773605756</v>
      </c>
      <c r="D1095">
        <f t="shared" si="1507"/>
        <v>73.742068001207372</v>
      </c>
      <c r="E1095">
        <f t="shared" si="1508"/>
        <v>963.13334413967095</v>
      </c>
      <c r="F1095">
        <f t="shared" si="1521"/>
        <v>2325.2119154516427</v>
      </c>
      <c r="G1095">
        <f t="shared" si="1510"/>
        <v>8.5112603337165638E-2</v>
      </c>
      <c r="H1095">
        <f t="shared" si="1511"/>
        <v>0.59572280223483176</v>
      </c>
      <c r="I1095">
        <f t="shared" si="1542"/>
        <v>173022.89933775144</v>
      </c>
      <c r="J1095">
        <f t="shared" si="1509"/>
        <v>59.020118712534895</v>
      </c>
      <c r="K1095">
        <f t="shared" si="1512"/>
        <v>2417.5935195080237</v>
      </c>
      <c r="L1095">
        <f t="shared" si="1534"/>
        <v>2417.5416394176127</v>
      </c>
      <c r="M1095">
        <f t="shared" si="1535"/>
        <v>1.0060324850840474</v>
      </c>
      <c r="N1095">
        <f t="shared" si="1536"/>
        <v>1.006075416565638</v>
      </c>
      <c r="O1095">
        <f t="shared" si="1537"/>
        <v>1.0534438829185826</v>
      </c>
      <c r="P1095">
        <f t="shared" si="1538"/>
        <v>1.0526225731671981</v>
      </c>
      <c r="Q1095" s="5">
        <f t="shared" si="1539"/>
        <v>5.3443882918582597E-2</v>
      </c>
      <c r="R1095" s="5">
        <f t="shared" si="1540"/>
        <v>5.2622573167198095E-2</v>
      </c>
    </row>
    <row r="1096" spans="1:18" x14ac:dyDescent="0.3">
      <c r="A1096" s="1">
        <v>45001</v>
      </c>
      <c r="B1096">
        <f t="shared" si="1541"/>
        <v>177839.33713671833</v>
      </c>
      <c r="C1096">
        <f t="shared" si="1496"/>
        <v>73.632364007207798</v>
      </c>
      <c r="D1096">
        <f t="shared" si="1507"/>
        <v>73.835096727008931</v>
      </c>
      <c r="E1096">
        <f t="shared" si="1508"/>
        <v>987.05142243258888</v>
      </c>
      <c r="F1096">
        <f t="shared" si="1521"/>
        <v>2325.2970311705753</v>
      </c>
      <c r="G1096">
        <f t="shared" si="1510"/>
        <v>8.5115718932684103E-2</v>
      </c>
      <c r="H1096">
        <f t="shared" si="1511"/>
        <v>0.59574460901012571</v>
      </c>
      <c r="I1096">
        <f t="shared" si="1542"/>
        <v>173081.93959578106</v>
      </c>
      <c r="J1096">
        <f t="shared" si="1509"/>
        <v>59.040258029621327</v>
      </c>
      <c r="K1096">
        <f t="shared" si="1512"/>
        <v>2432.100509766693</v>
      </c>
      <c r="L1096">
        <f t="shared" si="1534"/>
        <v>2432.2557702952099</v>
      </c>
      <c r="M1096">
        <f t="shared" si="1535"/>
        <v>1.0060005911422287</v>
      </c>
      <c r="N1096">
        <f t="shared" si="1536"/>
        <v>1.0060864022516451</v>
      </c>
      <c r="O1096">
        <f t="shared" si="1537"/>
        <v>1.050019637736429</v>
      </c>
      <c r="P1096">
        <f t="shared" si="1538"/>
        <v>1.0478830220634121</v>
      </c>
      <c r="Q1096" s="5">
        <f t="shared" si="1539"/>
        <v>5.0019637736429035E-2</v>
      </c>
      <c r="R1096" s="5">
        <f t="shared" si="1540"/>
        <v>4.7883022063412106E-2</v>
      </c>
    </row>
    <row r="1097" spans="1:18" x14ac:dyDescent="0.3">
      <c r="A1097" s="1">
        <v>45002</v>
      </c>
      <c r="B1097">
        <v>177913</v>
      </c>
      <c r="C1097">
        <f t="shared" si="1496"/>
        <v>73.662863281671889</v>
      </c>
      <c r="D1097">
        <f t="shared" si="1507"/>
        <v>73.92819004318153</v>
      </c>
      <c r="E1097">
        <f t="shared" si="1508"/>
        <v>1011</v>
      </c>
      <c r="F1097">
        <f t="shared" si="1521"/>
        <v>2325.3821500052181</v>
      </c>
      <c r="G1097">
        <f t="shared" si="1510"/>
        <v>8.5118834642798902E-2</v>
      </c>
      <c r="H1097">
        <f t="shared" si="1511"/>
        <v>0.59576641658395602</v>
      </c>
      <c r="I1097" s="4">
        <v>173141</v>
      </c>
      <c r="J1097">
        <f t="shared" si="1509"/>
        <v>59.060404218937038</v>
      </c>
      <c r="K1097">
        <f t="shared" si="1512"/>
        <v>2446.6178499947709</v>
      </c>
      <c r="L1097">
        <f t="shared" si="1534"/>
        <v>2447.088681424284</v>
      </c>
      <c r="M1097">
        <f t="shared" si="1535"/>
        <v>1.0059690543913709</v>
      </c>
      <c r="N1097">
        <f t="shared" si="1536"/>
        <v>1.0060984174897338</v>
      </c>
      <c r="O1097">
        <f t="shared" si="1537"/>
        <v>1.0473274172770268</v>
      </c>
      <c r="P1097">
        <f t="shared" si="1538"/>
        <v>1.0432388047185921</v>
      </c>
      <c r="Q1097" s="5">
        <f t="shared" si="1539"/>
        <v>4.7327417277026829E-2</v>
      </c>
      <c r="R1097" s="5">
        <f t="shared" si="1540"/>
        <v>4.3238804718592094E-2</v>
      </c>
    </row>
    <row r="1098" spans="1:18" x14ac:dyDescent="0.3">
      <c r="A1098" s="1">
        <v>45003</v>
      </c>
      <c r="B1098">
        <f>((B$1104/B$1097)^(1/7))*B1097</f>
        <v>177987.1928306254</v>
      </c>
      <c r="C1098">
        <f t="shared" si="1496"/>
        <v>74.192830625397619</v>
      </c>
      <c r="D1098">
        <f t="shared" si="1507"/>
        <v>74.021347987345507</v>
      </c>
      <c r="E1098">
        <f t="shared" si="1508"/>
        <v>1014.4206846193701</v>
      </c>
      <c r="F1098">
        <f t="shared" si="1521"/>
        <v>2325.4672719556847</v>
      </c>
      <c r="G1098">
        <f t="shared" si="1510"/>
        <v>8.5121950466600538E-2</v>
      </c>
      <c r="H1098">
        <f t="shared" si="1511"/>
        <v>0.59578822495632267</v>
      </c>
      <c r="I1098">
        <f>((I$1104-I$1097)*(1/7))+I1097</f>
        <v>173199.85714285713</v>
      </c>
      <c r="J1098">
        <f t="shared" si="1509"/>
        <v>58.857142857130384</v>
      </c>
      <c r="K1098">
        <f t="shared" si="1512"/>
        <v>2461.8684158125834</v>
      </c>
      <c r="L1098">
        <f t="shared" ref="L1098:L1104" si="1543">GEOMEAN(K1095:K1101)</f>
        <v>2462.0439260869452</v>
      </c>
      <c r="M1098">
        <f t="shared" ref="M1098:M1104" si="1544">K1098/K1097</f>
        <v>1.0062333256572313</v>
      </c>
      <c r="N1098">
        <f t="shared" ref="N1098:N1104" si="1545">L1098/L1097</f>
        <v>1.0061114436825218</v>
      </c>
      <c r="O1098">
        <f t="shared" ref="O1098:O1104" si="1546">L1098/L1091</f>
        <v>1.0453512890895384</v>
      </c>
      <c r="P1098">
        <f t="shared" ref="P1098:P1104" si="1547">K1098/K1091</f>
        <v>1.0433109369058184</v>
      </c>
      <c r="Q1098" s="5">
        <f t="shared" ref="Q1098:Q1104" si="1548">O1098-1</f>
        <v>4.5351289089538449E-2</v>
      </c>
      <c r="R1098" s="5">
        <f t="shared" ref="R1098:R1104" si="1549">P1098-1</f>
        <v>4.3310936905818442E-2</v>
      </c>
    </row>
    <row r="1099" spans="1:18" x14ac:dyDescent="0.3">
      <c r="A1099" s="1">
        <v>45004</v>
      </c>
      <c r="B1099">
        <f t="shared" ref="B1099:B1103" si="1550">((B$1104/B$1097)^(1/7))*B1098</f>
        <v>178061.41660095795</v>
      </c>
      <c r="C1099">
        <f t="shared" si="1496"/>
        <v>74.223770332551794</v>
      </c>
      <c r="D1099">
        <f t="shared" si="1507"/>
        <v>74.114570597135753</v>
      </c>
      <c r="E1099">
        <f t="shared" si="1508"/>
        <v>1017.8439955483773</v>
      </c>
      <c r="F1099">
        <f t="shared" si="1521"/>
        <v>2325.5523970220893</v>
      </c>
      <c r="G1099">
        <f t="shared" si="1510"/>
        <v>8.5125066404543759E-2</v>
      </c>
      <c r="H1099">
        <f t="shared" si="1511"/>
        <v>0.59581003412677092</v>
      </c>
      <c r="I1099">
        <f t="shared" ref="I1099:I1103" si="1551">((I$1104-I$1097)*(1/7))+I1098</f>
        <v>173258.71428571426</v>
      </c>
      <c r="J1099">
        <f t="shared" si="1509"/>
        <v>58.857142857130384</v>
      </c>
      <c r="K1099">
        <f t="shared" si="1512"/>
        <v>2477.1499182216066</v>
      </c>
      <c r="L1099">
        <f t="shared" si="1543"/>
        <v>2477.125084159904</v>
      </c>
      <c r="M1099">
        <f t="shared" si="1544"/>
        <v>1.006207278305725</v>
      </c>
      <c r="N1099">
        <f t="shared" si="1545"/>
        <v>1.0061254626341813</v>
      </c>
      <c r="O1099">
        <f t="shared" si="1546"/>
        <v>1.0440771421918371</v>
      </c>
      <c r="P1099">
        <f t="shared" si="1547"/>
        <v>1.0433906854330581</v>
      </c>
      <c r="Q1099" s="5">
        <f t="shared" si="1548"/>
        <v>4.4077142191837115E-2</v>
      </c>
      <c r="R1099" s="5">
        <f t="shared" si="1549"/>
        <v>4.3390685433058129E-2</v>
      </c>
    </row>
    <row r="1100" spans="1:18" x14ac:dyDescent="0.3">
      <c r="A1100" s="1">
        <v>45005</v>
      </c>
      <c r="B1100">
        <f t="shared" si="1550"/>
        <v>178135.67132390002</v>
      </c>
      <c r="C1100">
        <f t="shared" si="1496"/>
        <v>74.254722942074295</v>
      </c>
      <c r="D1100">
        <f t="shared" si="1507"/>
        <v>74.207857910208986</v>
      </c>
      <c r="E1100">
        <f t="shared" si="1508"/>
        <v>1021.269934362208</v>
      </c>
      <c r="F1100">
        <f t="shared" si="1521"/>
        <v>2325.6375252045459</v>
      </c>
      <c r="G1100">
        <f t="shared" si="1510"/>
        <v>8.5128182456628565E-2</v>
      </c>
      <c r="H1100">
        <f t="shared" si="1511"/>
        <v>0.59583184409575551</v>
      </c>
      <c r="I1100">
        <f t="shared" si="1551"/>
        <v>173317.57142857139</v>
      </c>
      <c r="J1100">
        <f t="shared" si="1509"/>
        <v>58.857142857130384</v>
      </c>
      <c r="K1100">
        <f t="shared" si="1512"/>
        <v>2492.4623701240926</v>
      </c>
      <c r="L1100">
        <f t="shared" si="1543"/>
        <v>2492.3357630827513</v>
      </c>
      <c r="M1100">
        <f t="shared" si="1544"/>
        <v>1.006181479687543</v>
      </c>
      <c r="N1100">
        <f t="shared" si="1545"/>
        <v>1.0061404565397658</v>
      </c>
      <c r="O1100">
        <f t="shared" si="1546"/>
        <v>1.0434925937249004</v>
      </c>
      <c r="P1100">
        <f t="shared" si="1547"/>
        <v>1.043477913782924</v>
      </c>
      <c r="Q1100" s="5">
        <f t="shared" si="1548"/>
        <v>4.3492593724900441E-2</v>
      </c>
      <c r="R1100" s="5">
        <f t="shared" si="1549"/>
        <v>4.3477913782923983E-2</v>
      </c>
    </row>
    <row r="1101" spans="1:18" x14ac:dyDescent="0.3">
      <c r="A1101" s="1">
        <v>45006</v>
      </c>
      <c r="B1101">
        <f t="shared" si="1550"/>
        <v>178209.95701235943</v>
      </c>
      <c r="C1101">
        <f t="shared" si="1496"/>
        <v>74.285688459407538</v>
      </c>
      <c r="D1101">
        <f t="shared" si="1507"/>
        <v>72.208333333332121</v>
      </c>
      <c r="E1101">
        <f t="shared" si="1508"/>
        <v>1024.6985026369512</v>
      </c>
      <c r="F1101">
        <f t="shared" si="1521"/>
        <v>2325.7226565031683</v>
      </c>
      <c r="G1101">
        <f t="shared" si="1510"/>
        <v>8.5131298622400209E-2</v>
      </c>
      <c r="H1101">
        <f t="shared" si="1511"/>
        <v>0.59585365486282171</v>
      </c>
      <c r="I1101">
        <f t="shared" si="1551"/>
        <v>173376.42857142852</v>
      </c>
      <c r="J1101">
        <f t="shared" si="1509"/>
        <v>58.857142857130384</v>
      </c>
      <c r="K1101">
        <f t="shared" si="1512"/>
        <v>2507.8057844277355</v>
      </c>
      <c r="L1101">
        <f t="shared" si="1543"/>
        <v>2507.679598850711</v>
      </c>
      <c r="M1101">
        <f t="shared" si="1544"/>
        <v>1.0061559261586281</v>
      </c>
      <c r="N1101">
        <f t="shared" si="1545"/>
        <v>1.0061564079748955</v>
      </c>
      <c r="O1101">
        <f t="shared" si="1546"/>
        <v>1.0435869049331672</v>
      </c>
      <c r="P1101">
        <f t="shared" si="1547"/>
        <v>1.0435724885337203</v>
      </c>
      <c r="Q1101" s="5">
        <f t="shared" si="1548"/>
        <v>4.3586904933167192E-2</v>
      </c>
      <c r="R1101" s="5">
        <f t="shared" si="1549"/>
        <v>4.357248853372031E-2</v>
      </c>
    </row>
    <row r="1102" spans="1:18" x14ac:dyDescent="0.3">
      <c r="A1102" s="1">
        <v>45007</v>
      </c>
      <c r="B1102">
        <f t="shared" si="1550"/>
        <v>178284.27367924931</v>
      </c>
      <c r="C1102">
        <f t="shared" si="1496"/>
        <v>74.316666889877524</v>
      </c>
      <c r="D1102">
        <f t="shared" si="1507"/>
        <v>70.142562838489539</v>
      </c>
      <c r="E1102">
        <f t="shared" si="1508"/>
        <v>1028.1297019495105</v>
      </c>
      <c r="F1102">
        <f t="shared" si="1521"/>
        <v>2325.8077909180711</v>
      </c>
      <c r="G1102">
        <f t="shared" si="1510"/>
        <v>8.5134414902768185E-2</v>
      </c>
      <c r="H1102">
        <f t="shared" si="1511"/>
        <v>0.59587546642842426</v>
      </c>
      <c r="I1102">
        <f t="shared" si="1551"/>
        <v>173435.28571428565</v>
      </c>
      <c r="J1102">
        <f t="shared" si="1509"/>
        <v>58.857142857130384</v>
      </c>
      <c r="K1102">
        <f t="shared" si="1512"/>
        <v>2523.1801740455849</v>
      </c>
      <c r="L1102">
        <f t="shared" si="1543"/>
        <v>2519.252013538101</v>
      </c>
      <c r="M1102">
        <f t="shared" si="1544"/>
        <v>1.0061306141461659</v>
      </c>
      <c r="N1102">
        <f t="shared" si="1545"/>
        <v>1.0046147899806235</v>
      </c>
      <c r="O1102">
        <f t="shared" si="1546"/>
        <v>1.0420718189346225</v>
      </c>
      <c r="P1102">
        <f t="shared" si="1547"/>
        <v>1.0436742792721614</v>
      </c>
      <c r="Q1102" s="5">
        <f t="shared" si="1548"/>
        <v>4.2071818934622529E-2</v>
      </c>
      <c r="R1102" s="5">
        <f t="shared" si="1549"/>
        <v>4.3674279272161387E-2</v>
      </c>
    </row>
    <row r="1103" spans="1:18" x14ac:dyDescent="0.3">
      <c r="A1103" s="1">
        <v>45008</v>
      </c>
      <c r="B1103">
        <f t="shared" si="1550"/>
        <v>178358.62133748821</v>
      </c>
      <c r="C1103">
        <f t="shared" si="1496"/>
        <v>74.347658238897566</v>
      </c>
      <c r="D1103">
        <f t="shared" si="1507"/>
        <v>68.072924880252685</v>
      </c>
      <c r="E1103">
        <f t="shared" si="1508"/>
        <v>1031.5635338776628</v>
      </c>
      <c r="F1103">
        <f t="shared" si="1521"/>
        <v>2325.8929284493679</v>
      </c>
      <c r="G1103">
        <f t="shared" si="1510"/>
        <v>8.5137531296822999E-2</v>
      </c>
      <c r="H1103">
        <f t="shared" si="1511"/>
        <v>0.59589727879256316</v>
      </c>
      <c r="I1103">
        <f t="shared" si="1551"/>
        <v>173494.14285714278</v>
      </c>
      <c r="J1103">
        <f t="shared" si="1509"/>
        <v>58.857142857130384</v>
      </c>
      <c r="K1103">
        <f t="shared" si="1512"/>
        <v>2538.5855518960452</v>
      </c>
      <c r="L1103">
        <f t="shared" si="1543"/>
        <v>2526.9980720272374</v>
      </c>
      <c r="M1103">
        <f t="shared" si="1544"/>
        <v>1.0061055401468852</v>
      </c>
      <c r="N1103">
        <f t="shared" si="1545"/>
        <v>1.0030747453797835</v>
      </c>
      <c r="O1103">
        <f t="shared" si="1546"/>
        <v>1.0389524419631775</v>
      </c>
      <c r="P1103">
        <f t="shared" si="1547"/>
        <v>1.0437831585091717</v>
      </c>
      <c r="Q1103" s="5">
        <f t="shared" si="1548"/>
        <v>3.8952441963177487E-2</v>
      </c>
      <c r="R1103" s="5">
        <f t="shared" si="1549"/>
        <v>4.3783158509171693E-2</v>
      </c>
    </row>
    <row r="1104" spans="1:18" x14ac:dyDescent="0.3">
      <c r="A1104" s="1">
        <v>45009</v>
      </c>
      <c r="B1104" s="4">
        <v>178433</v>
      </c>
      <c r="C1104">
        <f t="shared" si="1496"/>
        <v>74.378662511793664</v>
      </c>
      <c r="D1104">
        <f t="shared" si="1507"/>
        <v>65.999417845825519</v>
      </c>
      <c r="E1104">
        <f t="shared" si="1508"/>
        <v>1035</v>
      </c>
      <c r="F1104">
        <f t="shared" si="1521"/>
        <v>2325.9780690971729</v>
      </c>
      <c r="G1104">
        <f t="shared" si="1510"/>
        <v>8.5140647805019398E-2</v>
      </c>
      <c r="H1104">
        <f t="shared" si="1511"/>
        <v>0.59591909195478365</v>
      </c>
      <c r="I1104" s="4">
        <v>173553</v>
      </c>
      <c r="J1104">
        <f t="shared" si="1509"/>
        <v>58.857142857217696</v>
      </c>
      <c r="K1104">
        <f t="shared" si="1512"/>
        <v>2554.021930902818</v>
      </c>
      <c r="L1104">
        <f t="shared" si="1543"/>
        <v>2530.8800215106212</v>
      </c>
      <c r="M1104">
        <f t="shared" si="1544"/>
        <v>1.0060807007253483</v>
      </c>
      <c r="N1104">
        <f t="shared" si="1545"/>
        <v>1.0015361901246997</v>
      </c>
      <c r="O1104">
        <f t="shared" si="1546"/>
        <v>1.0342412356047384</v>
      </c>
      <c r="P1104">
        <f t="shared" si="1547"/>
        <v>1.043899001598585</v>
      </c>
      <c r="Q1104" s="5">
        <f t="shared" si="1548"/>
        <v>3.4241235604738351E-2</v>
      </c>
      <c r="R1104" s="5">
        <f t="shared" si="1549"/>
        <v>4.3899001598584952E-2</v>
      </c>
    </row>
    <row r="1105" spans="1:18" x14ac:dyDescent="0.3">
      <c r="A1105" s="1">
        <v>45010</v>
      </c>
      <c r="B1105">
        <f>((B$1116-B$1104)*(1/12))+B1104</f>
        <v>178490.66666666666</v>
      </c>
      <c r="C1105">
        <f t="shared" si="1496"/>
        <v>57.666666666656965</v>
      </c>
      <c r="D1105">
        <f t="shared" si="1507"/>
        <v>63.922040121731698</v>
      </c>
      <c r="E1105">
        <f t="shared" si="1508"/>
        <v>1019.1866097183665</v>
      </c>
      <c r="F1105">
        <f t="shared" si="1521"/>
        <v>2326.0632128616003</v>
      </c>
      <c r="G1105">
        <f t="shared" si="1510"/>
        <v>8.5143764427357382E-2</v>
      </c>
      <c r="H1105">
        <f t="shared" si="1511"/>
        <v>0.5959409059155405</v>
      </c>
      <c r="I1105">
        <f>((I$1116/I$1104)^(1/12))*I1104</f>
        <v>173622.09848899921</v>
      </c>
      <c r="J1105">
        <f t="shared" si="1509"/>
        <v>69.098488999210531</v>
      </c>
      <c r="K1105">
        <f t="shared" si="1512"/>
        <v>2542.5049648058484</v>
      </c>
      <c r="L1105">
        <f t="shared" ref="L1105:L1116" si="1552">GEOMEAN(K1102:K1108)</f>
        <v>2530.8775928040591</v>
      </c>
      <c r="M1105">
        <f t="shared" ref="M1105:M1116" si="1553">K1105/K1104</f>
        <v>0.9954906549714323</v>
      </c>
      <c r="N1105">
        <f t="shared" ref="N1105:N1116" si="1554">L1105/L1104</f>
        <v>0.99999904037072418</v>
      </c>
      <c r="O1105">
        <f t="shared" ref="O1105:O1116" si="1555">L1105/L1098</f>
        <v>1.0279579360822027</v>
      </c>
      <c r="P1105">
        <f t="shared" ref="P1105:P1116" si="1556">K1105/K1098</f>
        <v>1.0327542075260141</v>
      </c>
      <c r="Q1105" s="5">
        <f t="shared" ref="Q1105:Q1116" si="1557">O1105-1</f>
        <v>2.795793608220265E-2</v>
      </c>
      <c r="R1105" s="5">
        <f t="shared" ref="R1105:R1116" si="1558">P1105-1</f>
        <v>3.2754207526014101E-2</v>
      </c>
    </row>
    <row r="1106" spans="1:18" x14ac:dyDescent="0.3">
      <c r="A1106" s="1">
        <v>45011</v>
      </c>
      <c r="B1106">
        <f t="shared" ref="B1106:B1115" si="1559">((B$1116-B$1104)*(1/12))+B1105</f>
        <v>178548.33333333331</v>
      </c>
      <c r="C1106">
        <f t="shared" si="1496"/>
        <v>57.666666666656965</v>
      </c>
      <c r="D1106">
        <f t="shared" si="1507"/>
        <v>61.840790093829128</v>
      </c>
      <c r="E1106">
        <f t="shared" si="1508"/>
        <v>1003.3427832493617</v>
      </c>
      <c r="F1106">
        <f t="shared" si="1521"/>
        <v>2326.1483597427641</v>
      </c>
      <c r="G1106">
        <f t="shared" si="1510"/>
        <v>8.5146881163836952E-2</v>
      </c>
      <c r="H1106">
        <f t="shared" si="1511"/>
        <v>0.59596272067483369</v>
      </c>
      <c r="I1106">
        <f t="shared" ref="I1106:I1115" si="1560">((I$1116/I$1104)^(1/12))*I1105</f>
        <v>173691.22448890968</v>
      </c>
      <c r="J1106">
        <f t="shared" si="1509"/>
        <v>69.125999910465907</v>
      </c>
      <c r="K1106">
        <f t="shared" si="1512"/>
        <v>2530.9604846808652</v>
      </c>
      <c r="L1106">
        <f t="shared" si="1552"/>
        <v>2526.9881716258301</v>
      </c>
      <c r="M1106">
        <f t="shared" si="1553"/>
        <v>0.99545940704746483</v>
      </c>
      <c r="N1106">
        <f t="shared" si="1554"/>
        <v>0.99846321244880132</v>
      </c>
      <c r="O1106">
        <f t="shared" si="1555"/>
        <v>1.0201294184878988</v>
      </c>
      <c r="P1106">
        <f t="shared" si="1556"/>
        <v>1.021722773443559</v>
      </c>
      <c r="Q1106" s="5">
        <f t="shared" si="1557"/>
        <v>2.0129418487898842E-2</v>
      </c>
      <c r="R1106" s="5">
        <f t="shared" si="1558"/>
        <v>2.1722773443558996E-2</v>
      </c>
    </row>
    <row r="1107" spans="1:18" x14ac:dyDescent="0.3">
      <c r="A1107" s="1">
        <v>45012</v>
      </c>
      <c r="B1107">
        <f t="shared" si="1559"/>
        <v>178605.99999999997</v>
      </c>
      <c r="C1107">
        <f t="shared" si="1496"/>
        <v>57.666666666656965</v>
      </c>
      <c r="D1107">
        <f t="shared" si="1507"/>
        <v>59.755666147299053</v>
      </c>
      <c r="E1107">
        <f t="shared" si="1508"/>
        <v>987.46850798599189</v>
      </c>
      <c r="F1107">
        <f t="shared" si="1521"/>
        <v>2326.2335097407786</v>
      </c>
      <c r="G1107">
        <f t="shared" si="1510"/>
        <v>8.5149998014458106E-2</v>
      </c>
      <c r="H1107">
        <f t="shared" si="1511"/>
        <v>0.59598453623266323</v>
      </c>
      <c r="I1107">
        <f t="shared" si="1560"/>
        <v>173760.37801068462</v>
      </c>
      <c r="J1107">
        <f t="shared" si="1509"/>
        <v>69.153521774947876</v>
      </c>
      <c r="K1107">
        <f t="shared" si="1512"/>
        <v>2519.3884795745544</v>
      </c>
      <c r="L1107">
        <f t="shared" si="1552"/>
        <v>2519.2268378670974</v>
      </c>
      <c r="M1107">
        <f t="shared" si="1553"/>
        <v>0.99542782071219493</v>
      </c>
      <c r="N1107">
        <f t="shared" si="1554"/>
        <v>0.99692862283809613</v>
      </c>
      <c r="O1107">
        <f t="shared" si="1555"/>
        <v>1.0107895072496511</v>
      </c>
      <c r="P1107">
        <f t="shared" si="1556"/>
        <v>1.0108030154329355</v>
      </c>
      <c r="Q1107" s="5">
        <f t="shared" si="1557"/>
        <v>1.0789507249651109E-2</v>
      </c>
      <c r="R1107" s="5">
        <f t="shared" si="1558"/>
        <v>1.0803015432935492E-2</v>
      </c>
    </row>
    <row r="1108" spans="1:18" x14ac:dyDescent="0.3">
      <c r="A1108" s="1">
        <v>45013</v>
      </c>
      <c r="B1108">
        <f t="shared" si="1559"/>
        <v>178663.66666666663</v>
      </c>
      <c r="C1108">
        <f t="shared" si="1496"/>
        <v>57.666666666656965</v>
      </c>
      <c r="D1108">
        <f t="shared" si="1507"/>
        <v>57.666666666656965</v>
      </c>
      <c r="E1108">
        <f t="shared" si="1508"/>
        <v>971.56377131608315</v>
      </c>
      <c r="F1108">
        <f t="shared" si="1521"/>
        <v>2326.3186628557578</v>
      </c>
      <c r="G1108">
        <f t="shared" si="1510"/>
        <v>8.5153114979220845E-2</v>
      </c>
      <c r="H1108">
        <f t="shared" si="1511"/>
        <v>0.59600635258948387</v>
      </c>
      <c r="I1108">
        <f t="shared" si="1560"/>
        <v>173829.55906528159</v>
      </c>
      <c r="J1108">
        <f t="shared" si="1509"/>
        <v>69.181054596963804</v>
      </c>
      <c r="K1108">
        <f t="shared" si="1512"/>
        <v>2507.7889385292947</v>
      </c>
      <c r="L1108">
        <f t="shared" si="1552"/>
        <v>2507.626272242615</v>
      </c>
      <c r="M1108">
        <f t="shared" si="1553"/>
        <v>0.99539589025698072</v>
      </c>
      <c r="N1108">
        <f t="shared" si="1554"/>
        <v>0.99539518813863381</v>
      </c>
      <c r="O1108">
        <f t="shared" si="1555"/>
        <v>0.9999787346804111</v>
      </c>
      <c r="P1108">
        <f t="shared" si="1556"/>
        <v>0.99999328261440923</v>
      </c>
      <c r="Q1108" s="5">
        <f t="shared" si="1557"/>
        <v>-2.1265319588903431E-5</v>
      </c>
      <c r="R1108" s="5">
        <f t="shared" si="1558"/>
        <v>-6.7173855907709523E-6</v>
      </c>
    </row>
    <row r="1109" spans="1:18" x14ac:dyDescent="0.3">
      <c r="A1109" s="1">
        <v>45014</v>
      </c>
      <c r="B1109">
        <f t="shared" si="1559"/>
        <v>178721.33333333328</v>
      </c>
      <c r="C1109">
        <f t="shared" si="1496"/>
        <v>57.666666666656965</v>
      </c>
      <c r="D1109">
        <f t="shared" si="1507"/>
        <v>57.666666666656965</v>
      </c>
      <c r="E1109">
        <f t="shared" si="1508"/>
        <v>955.62856062216451</v>
      </c>
      <c r="F1109">
        <f t="shared" si="1521"/>
        <v>2326.4038190878155</v>
      </c>
      <c r="G1109">
        <f t="shared" si="1510"/>
        <v>8.5156232057670422E-2</v>
      </c>
      <c r="H1109">
        <f t="shared" si="1511"/>
        <v>0.5960281697443861</v>
      </c>
      <c r="I1109">
        <f t="shared" si="1560"/>
        <v>173898.76766366253</v>
      </c>
      <c r="J1109">
        <f t="shared" si="1509"/>
        <v>69.208598380937474</v>
      </c>
      <c r="K1109">
        <f t="shared" si="1512"/>
        <v>2496.1618505829538</v>
      </c>
      <c r="L1109">
        <f t="shared" si="1552"/>
        <v>2495.9981477685219</v>
      </c>
      <c r="M1109">
        <f t="shared" si="1553"/>
        <v>0.99536360984463079</v>
      </c>
      <c r="N1109">
        <f t="shared" si="1554"/>
        <v>0.99536289573817005</v>
      </c>
      <c r="O1109">
        <f t="shared" si="1555"/>
        <v>0.99076953570162252</v>
      </c>
      <c r="P1109">
        <f t="shared" si="1556"/>
        <v>0.9892919563412268</v>
      </c>
      <c r="Q1109" s="5">
        <f t="shared" si="1557"/>
        <v>-9.2304642983774832E-3</v>
      </c>
      <c r="R1109" s="5">
        <f t="shared" si="1558"/>
        <v>-1.0708043658773203E-2</v>
      </c>
    </row>
    <row r="1110" spans="1:18" x14ac:dyDescent="0.3">
      <c r="A1110" s="1">
        <v>45015</v>
      </c>
      <c r="B1110">
        <f t="shared" si="1559"/>
        <v>178778.99999999994</v>
      </c>
      <c r="C1110">
        <f t="shared" si="1496"/>
        <v>57.666666666656965</v>
      </c>
      <c r="D1110">
        <f t="shared" si="1507"/>
        <v>57.666666666656965</v>
      </c>
      <c r="E1110">
        <f t="shared" si="1508"/>
        <v>939.66286328161368</v>
      </c>
      <c r="F1110">
        <f t="shared" si="1521"/>
        <v>2326.4889784370662</v>
      </c>
      <c r="G1110">
        <f t="shared" si="1510"/>
        <v>8.5159349250716332E-2</v>
      </c>
      <c r="H1110">
        <f t="shared" si="1511"/>
        <v>0.59604998769827944</v>
      </c>
      <c r="I1110">
        <f t="shared" si="1560"/>
        <v>173968.00381679376</v>
      </c>
      <c r="J1110">
        <f t="shared" si="1509"/>
        <v>69.23615313123446</v>
      </c>
      <c r="K1110">
        <f t="shared" si="1512"/>
        <v>2484.507204769121</v>
      </c>
      <c r="L1110">
        <f t="shared" si="1552"/>
        <v>2484.34245327493</v>
      </c>
      <c r="M1110">
        <f t="shared" si="1553"/>
        <v>0.99533097350594035</v>
      </c>
      <c r="N1110">
        <f t="shared" si="1554"/>
        <v>0.99533024713819906</v>
      </c>
      <c r="O1110">
        <f t="shared" si="1555"/>
        <v>0.98312004301685607</v>
      </c>
      <c r="P1110">
        <f t="shared" si="1556"/>
        <v>0.97869744941763592</v>
      </c>
      <c r="Q1110" s="5">
        <f t="shared" si="1557"/>
        <v>-1.6879956983143929E-2</v>
      </c>
      <c r="R1110" s="5">
        <f t="shared" si="1558"/>
        <v>-2.1302550582364077E-2</v>
      </c>
    </row>
    <row r="1111" spans="1:18" x14ac:dyDescent="0.3">
      <c r="A1111" s="1">
        <v>45016</v>
      </c>
      <c r="B1111">
        <f t="shared" si="1559"/>
        <v>178836.6666666666</v>
      </c>
      <c r="C1111">
        <f t="shared" si="1496"/>
        <v>57.666666666656965</v>
      </c>
      <c r="D1111">
        <f t="shared" si="1507"/>
        <v>57.666666666656965</v>
      </c>
      <c r="E1111">
        <f t="shared" si="1508"/>
        <v>923.66666666659876</v>
      </c>
      <c r="F1111">
        <f t="shared" si="1521"/>
        <v>2326.5741409036236</v>
      </c>
      <c r="G1111">
        <f t="shared" si="1510"/>
        <v>8.5162466557449079E-2</v>
      </c>
      <c r="H1111">
        <f t="shared" si="1511"/>
        <v>0.59607180645070912</v>
      </c>
      <c r="I1111">
        <f t="shared" si="1560"/>
        <v>174037.26753564592</v>
      </c>
      <c r="J1111">
        <f t="shared" si="1509"/>
        <v>69.263718852162128</v>
      </c>
      <c r="K1111">
        <f t="shared" si="1512"/>
        <v>2472.8249901170493</v>
      </c>
      <c r="L1111">
        <f t="shared" si="1552"/>
        <v>2472.6591775829206</v>
      </c>
      <c r="M1111">
        <f t="shared" si="1553"/>
        <v>0.99529797513581475</v>
      </c>
      <c r="N1111">
        <f t="shared" si="1554"/>
        <v>0.99529723622578359</v>
      </c>
      <c r="O1111">
        <f t="shared" si="1555"/>
        <v>0.97699581037707595</v>
      </c>
      <c r="P1111">
        <f t="shared" si="1556"/>
        <v>0.96820820533946372</v>
      </c>
      <c r="Q1111" s="5">
        <f t="shared" si="1557"/>
        <v>-2.3004189622924054E-2</v>
      </c>
      <c r="R1111" s="5">
        <f t="shared" si="1558"/>
        <v>-3.1791794660536277E-2</v>
      </c>
    </row>
    <row r="1112" spans="1:18" x14ac:dyDescent="0.3">
      <c r="A1112" s="1">
        <v>45017</v>
      </c>
      <c r="B1112">
        <f t="shared" si="1559"/>
        <v>178894.33333333326</v>
      </c>
      <c r="C1112">
        <f t="shared" si="1496"/>
        <v>57.666666666656965</v>
      </c>
      <c r="D1112">
        <f t="shared" si="1507"/>
        <v>57.666666666671517</v>
      </c>
      <c r="E1112">
        <f t="shared" si="1508"/>
        <v>907.1405027078581</v>
      </c>
      <c r="F1112">
        <f t="shared" si="1521"/>
        <v>2326.6593064876024</v>
      </c>
      <c r="G1112">
        <f t="shared" si="1510"/>
        <v>8.5165583978778159E-2</v>
      </c>
      <c r="H1112">
        <f t="shared" si="1511"/>
        <v>0.59609362600212989</v>
      </c>
      <c r="I1112">
        <f t="shared" si="1560"/>
        <v>174106.55883119404</v>
      </c>
      <c r="J1112">
        <f t="shared" si="1509"/>
        <v>69.291295548115158</v>
      </c>
      <c r="K1112">
        <f t="shared" si="1512"/>
        <v>2461.115195651626</v>
      </c>
      <c r="L1112">
        <f t="shared" si="1552"/>
        <v>2460.9483095043934</v>
      </c>
      <c r="M1112">
        <f t="shared" si="1553"/>
        <v>0.99526460848939047</v>
      </c>
      <c r="N1112">
        <f t="shared" si="1554"/>
        <v>0.99526385674795059</v>
      </c>
      <c r="O1112">
        <f t="shared" si="1555"/>
        <v>0.97236955137676639</v>
      </c>
      <c r="P1112">
        <f t="shared" si="1556"/>
        <v>0.96798835389474347</v>
      </c>
      <c r="Q1112" s="5">
        <f t="shared" si="1557"/>
        <v>-2.7630448623233606E-2</v>
      </c>
      <c r="R1112" s="5">
        <f t="shared" si="1558"/>
        <v>-3.201164610525653E-2</v>
      </c>
    </row>
    <row r="1113" spans="1:18" x14ac:dyDescent="0.3">
      <c r="A1113" s="1">
        <v>45018</v>
      </c>
      <c r="B1113">
        <f t="shared" si="1559"/>
        <v>178951.99999999991</v>
      </c>
      <c r="C1113">
        <f t="shared" si="1496"/>
        <v>57.666666666656965</v>
      </c>
      <c r="D1113">
        <f t="shared" si="1507"/>
        <v>56.069444444448891</v>
      </c>
      <c r="E1113">
        <f t="shared" si="1508"/>
        <v>890.58339904196328</v>
      </c>
      <c r="F1113">
        <f t="shared" si="1521"/>
        <v>2326.7444751891162</v>
      </c>
      <c r="G1113">
        <f t="shared" si="1510"/>
        <v>8.5168701513794076E-2</v>
      </c>
      <c r="H1113">
        <f t="shared" si="1511"/>
        <v>0.59611544635208702</v>
      </c>
      <c r="I1113">
        <f t="shared" si="1560"/>
        <v>174175.87771441753</v>
      </c>
      <c r="J1113">
        <f t="shared" si="1509"/>
        <v>69.318883223488228</v>
      </c>
      <c r="K1113">
        <f t="shared" si="1512"/>
        <v>2449.3778103932855</v>
      </c>
      <c r="L1113">
        <f t="shared" si="1552"/>
        <v>2449.2098378419514</v>
      </c>
      <c r="M1113">
        <f t="shared" si="1553"/>
        <v>0.99523086717798559</v>
      </c>
      <c r="N1113">
        <f t="shared" si="1554"/>
        <v>0.99523010230767261</v>
      </c>
      <c r="O1113">
        <f t="shared" si="1555"/>
        <v>0.96922093476447213</v>
      </c>
      <c r="P1113">
        <f t="shared" si="1556"/>
        <v>0.96776612089308589</v>
      </c>
      <c r="Q1113" s="5">
        <f t="shared" si="1557"/>
        <v>-3.0779065235527869E-2</v>
      </c>
      <c r="R1113" s="5">
        <f t="shared" si="1558"/>
        <v>-3.223387910691411E-2</v>
      </c>
    </row>
    <row r="1114" spans="1:18" x14ac:dyDescent="0.3">
      <c r="A1114" s="1">
        <v>45019</v>
      </c>
      <c r="B1114">
        <f t="shared" si="1559"/>
        <v>179009.66666666657</v>
      </c>
      <c r="C1114">
        <f t="shared" si="1496"/>
        <v>57.666666666656965</v>
      </c>
      <c r="D1114">
        <f t="shared" si="1507"/>
        <v>54.472222222226264</v>
      </c>
      <c r="E1114">
        <f t="shared" si="1508"/>
        <v>873.99534276654595</v>
      </c>
      <c r="F1114">
        <f t="shared" si="1521"/>
        <v>2326.8296470082792</v>
      </c>
      <c r="G1114">
        <f t="shared" si="1510"/>
        <v>8.5171819162951579E-2</v>
      </c>
      <c r="H1114">
        <f t="shared" si="1511"/>
        <v>0.59613726750058049</v>
      </c>
      <c r="I1114">
        <f t="shared" si="1560"/>
        <v>174245.22419630014</v>
      </c>
      <c r="J1114">
        <f t="shared" si="1509"/>
        <v>69.346481882617809</v>
      </c>
      <c r="K1114">
        <f t="shared" si="1512"/>
        <v>2437.6128233581549</v>
      </c>
      <c r="L1114">
        <f t="shared" si="1552"/>
        <v>2433.1958297962938</v>
      </c>
      <c r="M1114">
        <f t="shared" si="1553"/>
        <v>0.99519674466502916</v>
      </c>
      <c r="N1114">
        <f t="shared" si="1554"/>
        <v>0.99346156143984465</v>
      </c>
      <c r="O1114">
        <f t="shared" si="1555"/>
        <v>0.96585023358053701</v>
      </c>
      <c r="P1114">
        <f t="shared" si="1556"/>
        <v>0.96754146616157866</v>
      </c>
      <c r="Q1114" s="5">
        <f t="shared" si="1557"/>
        <v>-3.414976641946299E-2</v>
      </c>
      <c r="R1114" s="5">
        <f t="shared" si="1558"/>
        <v>-3.2458533838421344E-2</v>
      </c>
    </row>
    <row r="1115" spans="1:18" x14ac:dyDescent="0.3">
      <c r="A1115" s="1">
        <v>45020</v>
      </c>
      <c r="B1115">
        <f t="shared" si="1559"/>
        <v>179067.33333333323</v>
      </c>
      <c r="C1115">
        <f t="shared" si="1496"/>
        <v>57.666666666656965</v>
      </c>
      <c r="D1115">
        <f t="shared" si="1507"/>
        <v>52.875000000003638</v>
      </c>
      <c r="E1115">
        <f t="shared" si="1508"/>
        <v>857.37632097379537</v>
      </c>
      <c r="F1115">
        <f t="shared" si="1521"/>
        <v>2326.9148219452059</v>
      </c>
      <c r="G1115">
        <f t="shared" si="1510"/>
        <v>8.5174936926705413E-2</v>
      </c>
      <c r="H1115">
        <f t="shared" si="1511"/>
        <v>0.59615908944806506</v>
      </c>
      <c r="I1115">
        <f t="shared" si="1560"/>
        <v>174314.59828783007</v>
      </c>
      <c r="J1115">
        <f t="shared" si="1509"/>
        <v>69.374091529927682</v>
      </c>
      <c r="K1115">
        <f t="shared" si="1512"/>
        <v>2425.8202235579374</v>
      </c>
      <c r="L1115">
        <f t="shared" si="1552"/>
        <v>2412.89948041247</v>
      </c>
      <c r="M1115">
        <f t="shared" si="1553"/>
        <v>0.99516223426164474</v>
      </c>
      <c r="N1115">
        <f t="shared" si="1554"/>
        <v>0.99165856313935774</v>
      </c>
      <c r="O1115">
        <f t="shared" si="1555"/>
        <v>0.96222451771274942</v>
      </c>
      <c r="P1115">
        <f t="shared" si="1556"/>
        <v>0.96731434862320265</v>
      </c>
      <c r="Q1115" s="5">
        <f t="shared" si="1557"/>
        <v>-3.7775482287250584E-2</v>
      </c>
      <c r="R1115" s="5">
        <f t="shared" si="1558"/>
        <v>-3.2685651376797353E-2</v>
      </c>
    </row>
    <row r="1116" spans="1:18" x14ac:dyDescent="0.3">
      <c r="A1116" s="1">
        <v>45021</v>
      </c>
      <c r="B1116" s="4">
        <v>179125</v>
      </c>
      <c r="C1116">
        <f t="shared" si="1496"/>
        <v>57.666666666773381</v>
      </c>
      <c r="D1116">
        <f t="shared" si="1507"/>
        <v>51.277777777781012</v>
      </c>
      <c r="E1116">
        <f t="shared" si="1508"/>
        <v>840.72632075069123</v>
      </c>
      <c r="F1116">
        <v>2327</v>
      </c>
      <c r="G1116">
        <f t="shared" si="1510"/>
        <v>8.5178054794141644E-2</v>
      </c>
      <c r="H1116">
        <f t="shared" si="1511"/>
        <v>0.59618091218453628</v>
      </c>
      <c r="I1116" s="4">
        <v>174384</v>
      </c>
      <c r="J1116">
        <f t="shared" si="1509"/>
        <v>69.401712169928942</v>
      </c>
      <c r="K1116">
        <f t="shared" si="1512"/>
        <v>2414</v>
      </c>
      <c r="L1116">
        <f t="shared" si="1552"/>
        <v>2388.3358288738191</v>
      </c>
      <c r="M1116">
        <f t="shared" si="1553"/>
        <v>0.99512732912227075</v>
      </c>
      <c r="N1116">
        <f t="shared" si="1554"/>
        <v>0.98981986123414811</v>
      </c>
      <c r="O1116">
        <f t="shared" si="1555"/>
        <v>0.95686602612627925</v>
      </c>
      <c r="P1116">
        <f t="shared" si="1556"/>
        <v>0.96708472627134912</v>
      </c>
      <c r="Q1116" s="5">
        <f t="shared" si="1557"/>
        <v>-4.3133973873720755E-2</v>
      </c>
      <c r="R1116" s="5">
        <f t="shared" si="1558"/>
        <v>-3.2915273728650885E-2</v>
      </c>
    </row>
    <row r="1117" spans="1:18" x14ac:dyDescent="0.3">
      <c r="A1117" s="1">
        <v>45022</v>
      </c>
      <c r="B1117">
        <f>((B$1125-B$1116)*(1/9))+B1116</f>
        <v>179169.88888888888</v>
      </c>
      <c r="C1117">
        <f t="shared" si="1496"/>
        <v>44.888888888875954</v>
      </c>
      <c r="D1117">
        <f t="shared" si="1507"/>
        <v>49.680555555558385</v>
      </c>
      <c r="E1117">
        <f t="shared" si="1508"/>
        <v>811.26755140066962</v>
      </c>
      <c r="F1117">
        <f>((F$1125-F$1116)*(1/9))+F1116</f>
        <v>2327.1111111111113</v>
      </c>
      <c r="G1117">
        <f t="shared" si="1510"/>
        <v>0.11111111111131322</v>
      </c>
      <c r="H1117">
        <f t="shared" si="1511"/>
        <v>0.62213267404513317</v>
      </c>
      <c r="I1117">
        <f>((I$1125-I$1116)*(1/9))+I1116</f>
        <v>174469.77777777778</v>
      </c>
      <c r="J1117">
        <f t="shared" si="1509"/>
        <v>85.777777777781012</v>
      </c>
      <c r="K1117">
        <f t="shared" si="1512"/>
        <v>2372.9999999999709</v>
      </c>
      <c r="L1117">
        <f t="shared" ref="L1117:L1125" si="1561">GEOMEAN(K1114:K1120)</f>
        <v>2359.542395896563</v>
      </c>
      <c r="M1117">
        <f t="shared" ref="M1117:M1125" si="1562">K1117/K1116</f>
        <v>0.98301574150785864</v>
      </c>
      <c r="N1117">
        <f t="shared" ref="N1117:N1125" si="1563">L1117/L1116</f>
        <v>0.98794414393940855</v>
      </c>
      <c r="O1117">
        <f t="shared" ref="O1117:O1125" si="1564">L1117/L1110</f>
        <v>0.94976535653776228</v>
      </c>
      <c r="P1117">
        <f t="shared" ref="P1117:P1125" si="1565">K1117/K1110</f>
        <v>0.95511898514316762</v>
      </c>
      <c r="Q1117" s="5">
        <f t="shared" ref="Q1117:Q1125" si="1566">O1117-1</f>
        <v>-5.0234643462237716E-2</v>
      </c>
      <c r="R1117" s="5">
        <f t="shared" ref="R1117:R1125" si="1567">P1117-1</f>
        <v>-4.488101485683238E-2</v>
      </c>
    </row>
    <row r="1118" spans="1:18" x14ac:dyDescent="0.3">
      <c r="A1118" s="1">
        <v>45023</v>
      </c>
      <c r="B1118">
        <f t="shared" ref="B1118:B1124" si="1568">((B$1125-B$1116)*(1/9))+B1117</f>
        <v>179214.77777777775</v>
      </c>
      <c r="C1118">
        <f t="shared" si="1496"/>
        <v>44.888888888875954</v>
      </c>
      <c r="D1118">
        <f t="shared" si="1507"/>
        <v>48.083333333335759</v>
      </c>
      <c r="E1118">
        <f t="shared" si="1508"/>
        <v>781.77777777775191</v>
      </c>
      <c r="F1118">
        <f t="shared" ref="F1118:F1124" si="1569">((F$1125-F$1116)*(1/9))+F1117</f>
        <v>2327.2222222222226</v>
      </c>
      <c r="G1118">
        <f t="shared" si="1510"/>
        <v>0.11111111111131322</v>
      </c>
      <c r="H1118">
        <f t="shared" si="1511"/>
        <v>0.64808131859899731</v>
      </c>
      <c r="I1118">
        <f t="shared" ref="I1118:I1124" si="1570">((I$1125-I$1116)*(1/9))+I1117</f>
        <v>174555.55555555556</v>
      </c>
      <c r="J1118">
        <f t="shared" si="1509"/>
        <v>85.777777777781012</v>
      </c>
      <c r="K1118">
        <f t="shared" si="1512"/>
        <v>2331.9999999999709</v>
      </c>
      <c r="L1118">
        <f t="shared" si="1561"/>
        <v>2326.5796575144032</v>
      </c>
      <c r="M1118">
        <f t="shared" si="1562"/>
        <v>0.98272229245680554</v>
      </c>
      <c r="N1118">
        <f t="shared" si="1563"/>
        <v>0.98603002919570981</v>
      </c>
      <c r="O1118">
        <f t="shared" si="1564"/>
        <v>0.94092209658618886</v>
      </c>
      <c r="P1118">
        <f t="shared" si="1565"/>
        <v>0.94305096774745367</v>
      </c>
      <c r="Q1118" s="5">
        <f t="shared" si="1566"/>
        <v>-5.9077903413811139E-2</v>
      </c>
      <c r="R1118" s="5">
        <f t="shared" si="1567"/>
        <v>-5.6949032252546328E-2</v>
      </c>
    </row>
    <row r="1119" spans="1:18" x14ac:dyDescent="0.3">
      <c r="A1119" s="1">
        <v>45024</v>
      </c>
      <c r="B1119">
        <f t="shared" si="1568"/>
        <v>179259.66666666663</v>
      </c>
      <c r="C1119">
        <f t="shared" si="1496"/>
        <v>44.888888888875954</v>
      </c>
      <c r="D1119">
        <f t="shared" si="1507"/>
        <v>46.486111111113132</v>
      </c>
      <c r="E1119">
        <f t="shared" si="1508"/>
        <v>768.9999999999709</v>
      </c>
      <c r="F1119">
        <f t="shared" si="1569"/>
        <v>2327.3333333333339</v>
      </c>
      <c r="G1119">
        <f t="shared" si="1510"/>
        <v>0.11111111111131322</v>
      </c>
      <c r="H1119">
        <f t="shared" si="1511"/>
        <v>0.67402684573153238</v>
      </c>
      <c r="I1119">
        <f t="shared" si="1570"/>
        <v>174641.33333333334</v>
      </c>
      <c r="J1119">
        <f t="shared" si="1509"/>
        <v>85.777777777781012</v>
      </c>
      <c r="K1119">
        <f t="shared" si="1512"/>
        <v>2290.9999999999418</v>
      </c>
      <c r="L1119">
        <f t="shared" si="1561"/>
        <v>2289.5313416755448</v>
      </c>
      <c r="M1119">
        <f t="shared" si="1562"/>
        <v>0.9824185248713424</v>
      </c>
      <c r="N1119">
        <f t="shared" si="1563"/>
        <v>0.98407605958420574</v>
      </c>
      <c r="O1119">
        <f t="shared" si="1564"/>
        <v>0.93034515712222743</v>
      </c>
      <c r="P1119">
        <f t="shared" si="1565"/>
        <v>0.9308788162568542</v>
      </c>
      <c r="Q1119" s="5">
        <f t="shared" si="1566"/>
        <v>-6.9654842877772571E-2</v>
      </c>
      <c r="R1119" s="5">
        <f t="shared" si="1567"/>
        <v>-6.9121183743145798E-2</v>
      </c>
    </row>
    <row r="1120" spans="1:18" x14ac:dyDescent="0.3">
      <c r="A1120" s="1">
        <v>45025</v>
      </c>
      <c r="B1120">
        <f t="shared" si="1568"/>
        <v>179304.5555555555</v>
      </c>
      <c r="C1120">
        <f t="shared" si="1496"/>
        <v>44.888888888875954</v>
      </c>
      <c r="D1120">
        <f t="shared" si="1507"/>
        <v>44.888888888875954</v>
      </c>
      <c r="E1120">
        <f t="shared" si="1508"/>
        <v>756.22222222218988</v>
      </c>
      <c r="F1120">
        <f t="shared" si="1569"/>
        <v>2327.4444444444453</v>
      </c>
      <c r="G1120">
        <f t="shared" si="1510"/>
        <v>0.11111111111131322</v>
      </c>
      <c r="H1120">
        <f t="shared" si="1511"/>
        <v>0.69996925532905152</v>
      </c>
      <c r="I1120">
        <f t="shared" si="1570"/>
        <v>174727.11111111112</v>
      </c>
      <c r="J1120">
        <f t="shared" si="1509"/>
        <v>85.777777777781012</v>
      </c>
      <c r="K1120">
        <f t="shared" si="1512"/>
        <v>2249.9999999999418</v>
      </c>
      <c r="L1120">
        <f t="shared" si="1561"/>
        <v>2248.5045353133778</v>
      </c>
      <c r="M1120">
        <f t="shared" si="1562"/>
        <v>0.98210388476647703</v>
      </c>
      <c r="N1120">
        <f t="shared" si="1563"/>
        <v>0.98208069677170595</v>
      </c>
      <c r="O1120">
        <f t="shared" si="1564"/>
        <v>0.91805303921797932</v>
      </c>
      <c r="P1120">
        <f t="shared" si="1565"/>
        <v>0.91860063010804749</v>
      </c>
      <c r="Q1120" s="5">
        <f t="shared" si="1566"/>
        <v>-8.1946960782020684E-2</v>
      </c>
      <c r="R1120" s="5">
        <f t="shared" si="1567"/>
        <v>-8.1399369891952511E-2</v>
      </c>
    </row>
    <row r="1121" spans="1:18" x14ac:dyDescent="0.3">
      <c r="A1121" s="1">
        <v>45026</v>
      </c>
      <c r="B1121">
        <f t="shared" si="1568"/>
        <v>179349.44444444438</v>
      </c>
      <c r="C1121">
        <f t="shared" si="1496"/>
        <v>44.888888888875954</v>
      </c>
      <c r="D1121">
        <f t="shared" si="1507"/>
        <v>44.888888888890506</v>
      </c>
      <c r="E1121">
        <f t="shared" si="1508"/>
        <v>743.44444444440887</v>
      </c>
      <c r="F1121">
        <f t="shared" si="1569"/>
        <v>2327.5555555555566</v>
      </c>
      <c r="G1121">
        <f t="shared" si="1510"/>
        <v>0.11111111111131322</v>
      </c>
      <c r="H1121">
        <f t="shared" si="1511"/>
        <v>0.72590854727741316</v>
      </c>
      <c r="I1121">
        <f t="shared" si="1570"/>
        <v>174812.88888888891</v>
      </c>
      <c r="J1121">
        <f t="shared" si="1509"/>
        <v>85.777777777781012</v>
      </c>
      <c r="K1121">
        <f t="shared" si="1512"/>
        <v>2208.9999999999127</v>
      </c>
      <c r="L1121">
        <f t="shared" si="1561"/>
        <v>2207.476731343183</v>
      </c>
      <c r="M1121">
        <f t="shared" si="1562"/>
        <v>0.98177777777776443</v>
      </c>
      <c r="N1121">
        <f t="shared" si="1563"/>
        <v>0.98175329276599543</v>
      </c>
      <c r="O1121">
        <f t="shared" si="1564"/>
        <v>0.90723348458475372</v>
      </c>
      <c r="P1121">
        <f t="shared" si="1565"/>
        <v>0.90621446475519607</v>
      </c>
      <c r="Q1121" s="5">
        <f t="shared" si="1566"/>
        <v>-9.2766515415246276E-2</v>
      </c>
      <c r="R1121" s="5">
        <f t="shared" si="1567"/>
        <v>-9.378553524480393E-2</v>
      </c>
    </row>
    <row r="1122" spans="1:18" x14ac:dyDescent="0.3">
      <c r="A1122" s="1">
        <v>45027</v>
      </c>
      <c r="B1122">
        <f t="shared" si="1568"/>
        <v>179394.33333333326</v>
      </c>
      <c r="C1122">
        <f t="shared" si="1496"/>
        <v>44.888888888875954</v>
      </c>
      <c r="D1122">
        <f t="shared" si="1507"/>
        <v>43.902777777781012</v>
      </c>
      <c r="E1122">
        <f t="shared" si="1508"/>
        <v>730.66666666662786</v>
      </c>
      <c r="F1122">
        <f t="shared" si="1569"/>
        <v>2327.6666666666679</v>
      </c>
      <c r="G1122">
        <f t="shared" si="1510"/>
        <v>0.11111111111131322</v>
      </c>
      <c r="H1122">
        <f t="shared" si="1511"/>
        <v>0.75184472146202097</v>
      </c>
      <c r="I1122">
        <f t="shared" si="1570"/>
        <v>174898.66666666669</v>
      </c>
      <c r="J1122">
        <f t="shared" si="1509"/>
        <v>85.777777777781012</v>
      </c>
      <c r="K1122">
        <f t="shared" si="1512"/>
        <v>2167.9999999999127</v>
      </c>
      <c r="L1122">
        <f t="shared" si="1561"/>
        <v>2166.4478729687457</v>
      </c>
      <c r="M1122">
        <f t="shared" si="1562"/>
        <v>0.98143956541421384</v>
      </c>
      <c r="N1122">
        <f t="shared" si="1563"/>
        <v>0.98141368477779045</v>
      </c>
      <c r="O1122">
        <f t="shared" si="1564"/>
        <v>0.89786080628539289</v>
      </c>
      <c r="P1122">
        <f t="shared" si="1565"/>
        <v>0.89371833037986581</v>
      </c>
      <c r="Q1122" s="5">
        <f t="shared" si="1566"/>
        <v>-0.10213919371460711</v>
      </c>
      <c r="R1122" s="5">
        <f t="shared" si="1567"/>
        <v>-0.10628166962013419</v>
      </c>
    </row>
    <row r="1123" spans="1:18" x14ac:dyDescent="0.3">
      <c r="A1123" s="1">
        <v>45028</v>
      </c>
      <c r="B1123">
        <f t="shared" si="1568"/>
        <v>179439.22222222213</v>
      </c>
      <c r="C1123">
        <f t="shared" si="1496"/>
        <v>44.888888888875954</v>
      </c>
      <c r="D1123">
        <f t="shared" si="1507"/>
        <v>42.916666666671517</v>
      </c>
      <c r="E1123">
        <f t="shared" si="1508"/>
        <v>717.88888888884685</v>
      </c>
      <c r="F1123">
        <f t="shared" si="1569"/>
        <v>2327.7777777777792</v>
      </c>
      <c r="G1123">
        <f t="shared" si="1510"/>
        <v>0.11111111111131322</v>
      </c>
      <c r="H1123">
        <f t="shared" si="1511"/>
        <v>0.77777777777919255</v>
      </c>
      <c r="I1123">
        <f t="shared" si="1570"/>
        <v>174984.44444444447</v>
      </c>
      <c r="J1123">
        <f t="shared" si="1509"/>
        <v>85.777777777781012</v>
      </c>
      <c r="K1123">
        <f t="shared" si="1512"/>
        <v>2126.9999999998836</v>
      </c>
      <c r="L1123">
        <f t="shared" si="1561"/>
        <v>2127.9090791002754</v>
      </c>
      <c r="M1123">
        <f t="shared" si="1562"/>
        <v>0.98108856088559471</v>
      </c>
      <c r="N1123">
        <f t="shared" si="1563"/>
        <v>0.98221106801168523</v>
      </c>
      <c r="O1123">
        <f t="shared" si="1564"/>
        <v>0.89095890677302969</v>
      </c>
      <c r="P1123">
        <f t="shared" si="1565"/>
        <v>0.88111019055504702</v>
      </c>
      <c r="Q1123" s="5">
        <f t="shared" si="1566"/>
        <v>-0.10904109322697031</v>
      </c>
      <c r="R1123" s="5">
        <f t="shared" si="1567"/>
        <v>-0.11888980944495298</v>
      </c>
    </row>
    <row r="1124" spans="1:18" x14ac:dyDescent="0.3">
      <c r="A1124" s="1">
        <v>45029</v>
      </c>
      <c r="B1124">
        <f t="shared" si="1568"/>
        <v>179484.11111111101</v>
      </c>
      <c r="C1124">
        <f t="shared" si="1496"/>
        <v>44.888888888875954</v>
      </c>
      <c r="D1124">
        <f t="shared" si="1507"/>
        <v>41.930555555562023</v>
      </c>
      <c r="E1124">
        <f t="shared" si="1508"/>
        <v>705.11111111106584</v>
      </c>
      <c r="F1124">
        <f t="shared" si="1569"/>
        <v>2327.8888888888905</v>
      </c>
      <c r="G1124">
        <f t="shared" si="1510"/>
        <v>0.11111111111131322</v>
      </c>
      <c r="H1124">
        <f t="shared" si="1511"/>
        <v>0.77777777777919255</v>
      </c>
      <c r="I1124">
        <f t="shared" si="1570"/>
        <v>175070.22222222225</v>
      </c>
      <c r="J1124">
        <f t="shared" si="1509"/>
        <v>85.777777777781012</v>
      </c>
      <c r="K1124">
        <f t="shared" si="1512"/>
        <v>2085.9999999998836</v>
      </c>
      <c r="L1124">
        <f t="shared" si="1561"/>
        <v>2091.8057669111172</v>
      </c>
      <c r="M1124">
        <f t="shared" si="1562"/>
        <v>0.98072402444757767</v>
      </c>
      <c r="N1124">
        <f t="shared" si="1563"/>
        <v>0.98303343289252587</v>
      </c>
      <c r="O1124">
        <f t="shared" si="1564"/>
        <v>0.88653027406879326</v>
      </c>
      <c r="P1124">
        <f t="shared" si="1565"/>
        <v>0.87905604719760189</v>
      </c>
      <c r="Q1124" s="5">
        <f t="shared" si="1566"/>
        <v>-0.11346972593120674</v>
      </c>
      <c r="R1124" s="5">
        <f t="shared" si="1567"/>
        <v>-0.12094395280239811</v>
      </c>
    </row>
    <row r="1125" spans="1:18" x14ac:dyDescent="0.3">
      <c r="A1125" s="1">
        <v>45030</v>
      </c>
      <c r="B1125" s="4">
        <v>179529</v>
      </c>
      <c r="C1125">
        <f t="shared" ref="C1125:C1188" si="1571">B1125-B1124</f>
        <v>44.888888888992369</v>
      </c>
      <c r="D1125">
        <f t="shared" si="1507"/>
        <v>40.944444444452529</v>
      </c>
      <c r="E1125">
        <f t="shared" si="1508"/>
        <v>692.33333333340124</v>
      </c>
      <c r="F1125" s="4">
        <v>2328</v>
      </c>
      <c r="G1125">
        <f t="shared" si="1510"/>
        <v>0.11111111110949423</v>
      </c>
      <c r="H1125">
        <f t="shared" si="1511"/>
        <v>0.77777777777737356</v>
      </c>
      <c r="I1125" s="4">
        <v>175156</v>
      </c>
      <c r="J1125">
        <f t="shared" si="1509"/>
        <v>85.777777777751908</v>
      </c>
      <c r="K1125">
        <f t="shared" si="1512"/>
        <v>2045</v>
      </c>
      <c r="L1125">
        <f t="shared" si="1561"/>
        <v>2058.0900135220522</v>
      </c>
      <c r="M1125">
        <f t="shared" si="1562"/>
        <v>0.98034515819756185</v>
      </c>
      <c r="N1125">
        <f t="shared" si="1563"/>
        <v>0.98388198659627391</v>
      </c>
      <c r="O1125">
        <f t="shared" si="1564"/>
        <v>0.88459898928232217</v>
      </c>
      <c r="P1125">
        <f t="shared" si="1565"/>
        <v>0.8769296740994964</v>
      </c>
      <c r="Q1125" s="5">
        <f t="shared" si="1566"/>
        <v>-0.11540101071767783</v>
      </c>
      <c r="R1125" s="5">
        <f t="shared" si="1567"/>
        <v>-0.1230703259005036</v>
      </c>
    </row>
    <row r="1126" spans="1:18" x14ac:dyDescent="0.3">
      <c r="A1126" s="1">
        <v>45031</v>
      </c>
      <c r="B1126">
        <f>((B$1131-B$1125)*(1/6))+B1125</f>
        <v>179566</v>
      </c>
      <c r="C1126">
        <f t="shared" si="1571"/>
        <v>37</v>
      </c>
      <c r="D1126">
        <f t="shared" si="1507"/>
        <v>39.958333333343035</v>
      </c>
      <c r="E1126">
        <f t="shared" si="1508"/>
        <v>671.66666666674428</v>
      </c>
      <c r="F1126">
        <f>((F$1131-F$1125)*(1/6))+F1125</f>
        <v>2328</v>
      </c>
      <c r="G1126">
        <f t="shared" si="1510"/>
        <v>0</v>
      </c>
      <c r="H1126">
        <f t="shared" si="1511"/>
        <v>0.66666666666606034</v>
      </c>
      <c r="I1126">
        <f>((I$1131-I$1125)*(1/6))+I1125</f>
        <v>175217.5</v>
      </c>
      <c r="J1126">
        <f t="shared" si="1509"/>
        <v>61.5</v>
      </c>
      <c r="K1126">
        <f t="shared" si="1512"/>
        <v>2020.5</v>
      </c>
      <c r="L1126">
        <f t="shared" ref="L1126:L1131" si="1572">GEOMEAN(K1123:K1129)</f>
        <v>2026.7206390452734</v>
      </c>
      <c r="M1126">
        <f t="shared" ref="M1126:M1131" si="1573">K1126/K1125</f>
        <v>0.98801955990220047</v>
      </c>
      <c r="N1126">
        <f t="shared" ref="N1126:N1131" si="1574">L1126/L1125</f>
        <v>0.98475801628175841</v>
      </c>
      <c r="O1126">
        <f t="shared" ref="O1126:O1131" si="1575">L1126/L1119</f>
        <v>0.8852120091800364</v>
      </c>
      <c r="P1126">
        <f t="shared" ref="P1126:P1131" si="1576">K1126/K1119</f>
        <v>0.88192928852031927</v>
      </c>
      <c r="Q1126" s="5">
        <f t="shared" ref="Q1126:Q1131" si="1577">O1126-1</f>
        <v>-0.1147879908199636</v>
      </c>
      <c r="R1126" s="5">
        <f t="shared" ref="R1126:R1131" si="1578">P1126-1</f>
        <v>-0.11807071147968073</v>
      </c>
    </row>
    <row r="1127" spans="1:18" x14ac:dyDescent="0.3">
      <c r="A1127" s="1">
        <v>45032</v>
      </c>
      <c r="B1127">
        <f t="shared" ref="B1127:B1130" si="1579">((B$1131-B$1125)*(1/6))+B1126</f>
        <v>179603</v>
      </c>
      <c r="C1127">
        <f t="shared" si="1571"/>
        <v>37</v>
      </c>
      <c r="D1127">
        <f t="shared" si="1507"/>
        <v>38.97222222223354</v>
      </c>
      <c r="E1127">
        <f t="shared" si="1508"/>
        <v>651.00000000008731</v>
      </c>
      <c r="F1127">
        <f t="shared" ref="F1127:F1130" si="1580">((F$1131-F$1125)*(1/6))+F1126</f>
        <v>2328</v>
      </c>
      <c r="G1127">
        <f t="shared" si="1510"/>
        <v>0</v>
      </c>
      <c r="H1127">
        <f t="shared" si="1511"/>
        <v>0.55555555555474712</v>
      </c>
      <c r="I1127">
        <f t="shared" ref="I1127:I1130" si="1581">((I$1131-I$1125)*(1/6))+I1126</f>
        <v>175279</v>
      </c>
      <c r="J1127">
        <f t="shared" si="1509"/>
        <v>61.5</v>
      </c>
      <c r="K1127">
        <f t="shared" si="1512"/>
        <v>1996</v>
      </c>
      <c r="L1127">
        <f t="shared" si="1572"/>
        <v>1997.6633342665484</v>
      </c>
      <c r="M1127">
        <f t="shared" si="1573"/>
        <v>0.98787428854243997</v>
      </c>
      <c r="N1127">
        <f t="shared" si="1574"/>
        <v>0.98566289590241063</v>
      </c>
      <c r="O1127">
        <f t="shared" si="1575"/>
        <v>0.8884408738753693</v>
      </c>
      <c r="P1127">
        <f t="shared" si="1576"/>
        <v>0.88711111111113405</v>
      </c>
      <c r="Q1127" s="5">
        <f t="shared" si="1577"/>
        <v>-0.1115591261246307</v>
      </c>
      <c r="R1127" s="5">
        <f t="shared" si="1578"/>
        <v>-0.11288888888886595</v>
      </c>
    </row>
    <row r="1128" spans="1:18" x14ac:dyDescent="0.3">
      <c r="A1128" s="1">
        <v>45033</v>
      </c>
      <c r="B1128">
        <f t="shared" si="1579"/>
        <v>179640</v>
      </c>
      <c r="C1128">
        <f t="shared" si="1571"/>
        <v>37</v>
      </c>
      <c r="D1128">
        <f t="shared" si="1507"/>
        <v>36.032986111124046</v>
      </c>
      <c r="E1128">
        <f t="shared" si="1508"/>
        <v>630.33333333343035</v>
      </c>
      <c r="F1128">
        <f t="shared" si="1580"/>
        <v>2328</v>
      </c>
      <c r="G1128">
        <f t="shared" si="1510"/>
        <v>0</v>
      </c>
      <c r="H1128">
        <f t="shared" si="1511"/>
        <v>0.44444444444343389</v>
      </c>
      <c r="I1128">
        <f t="shared" si="1581"/>
        <v>175340.5</v>
      </c>
      <c r="J1128">
        <f t="shared" si="1509"/>
        <v>61.5</v>
      </c>
      <c r="K1128">
        <f t="shared" si="1512"/>
        <v>1971.5</v>
      </c>
      <c r="L1128">
        <f t="shared" si="1572"/>
        <v>1970.8908375091453</v>
      </c>
      <c r="M1128">
        <f t="shared" si="1573"/>
        <v>0.98772545090180364</v>
      </c>
      <c r="N1128">
        <f t="shared" si="1574"/>
        <v>0.98659809373373075</v>
      </c>
      <c r="O1128">
        <f t="shared" si="1575"/>
        <v>0.89282519245850334</v>
      </c>
      <c r="P1128">
        <f t="shared" si="1576"/>
        <v>0.89248528746042455</v>
      </c>
      <c r="Q1128" s="5">
        <f t="shared" si="1577"/>
        <v>-0.10717480754149666</v>
      </c>
      <c r="R1128" s="5">
        <f t="shared" si="1578"/>
        <v>-0.10751471253957545</v>
      </c>
    </row>
    <row r="1129" spans="1:18" x14ac:dyDescent="0.3">
      <c r="A1129" s="1">
        <v>45034</v>
      </c>
      <c r="B1129">
        <f t="shared" si="1579"/>
        <v>179677</v>
      </c>
      <c r="C1129">
        <f t="shared" si="1571"/>
        <v>37</v>
      </c>
      <c r="D1129">
        <f t="shared" si="1507"/>
        <v>33.09375</v>
      </c>
      <c r="E1129">
        <f t="shared" si="1508"/>
        <v>609.66666666677338</v>
      </c>
      <c r="F1129">
        <f t="shared" si="1580"/>
        <v>2328</v>
      </c>
      <c r="G1129">
        <f t="shared" si="1510"/>
        <v>0</v>
      </c>
      <c r="H1129">
        <f t="shared" si="1511"/>
        <v>0.33333333333212067</v>
      </c>
      <c r="I1129">
        <f t="shared" si="1581"/>
        <v>175402</v>
      </c>
      <c r="J1129">
        <f t="shared" si="1509"/>
        <v>61.5</v>
      </c>
      <c r="K1129">
        <f t="shared" si="1512"/>
        <v>1947</v>
      </c>
      <c r="L1129">
        <f t="shared" si="1572"/>
        <v>1946.6242502074767</v>
      </c>
      <c r="M1129">
        <f t="shared" si="1573"/>
        <v>0.98757291402485414</v>
      </c>
      <c r="N1129">
        <f t="shared" si="1574"/>
        <v>0.98768750311288822</v>
      </c>
      <c r="O1129">
        <f t="shared" si="1575"/>
        <v>0.89853269699951821</v>
      </c>
      <c r="P1129">
        <f t="shared" si="1576"/>
        <v>0.89806273062734243</v>
      </c>
      <c r="Q1129" s="5">
        <f t="shared" si="1577"/>
        <v>-0.10146730300048179</v>
      </c>
      <c r="R1129" s="5">
        <f t="shared" si="1578"/>
        <v>-0.10193726937265757</v>
      </c>
    </row>
    <row r="1130" spans="1:18" x14ac:dyDescent="0.3">
      <c r="A1130" s="1">
        <v>45035</v>
      </c>
      <c r="B1130">
        <f t="shared" si="1579"/>
        <v>179714</v>
      </c>
      <c r="C1130">
        <f t="shared" si="1571"/>
        <v>37</v>
      </c>
      <c r="D1130">
        <f t="shared" ref="D1130:D1193" si="1582">AVERAGE(C1127:C1134)</f>
        <v>31.140625</v>
      </c>
      <c r="E1130">
        <f t="shared" ref="E1130:E1193" si="1583">SUM(C1117:C1130)</f>
        <v>589</v>
      </c>
      <c r="F1130">
        <f t="shared" si="1580"/>
        <v>2328</v>
      </c>
      <c r="G1130">
        <f t="shared" si="1510"/>
        <v>0</v>
      </c>
      <c r="H1130">
        <f t="shared" si="1511"/>
        <v>0.22222222222080745</v>
      </c>
      <c r="I1130">
        <f t="shared" si="1581"/>
        <v>175463.5</v>
      </c>
      <c r="J1130">
        <f t="shared" si="1509"/>
        <v>61.5</v>
      </c>
      <c r="K1130">
        <f t="shared" si="1512"/>
        <v>1922.5</v>
      </c>
      <c r="L1130">
        <f t="shared" si="1572"/>
        <v>1922.5956287911599</v>
      </c>
      <c r="M1130">
        <f t="shared" si="1573"/>
        <v>0.98741653826399589</v>
      </c>
      <c r="N1130">
        <f t="shared" si="1574"/>
        <v>0.9876562611332127</v>
      </c>
      <c r="O1130">
        <f t="shared" si="1575"/>
        <v>0.90351399299638946</v>
      </c>
      <c r="P1130">
        <f t="shared" si="1576"/>
        <v>0.90385519511053369</v>
      </c>
      <c r="Q1130" s="5">
        <f t="shared" si="1577"/>
        <v>-9.6486007003610541E-2</v>
      </c>
      <c r="R1130" s="5">
        <f t="shared" si="1578"/>
        <v>-9.6144804889466307E-2</v>
      </c>
    </row>
    <row r="1131" spans="1:18" x14ac:dyDescent="0.3">
      <c r="A1131" s="1">
        <v>45036</v>
      </c>
      <c r="B1131" s="4">
        <v>179751</v>
      </c>
      <c r="C1131">
        <f t="shared" si="1571"/>
        <v>37</v>
      </c>
      <c r="D1131">
        <f t="shared" si="1582"/>
        <v>29.1875</v>
      </c>
      <c r="E1131">
        <f t="shared" si="1583"/>
        <v>581.11111111112405</v>
      </c>
      <c r="F1131" s="4">
        <v>2328</v>
      </c>
      <c r="G1131">
        <f t="shared" si="1510"/>
        <v>0</v>
      </c>
      <c r="H1131">
        <f t="shared" si="1511"/>
        <v>0.11111111110949423</v>
      </c>
      <c r="I1131" s="4">
        <v>175525</v>
      </c>
      <c r="J1131">
        <f t="shared" ref="J1131:J1194" si="1584">I1131-I1130</f>
        <v>61.5</v>
      </c>
      <c r="K1131">
        <f t="shared" si="1512"/>
        <v>1898</v>
      </c>
      <c r="L1131">
        <f t="shared" si="1572"/>
        <v>1898.8020583251041</v>
      </c>
      <c r="M1131">
        <f t="shared" si="1573"/>
        <v>0.98725617685305589</v>
      </c>
      <c r="N1131">
        <f t="shared" si="1574"/>
        <v>0.98762424604022625</v>
      </c>
      <c r="O1131">
        <f t="shared" si="1575"/>
        <v>0.90773344655655397</v>
      </c>
      <c r="P1131">
        <f t="shared" si="1576"/>
        <v>0.90987535953983989</v>
      </c>
      <c r="Q1131" s="5">
        <f t="shared" si="1577"/>
        <v>-9.2266553443446031E-2</v>
      </c>
      <c r="R1131" s="5">
        <f t="shared" si="1578"/>
        <v>-9.012464046016011E-2</v>
      </c>
    </row>
    <row r="1132" spans="1:18" x14ac:dyDescent="0.3">
      <c r="A1132" s="1">
        <v>45037</v>
      </c>
      <c r="B1132">
        <f>((B$1139-B$1131)*(1/8))+B1131</f>
        <v>179772.375</v>
      </c>
      <c r="C1132">
        <f t="shared" si="1571"/>
        <v>21.375</v>
      </c>
      <c r="D1132">
        <f t="shared" si="1582"/>
        <v>27.234375</v>
      </c>
      <c r="E1132">
        <f t="shared" si="1583"/>
        <v>557.59722222224809</v>
      </c>
      <c r="F1132">
        <f>((F$1139-F$1131)*(1/8))+F1131</f>
        <v>2328.75</v>
      </c>
      <c r="G1132">
        <f t="shared" si="1510"/>
        <v>0.75</v>
      </c>
      <c r="H1132">
        <f t="shared" si="1511"/>
        <v>0.75</v>
      </c>
      <c r="I1132">
        <f>((I$1139-I$1131)*(1/8))+I1131</f>
        <v>175568.5</v>
      </c>
      <c r="J1132">
        <f t="shared" si="1584"/>
        <v>43.5</v>
      </c>
      <c r="K1132">
        <f t="shared" si="1512"/>
        <v>1875.125</v>
      </c>
      <c r="L1132">
        <f t="shared" ref="L1132:L1139" si="1585">GEOMEAN(K1129:K1135)</f>
        <v>1875.2406377448719</v>
      </c>
      <c r="M1132">
        <f t="shared" ref="M1132:M1139" si="1586">K1132/K1131</f>
        <v>0.98794783983140144</v>
      </c>
      <c r="N1132">
        <f t="shared" ref="N1132:N1139" si="1587">L1132/L1131</f>
        <v>0.98759142877640693</v>
      </c>
      <c r="O1132">
        <f t="shared" ref="O1132:O1139" si="1588">L1132/L1125</f>
        <v>0.91115579271274616</v>
      </c>
      <c r="P1132">
        <f t="shared" ref="P1132:P1139" si="1589">K1132/K1125</f>
        <v>0.91693154034229829</v>
      </c>
      <c r="Q1132" s="5">
        <f t="shared" ref="Q1132:Q1139" si="1590">O1132-1</f>
        <v>-8.884420728725384E-2</v>
      </c>
      <c r="R1132" s="5">
        <f t="shared" ref="R1132:R1139" si="1591">P1132-1</f>
        <v>-8.306845965770171E-2</v>
      </c>
    </row>
    <row r="1133" spans="1:18" x14ac:dyDescent="0.3">
      <c r="A1133" s="1">
        <v>45038</v>
      </c>
      <c r="B1133">
        <f t="shared" ref="B1133:B1138" si="1592">((B$1139-B$1131)*(1/8))+B1132</f>
        <v>179793.75</v>
      </c>
      <c r="C1133">
        <f t="shared" si="1571"/>
        <v>21.375</v>
      </c>
      <c r="D1133">
        <f t="shared" si="1582"/>
        <v>25.28125</v>
      </c>
      <c r="E1133">
        <f t="shared" si="1583"/>
        <v>534.08333333337214</v>
      </c>
      <c r="F1133">
        <f t="shared" ref="F1133:F1138" si="1593">((F$1139-F$1131)*(1/8))+F1132</f>
        <v>2329.5</v>
      </c>
      <c r="G1133">
        <f t="shared" ref="G1133:G1196" si="1594">F1133-F1132</f>
        <v>0.75</v>
      </c>
      <c r="H1133">
        <f t="shared" ref="H1133:H1196" si="1595">SUM(G1127:G1133)</f>
        <v>1.5</v>
      </c>
      <c r="I1133">
        <f t="shared" ref="I1133:I1138" si="1596">((I$1139-I$1131)*(1/8))+I1132</f>
        <v>175612</v>
      </c>
      <c r="J1133">
        <f t="shared" si="1584"/>
        <v>43.5</v>
      </c>
      <c r="K1133">
        <f t="shared" ref="K1133:K1196" si="1597">B1133-F1133-I1133</f>
        <v>1852.25</v>
      </c>
      <c r="L1133">
        <f t="shared" si="1585"/>
        <v>1851.9084789447134</v>
      </c>
      <c r="M1133">
        <f t="shared" si="1586"/>
        <v>0.98780081327911473</v>
      </c>
      <c r="N1133">
        <f t="shared" si="1587"/>
        <v>0.98755777880954132</v>
      </c>
      <c r="O1133">
        <f t="shared" si="1588"/>
        <v>0.91374629698205034</v>
      </c>
      <c r="P1133">
        <f t="shared" si="1589"/>
        <v>0.91672853254145015</v>
      </c>
      <c r="Q1133" s="5">
        <f t="shared" si="1590"/>
        <v>-8.6253703017949657E-2</v>
      </c>
      <c r="R1133" s="5">
        <f t="shared" si="1591"/>
        <v>-8.3271467458549853E-2</v>
      </c>
    </row>
    <row r="1134" spans="1:18" x14ac:dyDescent="0.3">
      <c r="A1134" s="1">
        <v>45039</v>
      </c>
      <c r="B1134">
        <f t="shared" si="1592"/>
        <v>179815.125</v>
      </c>
      <c r="C1134">
        <f t="shared" si="1571"/>
        <v>21.375</v>
      </c>
      <c r="D1134">
        <f t="shared" si="1582"/>
        <v>23.328125</v>
      </c>
      <c r="E1134">
        <f t="shared" si="1583"/>
        <v>510.56944444449618</v>
      </c>
      <c r="F1134">
        <f t="shared" si="1593"/>
        <v>2330.25</v>
      </c>
      <c r="G1134">
        <f t="shared" si="1594"/>
        <v>0.75</v>
      </c>
      <c r="H1134">
        <f t="shared" si="1595"/>
        <v>2.25</v>
      </c>
      <c r="I1134">
        <f t="shared" si="1596"/>
        <v>175655.5</v>
      </c>
      <c r="J1134">
        <f t="shared" si="1584"/>
        <v>43.5</v>
      </c>
      <c r="K1134">
        <f t="shared" si="1597"/>
        <v>1829.375</v>
      </c>
      <c r="L1134">
        <f t="shared" si="1585"/>
        <v>1828.8027058270709</v>
      </c>
      <c r="M1134">
        <f t="shared" si="1586"/>
        <v>0.98765015521662847</v>
      </c>
      <c r="N1134">
        <f t="shared" si="1587"/>
        <v>0.98752326403796753</v>
      </c>
      <c r="O1134">
        <f t="shared" si="1588"/>
        <v>0.91547092768688398</v>
      </c>
      <c r="P1134">
        <f t="shared" si="1589"/>
        <v>0.9165205410821643</v>
      </c>
      <c r="Q1134" s="5">
        <f t="shared" si="1590"/>
        <v>-8.4529072313116016E-2</v>
      </c>
      <c r="R1134" s="5">
        <f t="shared" si="1591"/>
        <v>-8.3479458917835703E-2</v>
      </c>
    </row>
    <row r="1135" spans="1:18" x14ac:dyDescent="0.3">
      <c r="A1135" s="1">
        <v>45040</v>
      </c>
      <c r="B1135">
        <f t="shared" si="1592"/>
        <v>179836.5</v>
      </c>
      <c r="C1135">
        <f t="shared" si="1571"/>
        <v>21.375</v>
      </c>
      <c r="D1135">
        <f t="shared" si="1582"/>
        <v>21.375</v>
      </c>
      <c r="E1135">
        <f t="shared" si="1583"/>
        <v>487.05555555562023</v>
      </c>
      <c r="F1135">
        <f t="shared" si="1593"/>
        <v>2331</v>
      </c>
      <c r="G1135">
        <f t="shared" si="1594"/>
        <v>0.75</v>
      </c>
      <c r="H1135">
        <f t="shared" si="1595"/>
        <v>3</v>
      </c>
      <c r="I1135">
        <f t="shared" si="1596"/>
        <v>175699</v>
      </c>
      <c r="J1135">
        <f t="shared" si="1584"/>
        <v>43.5</v>
      </c>
      <c r="K1135">
        <f t="shared" si="1597"/>
        <v>1806.5</v>
      </c>
      <c r="L1135">
        <f t="shared" si="1585"/>
        <v>1805.9204533103359</v>
      </c>
      <c r="M1135">
        <f t="shared" si="1586"/>
        <v>0.98749572941578412</v>
      </c>
      <c r="N1135">
        <f t="shared" si="1587"/>
        <v>0.98748785068841716</v>
      </c>
      <c r="O1135">
        <f t="shared" si="1588"/>
        <v>0.91629653907808384</v>
      </c>
      <c r="P1135">
        <f t="shared" si="1589"/>
        <v>0.91630738016738522</v>
      </c>
      <c r="Q1135" s="5">
        <f t="shared" si="1590"/>
        <v>-8.3703460921916162E-2</v>
      </c>
      <c r="R1135" s="5">
        <f t="shared" si="1591"/>
        <v>-8.3692619832614779E-2</v>
      </c>
    </row>
    <row r="1136" spans="1:18" x14ac:dyDescent="0.3">
      <c r="A1136" s="1">
        <v>45041</v>
      </c>
      <c r="B1136">
        <f t="shared" si="1592"/>
        <v>179857.875</v>
      </c>
      <c r="C1136">
        <f t="shared" si="1571"/>
        <v>21.375</v>
      </c>
      <c r="D1136">
        <f t="shared" si="1582"/>
        <v>20.292410714286234</v>
      </c>
      <c r="E1136">
        <f t="shared" si="1583"/>
        <v>463.54166666674428</v>
      </c>
      <c r="F1136">
        <f t="shared" si="1593"/>
        <v>2331.75</v>
      </c>
      <c r="G1136">
        <f t="shared" si="1594"/>
        <v>0.75</v>
      </c>
      <c r="H1136">
        <f t="shared" si="1595"/>
        <v>3.75</v>
      </c>
      <c r="I1136">
        <f t="shared" si="1596"/>
        <v>175742.5</v>
      </c>
      <c r="J1136">
        <f t="shared" si="1584"/>
        <v>43.5</v>
      </c>
      <c r="K1136">
        <f t="shared" si="1597"/>
        <v>1783.625</v>
      </c>
      <c r="L1136">
        <f t="shared" si="1585"/>
        <v>1783.0380145395275</v>
      </c>
      <c r="M1136">
        <f t="shared" si="1586"/>
        <v>0.98733739274840848</v>
      </c>
      <c r="N1136">
        <f t="shared" si="1587"/>
        <v>0.98732921002757135</v>
      </c>
      <c r="O1136">
        <f t="shared" si="1588"/>
        <v>0.91596414374755997</v>
      </c>
      <c r="P1136">
        <f t="shared" si="1589"/>
        <v>0.91608885464817669</v>
      </c>
      <c r="Q1136" s="5">
        <f t="shared" si="1590"/>
        <v>-8.4035856252440033E-2</v>
      </c>
      <c r="R1136" s="5">
        <f t="shared" si="1591"/>
        <v>-8.3911145351823313E-2</v>
      </c>
    </row>
    <row r="1137" spans="1:18" x14ac:dyDescent="0.3">
      <c r="A1137" s="1">
        <v>45042</v>
      </c>
      <c r="B1137">
        <f t="shared" si="1592"/>
        <v>179879.25</v>
      </c>
      <c r="C1137">
        <f t="shared" si="1571"/>
        <v>21.375</v>
      </c>
      <c r="D1137">
        <f t="shared" si="1582"/>
        <v>19.209821428572468</v>
      </c>
      <c r="E1137">
        <f t="shared" si="1583"/>
        <v>440.02777777786832</v>
      </c>
      <c r="F1137">
        <f t="shared" si="1593"/>
        <v>2332.5</v>
      </c>
      <c r="G1137">
        <f t="shared" si="1594"/>
        <v>0.75</v>
      </c>
      <c r="H1137">
        <f t="shared" si="1595"/>
        <v>4.5</v>
      </c>
      <c r="I1137">
        <f t="shared" si="1596"/>
        <v>175786</v>
      </c>
      <c r="J1137">
        <f t="shared" si="1584"/>
        <v>43.5</v>
      </c>
      <c r="K1137">
        <f t="shared" si="1597"/>
        <v>1760.75</v>
      </c>
      <c r="L1137">
        <f t="shared" si="1585"/>
        <v>1759.7756743811858</v>
      </c>
      <c r="M1137">
        <f t="shared" si="1586"/>
        <v>0.98717499474385029</v>
      </c>
      <c r="N1137">
        <f t="shared" si="1587"/>
        <v>0.98695353662196084</v>
      </c>
      <c r="O1137">
        <f t="shared" si="1588"/>
        <v>0.91531242869185769</v>
      </c>
      <c r="P1137">
        <f t="shared" si="1589"/>
        <v>0.9158647594278283</v>
      </c>
      <c r="Q1137" s="5">
        <f t="shared" si="1590"/>
        <v>-8.4687571308142306E-2</v>
      </c>
      <c r="R1137" s="5">
        <f t="shared" si="1591"/>
        <v>-8.4135240572171699E-2</v>
      </c>
    </row>
    <row r="1138" spans="1:18" x14ac:dyDescent="0.3">
      <c r="A1138" s="1">
        <v>45043</v>
      </c>
      <c r="B1138">
        <f t="shared" si="1592"/>
        <v>179900.625</v>
      </c>
      <c r="C1138">
        <f t="shared" si="1571"/>
        <v>21.375</v>
      </c>
      <c r="D1138">
        <f t="shared" si="1582"/>
        <v>18.127232142858702</v>
      </c>
      <c r="E1138">
        <f t="shared" si="1583"/>
        <v>416.51388888899237</v>
      </c>
      <c r="F1138">
        <f t="shared" si="1593"/>
        <v>2333.25</v>
      </c>
      <c r="G1138">
        <f t="shared" si="1594"/>
        <v>0.75</v>
      </c>
      <c r="H1138">
        <f t="shared" si="1595"/>
        <v>5.25</v>
      </c>
      <c r="I1138">
        <f t="shared" si="1596"/>
        <v>175829.5</v>
      </c>
      <c r="J1138">
        <f t="shared" si="1584"/>
        <v>43.5</v>
      </c>
      <c r="K1138">
        <f t="shared" si="1597"/>
        <v>1737.875</v>
      </c>
      <c r="L1138">
        <f t="shared" si="1585"/>
        <v>1736.1376207915037</v>
      </c>
      <c r="M1138">
        <f t="shared" si="1586"/>
        <v>0.98700837711202616</v>
      </c>
      <c r="N1138">
        <f t="shared" si="1587"/>
        <v>0.98656757566671427</v>
      </c>
      <c r="O1138">
        <f t="shared" si="1588"/>
        <v>0.91433312555123125</v>
      </c>
      <c r="P1138">
        <f t="shared" si="1589"/>
        <v>0.91563487881981032</v>
      </c>
      <c r="Q1138" s="5">
        <f t="shared" si="1590"/>
        <v>-8.5666874448768748E-2</v>
      </c>
      <c r="R1138" s="5">
        <f t="shared" si="1591"/>
        <v>-8.4365121180189684E-2</v>
      </c>
    </row>
    <row r="1139" spans="1:18" x14ac:dyDescent="0.3">
      <c r="A1139" s="1">
        <v>45044</v>
      </c>
      <c r="B1139" s="4">
        <v>179922</v>
      </c>
      <c r="C1139">
        <f t="shared" si="1571"/>
        <v>21.375</v>
      </c>
      <c r="D1139">
        <f t="shared" si="1582"/>
        <v>17.044642857144936</v>
      </c>
      <c r="E1139">
        <f t="shared" si="1583"/>
        <v>393</v>
      </c>
      <c r="F1139" s="4">
        <v>2334</v>
      </c>
      <c r="G1139">
        <f t="shared" si="1594"/>
        <v>0.75</v>
      </c>
      <c r="H1139">
        <f t="shared" si="1595"/>
        <v>5.25</v>
      </c>
      <c r="I1139" s="4">
        <v>175873</v>
      </c>
      <c r="J1139">
        <f t="shared" si="1584"/>
        <v>43.5</v>
      </c>
      <c r="K1139">
        <f t="shared" si="1597"/>
        <v>1715</v>
      </c>
      <c r="L1139">
        <f t="shared" si="1585"/>
        <v>1712.1283952321962</v>
      </c>
      <c r="M1139">
        <f t="shared" si="1586"/>
        <v>0.9868373732287995</v>
      </c>
      <c r="N1139">
        <f t="shared" si="1587"/>
        <v>0.98617089724237317</v>
      </c>
      <c r="O1139">
        <f t="shared" si="1588"/>
        <v>0.91301796727867879</v>
      </c>
      <c r="P1139">
        <f t="shared" si="1589"/>
        <v>0.91460569295380312</v>
      </c>
      <c r="Q1139" s="5">
        <f t="shared" si="1590"/>
        <v>-8.6982032721321212E-2</v>
      </c>
      <c r="R1139" s="5">
        <f t="shared" si="1591"/>
        <v>-8.5394307046196882E-2</v>
      </c>
    </row>
    <row r="1140" spans="1:18" x14ac:dyDescent="0.3">
      <c r="A1140" s="1">
        <v>45045</v>
      </c>
      <c r="B1140">
        <f>((B$1146-B$1139)*(1/7))+B1139</f>
        <v>179934.71428571429</v>
      </c>
      <c r="C1140">
        <f t="shared" si="1571"/>
        <v>12.714285714289872</v>
      </c>
      <c r="D1140">
        <f t="shared" si="1582"/>
        <v>15.96205357143117</v>
      </c>
      <c r="E1140">
        <f t="shared" si="1583"/>
        <v>368.71428571428987</v>
      </c>
      <c r="F1140">
        <f>((F$1146-F$1139)*(1/7))+F1139</f>
        <v>2334.4285714285716</v>
      </c>
      <c r="G1140">
        <f t="shared" si="1594"/>
        <v>0.4285714285715585</v>
      </c>
      <c r="H1140">
        <f t="shared" si="1595"/>
        <v>4.9285714285715585</v>
      </c>
      <c r="I1140">
        <f>((I$1146-I$1139)*(1/7))+I1139</f>
        <v>175910.71428571429</v>
      </c>
      <c r="J1140">
        <f t="shared" si="1584"/>
        <v>37.714285714289872</v>
      </c>
      <c r="K1140">
        <f t="shared" si="1597"/>
        <v>1689.5714285714203</v>
      </c>
      <c r="L1140">
        <f t="shared" ref="L1140:L1146" si="1598">GEOMEAN(K1137:K1143)</f>
        <v>1687.7529038236275</v>
      </c>
      <c r="M1140">
        <f t="shared" ref="M1140:M1146" si="1599">K1140/K1139</f>
        <v>0.98517284464805843</v>
      </c>
      <c r="N1140">
        <f t="shared" ref="N1140:N1146" si="1600">L1140/L1139</f>
        <v>0.98576304704924722</v>
      </c>
      <c r="O1140">
        <f t="shared" ref="O1140:O1146" si="1601">L1140/L1133</f>
        <v>0.91135869996414309</v>
      </c>
      <c r="P1140">
        <f t="shared" ref="P1140:P1146" si="1602">K1140/K1133</f>
        <v>0.91217245435088146</v>
      </c>
      <c r="Q1140" s="5">
        <f t="shared" ref="Q1140:Q1146" si="1603">O1140-1</f>
        <v>-8.8641300035856907E-2</v>
      </c>
      <c r="R1140" s="5">
        <f t="shared" ref="R1140:R1146" si="1604">P1140-1</f>
        <v>-8.7827545649118544E-2</v>
      </c>
    </row>
    <row r="1141" spans="1:18" x14ac:dyDescent="0.3">
      <c r="A1141" s="1">
        <v>45046</v>
      </c>
      <c r="B1141">
        <f t="shared" ref="B1141:B1145" si="1605">((B$1146-B$1139)*(1/7))+B1140</f>
        <v>179947.42857142858</v>
      </c>
      <c r="C1141">
        <f t="shared" si="1571"/>
        <v>12.714285714289872</v>
      </c>
      <c r="D1141">
        <f t="shared" si="1582"/>
        <v>14.879464285717404</v>
      </c>
      <c r="E1141">
        <f t="shared" si="1583"/>
        <v>344.42857142857974</v>
      </c>
      <c r="F1141">
        <f t="shared" ref="F1141:F1145" si="1606">((F$1146-F$1139)*(1/7))+F1140</f>
        <v>2334.8571428571431</v>
      </c>
      <c r="G1141">
        <f t="shared" si="1594"/>
        <v>0.4285714285715585</v>
      </c>
      <c r="H1141">
        <f t="shared" si="1595"/>
        <v>4.607142857143117</v>
      </c>
      <c r="I1141">
        <f t="shared" ref="I1141:I1145" si="1607">((I$1146-I$1139)*(1/7))+I1140</f>
        <v>175948.42857142858</v>
      </c>
      <c r="J1141">
        <f t="shared" si="1584"/>
        <v>37.714285714289872</v>
      </c>
      <c r="K1141">
        <f t="shared" si="1597"/>
        <v>1664.1428571428696</v>
      </c>
      <c r="L1141">
        <f t="shared" si="1598"/>
        <v>1663.0164287433572</v>
      </c>
      <c r="M1141">
        <f t="shared" si="1599"/>
        <v>0.98494969138413335</v>
      </c>
      <c r="N1141">
        <f t="shared" si="1600"/>
        <v>0.98534354464789864</v>
      </c>
      <c r="O1141">
        <f t="shared" si="1601"/>
        <v>0.90934709547647063</v>
      </c>
      <c r="P1141">
        <f t="shared" si="1602"/>
        <v>0.90967836400020208</v>
      </c>
      <c r="Q1141" s="5">
        <f t="shared" si="1603"/>
        <v>-9.0652904523529365E-2</v>
      </c>
      <c r="R1141" s="5">
        <f t="shared" si="1604"/>
        <v>-9.0321635999797922E-2</v>
      </c>
    </row>
    <row r="1142" spans="1:18" x14ac:dyDescent="0.3">
      <c r="A1142" s="1">
        <v>45047</v>
      </c>
      <c r="B1142">
        <f t="shared" si="1605"/>
        <v>179960.14285714287</v>
      </c>
      <c r="C1142">
        <f t="shared" si="1571"/>
        <v>12.714285714289872</v>
      </c>
      <c r="D1142">
        <f t="shared" si="1582"/>
        <v>13.796875</v>
      </c>
      <c r="E1142">
        <f t="shared" si="1583"/>
        <v>320.14285714286962</v>
      </c>
      <c r="F1142">
        <f t="shared" si="1606"/>
        <v>2335.2857142857147</v>
      </c>
      <c r="G1142">
        <f t="shared" si="1594"/>
        <v>0.4285714285715585</v>
      </c>
      <c r="H1142">
        <f t="shared" si="1595"/>
        <v>4.2857142857146755</v>
      </c>
      <c r="I1142">
        <f t="shared" si="1607"/>
        <v>175986.14285714287</v>
      </c>
      <c r="J1142">
        <f t="shared" si="1584"/>
        <v>37.714285714289872</v>
      </c>
      <c r="K1142">
        <f t="shared" si="1597"/>
        <v>1638.7142857142899</v>
      </c>
      <c r="L1142">
        <f t="shared" si="1598"/>
        <v>1637.9246398729554</v>
      </c>
      <c r="M1142">
        <f t="shared" si="1599"/>
        <v>0.98471971843076167</v>
      </c>
      <c r="N1142">
        <f t="shared" si="1600"/>
        <v>0.98491188154445219</v>
      </c>
      <c r="O1142">
        <f t="shared" si="1601"/>
        <v>0.90697496496623842</v>
      </c>
      <c r="P1142">
        <f t="shared" si="1602"/>
        <v>0.9071211102763852</v>
      </c>
      <c r="Q1142" s="5">
        <f t="shared" si="1603"/>
        <v>-9.3025035033761583E-2</v>
      </c>
      <c r="R1142" s="5">
        <f t="shared" si="1604"/>
        <v>-9.2878889723614799E-2</v>
      </c>
    </row>
    <row r="1143" spans="1:18" x14ac:dyDescent="0.3">
      <c r="A1143" s="1">
        <v>45048</v>
      </c>
      <c r="B1143">
        <f t="shared" si="1605"/>
        <v>179972.85714285716</v>
      </c>
      <c r="C1143">
        <f t="shared" si="1571"/>
        <v>12.714285714289872</v>
      </c>
      <c r="D1143">
        <f t="shared" si="1582"/>
        <v>12.767497414708487</v>
      </c>
      <c r="E1143">
        <f t="shared" si="1583"/>
        <v>295.85714285715949</v>
      </c>
      <c r="F1143">
        <f t="shared" si="1606"/>
        <v>2335.7142857142862</v>
      </c>
      <c r="G1143">
        <f t="shared" si="1594"/>
        <v>0.4285714285715585</v>
      </c>
      <c r="H1143">
        <f t="shared" si="1595"/>
        <v>3.964285714286234</v>
      </c>
      <c r="I1143">
        <f t="shared" si="1607"/>
        <v>176023.85714285716</v>
      </c>
      <c r="J1143">
        <f t="shared" si="1584"/>
        <v>37.714285714289872</v>
      </c>
      <c r="K1143">
        <f t="shared" si="1597"/>
        <v>1613.2857142857101</v>
      </c>
      <c r="L1143">
        <f t="shared" si="1598"/>
        <v>1612.4836066957389</v>
      </c>
      <c r="M1143">
        <f t="shared" si="1599"/>
        <v>0.98448260831661949</v>
      </c>
      <c r="N1143">
        <f t="shared" si="1600"/>
        <v>0.98446751910442609</v>
      </c>
      <c r="O1143">
        <f t="shared" si="1601"/>
        <v>0.90434617408432849</v>
      </c>
      <c r="P1143">
        <f t="shared" si="1602"/>
        <v>0.90449826296766989</v>
      </c>
      <c r="Q1143" s="5">
        <f t="shared" si="1603"/>
        <v>-9.5653825915671509E-2</v>
      </c>
      <c r="R1143" s="5">
        <f t="shared" si="1604"/>
        <v>-9.5501737032330114E-2</v>
      </c>
    </row>
    <row r="1144" spans="1:18" x14ac:dyDescent="0.3">
      <c r="A1144" s="1">
        <v>45049</v>
      </c>
      <c r="B1144">
        <f t="shared" si="1605"/>
        <v>179985.57142857145</v>
      </c>
      <c r="C1144">
        <f t="shared" si="1571"/>
        <v>12.714285714289872</v>
      </c>
      <c r="D1144">
        <f t="shared" si="1582"/>
        <v>12.820829009924637</v>
      </c>
      <c r="E1144">
        <f t="shared" si="1583"/>
        <v>271.57142857144936</v>
      </c>
      <c r="F1144">
        <f t="shared" si="1606"/>
        <v>2336.1428571428578</v>
      </c>
      <c r="G1144">
        <f t="shared" si="1594"/>
        <v>0.4285714285715585</v>
      </c>
      <c r="H1144">
        <f t="shared" si="1595"/>
        <v>3.6428571428577925</v>
      </c>
      <c r="I1144">
        <f t="shared" si="1607"/>
        <v>176061.57142857145</v>
      </c>
      <c r="J1144">
        <f t="shared" si="1584"/>
        <v>37.714285714289872</v>
      </c>
      <c r="K1144">
        <f t="shared" si="1597"/>
        <v>1587.8571428571304</v>
      </c>
      <c r="L1144">
        <f t="shared" si="1598"/>
        <v>1589.0270986174521</v>
      </c>
      <c r="M1144">
        <f t="shared" si="1599"/>
        <v>0.98423802355440904</v>
      </c>
      <c r="N1144">
        <f t="shared" si="1600"/>
        <v>0.9854531804348986</v>
      </c>
      <c r="O1144">
        <f t="shared" si="1601"/>
        <v>0.9029713967243147</v>
      </c>
      <c r="P1144">
        <f t="shared" si="1602"/>
        <v>0.9018072655726993</v>
      </c>
      <c r="Q1144" s="5">
        <f t="shared" si="1603"/>
        <v>-9.7028603275685299E-2</v>
      </c>
      <c r="R1144" s="5">
        <f t="shared" si="1604"/>
        <v>-9.8192734427300699E-2</v>
      </c>
    </row>
    <row r="1145" spans="1:18" x14ac:dyDescent="0.3">
      <c r="A1145" s="1">
        <v>45050</v>
      </c>
      <c r="B1145">
        <f t="shared" si="1605"/>
        <v>179998.28571428574</v>
      </c>
      <c r="C1145">
        <f t="shared" si="1571"/>
        <v>12.714285714289872</v>
      </c>
      <c r="D1145">
        <f t="shared" si="1582"/>
        <v>12.874280508687661</v>
      </c>
      <c r="E1145">
        <f t="shared" si="1583"/>
        <v>247.28571428573923</v>
      </c>
      <c r="F1145">
        <f t="shared" si="1606"/>
        <v>2336.5714285714294</v>
      </c>
      <c r="G1145">
        <f t="shared" si="1594"/>
        <v>0.4285714285715585</v>
      </c>
      <c r="H1145">
        <f t="shared" si="1595"/>
        <v>3.321428571429351</v>
      </c>
      <c r="I1145">
        <f t="shared" si="1607"/>
        <v>176099.28571428574</v>
      </c>
      <c r="J1145">
        <f t="shared" si="1584"/>
        <v>37.714285714289872</v>
      </c>
      <c r="K1145">
        <f t="shared" si="1597"/>
        <v>1562.4285714285797</v>
      </c>
      <c r="L1145">
        <f t="shared" si="1598"/>
        <v>1567.5162508770409</v>
      </c>
      <c r="M1145">
        <f t="shared" si="1599"/>
        <v>0.98398560503824961</v>
      </c>
      <c r="N1145">
        <f t="shared" si="1600"/>
        <v>0.98646288174750008</v>
      </c>
      <c r="O1145">
        <f t="shared" si="1601"/>
        <v>0.90287557397806495</v>
      </c>
      <c r="P1145">
        <f t="shared" si="1602"/>
        <v>0.89904542698904111</v>
      </c>
      <c r="Q1145" s="5">
        <f t="shared" si="1603"/>
        <v>-9.7124426021935051E-2</v>
      </c>
      <c r="R1145" s="5">
        <f t="shared" si="1604"/>
        <v>-0.10095457301095889</v>
      </c>
    </row>
    <row r="1146" spans="1:18" x14ac:dyDescent="0.3">
      <c r="A1146" s="1">
        <v>45051</v>
      </c>
      <c r="B1146" s="4">
        <v>180011</v>
      </c>
      <c r="C1146">
        <f t="shared" si="1571"/>
        <v>12.714285714260768</v>
      </c>
      <c r="D1146">
        <f t="shared" si="1582"/>
        <v>12.927851919750537</v>
      </c>
      <c r="E1146">
        <f t="shared" si="1583"/>
        <v>238.625</v>
      </c>
      <c r="F1146" s="4">
        <v>2337</v>
      </c>
      <c r="G1146">
        <f t="shared" si="1594"/>
        <v>0.428571428570649</v>
      </c>
      <c r="H1146">
        <f t="shared" si="1595"/>
        <v>3</v>
      </c>
      <c r="I1146" s="4">
        <v>176137</v>
      </c>
      <c r="J1146">
        <f t="shared" si="1584"/>
        <v>37.714285714260768</v>
      </c>
      <c r="K1146">
        <f t="shared" si="1597"/>
        <v>1537</v>
      </c>
      <c r="L1146">
        <f t="shared" si="1598"/>
        <v>1547.9184361824155</v>
      </c>
      <c r="M1146">
        <f t="shared" si="1599"/>
        <v>0.98372497028435057</v>
      </c>
      <c r="N1146">
        <f t="shared" si="1600"/>
        <v>0.98749753651124172</v>
      </c>
      <c r="O1146">
        <f t="shared" si="1601"/>
        <v>0.90409016081559068</v>
      </c>
      <c r="P1146">
        <f t="shared" si="1602"/>
        <v>0.89620991253644311</v>
      </c>
      <c r="Q1146" s="5">
        <f t="shared" si="1603"/>
        <v>-9.5909839184409318E-2</v>
      </c>
      <c r="R1146" s="5">
        <f t="shared" si="1604"/>
        <v>-0.10379008746355689</v>
      </c>
    </row>
    <row r="1147" spans="1:18" x14ac:dyDescent="0.3">
      <c r="A1147" s="1">
        <v>45052</v>
      </c>
      <c r="B1147">
        <f>((B$1153/B$1146)^(1/7))*B1146</f>
        <v>180024.13997931767</v>
      </c>
      <c r="C1147">
        <f t="shared" si="1571"/>
        <v>13.139979317667894</v>
      </c>
      <c r="D1147">
        <f t="shared" si="1582"/>
        <v>12.981543251866242</v>
      </c>
      <c r="E1147">
        <f t="shared" si="1583"/>
        <v>230.38997931766789</v>
      </c>
      <c r="F1147">
        <f>((F$1153/F$1146)^(1/7))*F1146</f>
        <v>2337.7136316329338</v>
      </c>
      <c r="G1147">
        <f t="shared" si="1594"/>
        <v>0.71363163293381149</v>
      </c>
      <c r="H1147">
        <f t="shared" si="1595"/>
        <v>3.285060204362253</v>
      </c>
      <c r="I1147">
        <f>((I$1153-I$1146)*(1/7))+I1146</f>
        <v>176161.57142857142</v>
      </c>
      <c r="J1147">
        <f t="shared" si="1584"/>
        <v>24.571428571420256</v>
      </c>
      <c r="K1147">
        <f t="shared" si="1597"/>
        <v>1524.8549191133061</v>
      </c>
      <c r="L1147">
        <f t="shared" ref="L1147:L1153" si="1608">GEOMEAN(K1144:K1150)</f>
        <v>1530.207318033217</v>
      </c>
      <c r="M1147">
        <f t="shared" ref="M1147:M1153" si="1609">K1147/K1146</f>
        <v>0.99209819070481853</v>
      </c>
      <c r="N1147">
        <f t="shared" ref="N1147:N1153" si="1610">L1147/L1146</f>
        <v>0.98855810633480223</v>
      </c>
      <c r="O1147">
        <f t="shared" ref="O1147:O1153" si="1611">L1147/L1140</f>
        <v>0.90665364258388248</v>
      </c>
      <c r="P1147">
        <f t="shared" ref="P1147:P1153" si="1612">K1147/K1140</f>
        <v>0.90250988702064727</v>
      </c>
      <c r="Q1147" s="5">
        <f t="shared" ref="Q1147:Q1153" si="1613">O1147-1</f>
        <v>-9.334635741611752E-2</v>
      </c>
      <c r="R1147" s="5">
        <f t="shared" ref="R1147:R1153" si="1614">P1147-1</f>
        <v>-9.7490112979352728E-2</v>
      </c>
    </row>
    <row r="1148" spans="1:18" x14ac:dyDescent="0.3">
      <c r="A1148" s="1">
        <v>45053</v>
      </c>
      <c r="B1148">
        <f t="shared" ref="B1148:B1152" si="1615">((B$1153/B$1146)^(1/7))*B1147</f>
        <v>180037.28091779369</v>
      </c>
      <c r="C1148">
        <f t="shared" si="1571"/>
        <v>13.140938476019073</v>
      </c>
      <c r="D1148">
        <f t="shared" si="1582"/>
        <v>13.03535451379139</v>
      </c>
      <c r="E1148">
        <f t="shared" si="1583"/>
        <v>222.15591779368697</v>
      </c>
      <c r="F1148">
        <f t="shared" ref="F1148:F1152" si="1616">((F$1153/F$1146)^(1/7))*F1147</f>
        <v>2338.4274811820451</v>
      </c>
      <c r="G1148">
        <f t="shared" si="1594"/>
        <v>0.71384954911127352</v>
      </c>
      <c r="H1148">
        <f t="shared" si="1595"/>
        <v>3.570338324901968</v>
      </c>
      <c r="I1148">
        <f t="shared" ref="I1148:I1152" si="1617">((I$1153-I$1146)*(1/7))+I1147</f>
        <v>176186.14285714284</v>
      </c>
      <c r="J1148">
        <f t="shared" si="1584"/>
        <v>24.571428571420256</v>
      </c>
      <c r="K1148">
        <f t="shared" si="1597"/>
        <v>1512.7105794688105</v>
      </c>
      <c r="L1148">
        <f t="shared" si="1608"/>
        <v>1514.3629458920814</v>
      </c>
      <c r="M1148">
        <f t="shared" si="1609"/>
        <v>0.9920357409139241</v>
      </c>
      <c r="N1148">
        <f t="shared" si="1610"/>
        <v>0.98964560425609482</v>
      </c>
      <c r="O1148">
        <f t="shared" si="1611"/>
        <v>0.91061213811122454</v>
      </c>
      <c r="P1148">
        <f t="shared" si="1612"/>
        <v>0.90900283769264267</v>
      </c>
      <c r="Q1148" s="5">
        <f t="shared" si="1613"/>
        <v>-8.9387861888775455E-2</v>
      </c>
      <c r="R1148" s="5">
        <f t="shared" si="1614"/>
        <v>-9.0997162307357327E-2</v>
      </c>
    </row>
    <row r="1149" spans="1:18" x14ac:dyDescent="0.3">
      <c r="A1149" s="1">
        <v>45054</v>
      </c>
      <c r="B1149">
        <f t="shared" si="1615"/>
        <v>180050.42281549808</v>
      </c>
      <c r="C1149">
        <f t="shared" si="1571"/>
        <v>13.141897704394069</v>
      </c>
      <c r="D1149">
        <f t="shared" si="1582"/>
        <v>13.089285714282596</v>
      </c>
      <c r="E1149">
        <f t="shared" si="1583"/>
        <v>213.92281549808104</v>
      </c>
      <c r="F1149">
        <f t="shared" si="1616"/>
        <v>2339.1415487138775</v>
      </c>
      <c r="G1149">
        <f t="shared" si="1594"/>
        <v>0.71406753183237015</v>
      </c>
      <c r="H1149">
        <f t="shared" si="1595"/>
        <v>3.8558344281627797</v>
      </c>
      <c r="I1149">
        <f t="shared" si="1617"/>
        <v>176210.71428571426</v>
      </c>
      <c r="J1149">
        <f t="shared" si="1584"/>
        <v>24.571428571420256</v>
      </c>
      <c r="K1149">
        <f t="shared" si="1597"/>
        <v>1500.5669810699474</v>
      </c>
      <c r="L1149">
        <f t="shared" si="1608"/>
        <v>1500.3718955133847</v>
      </c>
      <c r="M1149">
        <f t="shared" si="1609"/>
        <v>0.99197229227872041</v>
      </c>
      <c r="N1149">
        <f t="shared" si="1610"/>
        <v>0.99076109831091064</v>
      </c>
      <c r="O1149">
        <f t="shared" si="1611"/>
        <v>0.91602010189538396</v>
      </c>
      <c r="P1149">
        <f t="shared" si="1612"/>
        <v>0.9156977480158317</v>
      </c>
      <c r="Q1149" s="5">
        <f t="shared" si="1613"/>
        <v>-8.3979898104616035E-2</v>
      </c>
      <c r="R1149" s="5">
        <f t="shared" si="1614"/>
        <v>-8.4302251984168297E-2</v>
      </c>
    </row>
    <row r="1150" spans="1:18" x14ac:dyDescent="0.3">
      <c r="A1150" s="1">
        <v>45055</v>
      </c>
      <c r="B1150">
        <f t="shared" si="1615"/>
        <v>180063.56567250087</v>
      </c>
      <c r="C1150">
        <f t="shared" si="1571"/>
        <v>13.14285700279288</v>
      </c>
      <c r="D1150">
        <f t="shared" si="1582"/>
        <v>12.708333333332121</v>
      </c>
      <c r="E1150">
        <f t="shared" si="1583"/>
        <v>205.69067250087392</v>
      </c>
      <c r="F1150">
        <f t="shared" si="1616"/>
        <v>2339.855834294995</v>
      </c>
      <c r="G1150">
        <f t="shared" si="1594"/>
        <v>0.71428558111756502</v>
      </c>
      <c r="H1150">
        <f t="shared" si="1595"/>
        <v>4.1415485807087862</v>
      </c>
      <c r="I1150">
        <f t="shared" si="1617"/>
        <v>176235.28571428568</v>
      </c>
      <c r="J1150">
        <f t="shared" si="1584"/>
        <v>24.571428571420256</v>
      </c>
      <c r="K1150">
        <f t="shared" si="1597"/>
        <v>1488.4241239202092</v>
      </c>
      <c r="L1150">
        <f t="shared" si="1608"/>
        <v>1488.2274583988956</v>
      </c>
      <c r="M1150">
        <f t="shared" si="1609"/>
        <v>0.99190782064184835</v>
      </c>
      <c r="N1150">
        <f t="shared" si="1610"/>
        <v>0.99190571540908945</v>
      </c>
      <c r="O1150">
        <f t="shared" si="1611"/>
        <v>0.92294114012640049</v>
      </c>
      <c r="P1150">
        <f t="shared" si="1612"/>
        <v>0.92260416784215815</v>
      </c>
      <c r="Q1150" s="5">
        <f t="shared" si="1613"/>
        <v>-7.7058859873599506E-2</v>
      </c>
      <c r="R1150" s="5">
        <f t="shared" si="1614"/>
        <v>-7.7395832157841848E-2</v>
      </c>
    </row>
    <row r="1151" spans="1:18" x14ac:dyDescent="0.3">
      <c r="A1151" s="1">
        <v>45056</v>
      </c>
      <c r="B1151">
        <f t="shared" si="1615"/>
        <v>180076.70948887209</v>
      </c>
      <c r="C1151">
        <f t="shared" si="1571"/>
        <v>13.143816371215507</v>
      </c>
      <c r="D1151">
        <f t="shared" si="1582"/>
        <v>12.274169251955755</v>
      </c>
      <c r="E1151">
        <f t="shared" si="1583"/>
        <v>197.45948887208942</v>
      </c>
      <c r="F1151">
        <f t="shared" si="1616"/>
        <v>2340.5703379919814</v>
      </c>
      <c r="G1151">
        <f t="shared" si="1594"/>
        <v>0.71450369698641225</v>
      </c>
      <c r="H1151">
        <f t="shared" si="1595"/>
        <v>4.4274808491236399</v>
      </c>
      <c r="I1151">
        <f t="shared" si="1617"/>
        <v>176259.8571428571</v>
      </c>
      <c r="J1151">
        <f t="shared" si="1584"/>
        <v>24.571428571420256</v>
      </c>
      <c r="K1151">
        <f t="shared" si="1597"/>
        <v>1476.2820080230013</v>
      </c>
      <c r="L1151">
        <f t="shared" si="1608"/>
        <v>1477.3076534482773</v>
      </c>
      <c r="M1151">
        <f t="shared" si="1609"/>
        <v>0.99184230106051485</v>
      </c>
      <c r="N1151">
        <f t="shared" si="1610"/>
        <v>0.99266254302123524</v>
      </c>
      <c r="O1151">
        <f t="shared" si="1611"/>
        <v>0.929693178129953</v>
      </c>
      <c r="P1151">
        <f t="shared" si="1612"/>
        <v>0.92973225876393073</v>
      </c>
      <c r="Q1151" s="5">
        <f t="shared" si="1613"/>
        <v>-7.0306821870046998E-2</v>
      </c>
      <c r="R1151" s="5">
        <f t="shared" si="1614"/>
        <v>-7.026774123606927E-2</v>
      </c>
    </row>
    <row r="1152" spans="1:18" x14ac:dyDescent="0.3">
      <c r="A1152" s="1">
        <v>45057</v>
      </c>
      <c r="B1152">
        <f t="shared" si="1615"/>
        <v>180089.85426468178</v>
      </c>
      <c r="C1152">
        <f t="shared" si="1571"/>
        <v>13.144775809691055</v>
      </c>
      <c r="D1152">
        <f t="shared" si="1582"/>
        <v>11.839885275785491</v>
      </c>
      <c r="E1152">
        <f t="shared" si="1583"/>
        <v>189.22926468178048</v>
      </c>
      <c r="F1152">
        <f t="shared" si="1616"/>
        <v>2341.2850598714413</v>
      </c>
      <c r="G1152">
        <f t="shared" si="1594"/>
        <v>0.71472187945983023</v>
      </c>
      <c r="H1152">
        <f t="shared" si="1595"/>
        <v>4.7136313000119117</v>
      </c>
      <c r="I1152">
        <f t="shared" si="1617"/>
        <v>176284.42857142852</v>
      </c>
      <c r="J1152">
        <f t="shared" si="1584"/>
        <v>24.571428571420256</v>
      </c>
      <c r="K1152">
        <f t="shared" si="1597"/>
        <v>1464.1406333818159</v>
      </c>
      <c r="L1152">
        <f t="shared" si="1608"/>
        <v>1467.5986754519247</v>
      </c>
      <c r="M1152">
        <f t="shared" si="1609"/>
        <v>0.99177570777452961</v>
      </c>
      <c r="N1152">
        <f t="shared" si="1610"/>
        <v>0.99342792412014502</v>
      </c>
      <c r="O1152">
        <f t="shared" si="1611"/>
        <v>0.9362573910355243</v>
      </c>
      <c r="P1152">
        <f t="shared" si="1612"/>
        <v>0.93709284389436376</v>
      </c>
      <c r="Q1152" s="5">
        <f t="shared" si="1613"/>
        <v>-6.37426089644757E-2</v>
      </c>
      <c r="R1152" s="5">
        <f t="shared" si="1614"/>
        <v>-6.2907156105636242E-2</v>
      </c>
    </row>
    <row r="1153" spans="1:18" x14ac:dyDescent="0.3">
      <c r="A1153" s="1">
        <v>45058</v>
      </c>
      <c r="B1153" s="4">
        <v>180103</v>
      </c>
      <c r="C1153">
        <f t="shared" si="1571"/>
        <v>13.145735318219522</v>
      </c>
      <c r="D1153">
        <f t="shared" si="1582"/>
        <v>11.405481396068353</v>
      </c>
      <c r="E1153">
        <f t="shared" si="1583"/>
        <v>181</v>
      </c>
      <c r="F1153" s="4">
        <v>2342</v>
      </c>
      <c r="G1153">
        <f t="shared" si="1594"/>
        <v>0.71494012855873734</v>
      </c>
      <c r="H1153">
        <f t="shared" si="1595"/>
        <v>5</v>
      </c>
      <c r="I1153" s="4">
        <v>176309</v>
      </c>
      <c r="J1153">
        <f t="shared" si="1584"/>
        <v>24.571428571478464</v>
      </c>
      <c r="K1153">
        <f t="shared" si="1597"/>
        <v>1452</v>
      </c>
      <c r="L1153">
        <f t="shared" si="1608"/>
        <v>1459.0895620675685</v>
      </c>
      <c r="M1153">
        <f t="shared" si="1609"/>
        <v>0.99170801417226306</v>
      </c>
      <c r="N1153">
        <f t="shared" si="1610"/>
        <v>0.99420201617330028</v>
      </c>
      <c r="O1153">
        <f t="shared" si="1611"/>
        <v>0.94261398272771857</v>
      </c>
      <c r="P1153">
        <f t="shared" si="1612"/>
        <v>0.94469746258945997</v>
      </c>
      <c r="Q1153" s="5">
        <f t="shared" si="1613"/>
        <v>-5.7386017272281431E-2</v>
      </c>
      <c r="R1153" s="5">
        <f t="shared" si="1614"/>
        <v>-5.5302537410540031E-2</v>
      </c>
    </row>
    <row r="1154" spans="1:18" x14ac:dyDescent="0.3">
      <c r="A1154" s="1">
        <v>45059</v>
      </c>
      <c r="B1154">
        <f>((B$1174-B$1153)*(1/21))+B1153</f>
        <v>180112.66666666666</v>
      </c>
      <c r="C1154">
        <f t="shared" si="1571"/>
        <v>9.6666666666569654</v>
      </c>
      <c r="D1154">
        <f t="shared" si="1582"/>
        <v>10.970957604051364</v>
      </c>
      <c r="E1154">
        <f t="shared" si="1583"/>
        <v>177.95238095236709</v>
      </c>
      <c r="F1154">
        <f>((F$1174-F$1153)*(1/21))+F1153</f>
        <v>2342.1904761904761</v>
      </c>
      <c r="G1154">
        <f t="shared" si="1594"/>
        <v>0.19047619047614717</v>
      </c>
      <c r="H1154">
        <f t="shared" si="1595"/>
        <v>4.4768445575423357</v>
      </c>
      <c r="I1154">
        <f>((I$1174-I$1153)*(1/21))+I1153</f>
        <v>176322.23809523811</v>
      </c>
      <c r="J1154">
        <f t="shared" si="1584"/>
        <v>13.238095238106325</v>
      </c>
      <c r="K1154">
        <f t="shared" si="1597"/>
        <v>1448.2380952380772</v>
      </c>
      <c r="L1154">
        <f t="shared" ref="L1154:L1174" si="1618">GEOMEAN(K1151:K1157)</f>
        <v>1451.772199834875</v>
      </c>
      <c r="M1154">
        <f t="shared" ref="M1154:M1174" si="1619">K1154/K1153</f>
        <v>0.99740915650005313</v>
      </c>
      <c r="N1154">
        <f t="shared" ref="N1154:N1174" si="1620">L1154/L1153</f>
        <v>0.99498498075585939</v>
      </c>
      <c r="O1154">
        <f t="shared" ref="O1154:O1174" si="1621">L1154/L1147</f>
        <v>0.94874216240244158</v>
      </c>
      <c r="P1154">
        <f t="shared" ref="P1154:P1174" si="1622">K1154/K1147</f>
        <v>0.94975467966501292</v>
      </c>
      <c r="Q1154" s="5">
        <f t="shared" ref="Q1154:Q1174" si="1623">O1154-1</f>
        <v>-5.125783759755842E-2</v>
      </c>
      <c r="R1154" s="5">
        <f t="shared" ref="R1154:R1174" si="1624">P1154-1</f>
        <v>-5.0245320334987076E-2</v>
      </c>
    </row>
    <row r="1155" spans="1:18" x14ac:dyDescent="0.3">
      <c r="A1155" s="1">
        <v>45060</v>
      </c>
      <c r="B1155">
        <f t="shared" ref="B1155:B1173" si="1625">((B$1174-B$1153)*(1/21))+B1154</f>
        <v>180122.33333333331</v>
      </c>
      <c r="C1155">
        <f t="shared" si="1571"/>
        <v>9.6666666666569654</v>
      </c>
      <c r="D1155">
        <f t="shared" si="1582"/>
        <v>10.536313890981546</v>
      </c>
      <c r="E1155">
        <f t="shared" si="1583"/>
        <v>174.90476190473419</v>
      </c>
      <c r="F1155">
        <f t="shared" ref="F1155:F1173" si="1626">((F$1174-F$1153)*(1/21))+F1154</f>
        <v>2342.3809523809523</v>
      </c>
      <c r="G1155">
        <f t="shared" si="1594"/>
        <v>0.19047619047614717</v>
      </c>
      <c r="H1155">
        <f t="shared" si="1595"/>
        <v>3.9534711989072093</v>
      </c>
      <c r="I1155">
        <f t="shared" ref="I1155:I1173" si="1627">((I$1174-I$1153)*(1/21))+I1154</f>
        <v>176335.47619047621</v>
      </c>
      <c r="J1155">
        <f t="shared" si="1584"/>
        <v>13.238095238106325</v>
      </c>
      <c r="K1155">
        <f t="shared" si="1597"/>
        <v>1444.4761904761544</v>
      </c>
      <c r="L1155">
        <f t="shared" si="1618"/>
        <v>1445.641342158108</v>
      </c>
      <c r="M1155">
        <f t="shared" si="1619"/>
        <v>0.99740242659387834</v>
      </c>
      <c r="N1155">
        <f t="shared" si="1620"/>
        <v>0.99577698369106105</v>
      </c>
      <c r="O1155">
        <f t="shared" si="1621"/>
        <v>0.95462012331958457</v>
      </c>
      <c r="P1155">
        <f t="shared" si="1622"/>
        <v>0.95489263450737771</v>
      </c>
      <c r="Q1155" s="5">
        <f t="shared" si="1623"/>
        <v>-4.5379876680415432E-2</v>
      </c>
      <c r="R1155" s="5">
        <f t="shared" si="1624"/>
        <v>-4.5107365492622287E-2</v>
      </c>
    </row>
    <row r="1156" spans="1:18" x14ac:dyDescent="0.3">
      <c r="A1156" s="1">
        <v>45061</v>
      </c>
      <c r="B1156">
        <f t="shared" si="1625"/>
        <v>180131.99999999997</v>
      </c>
      <c r="C1156">
        <f t="shared" si="1571"/>
        <v>9.6666666666569654</v>
      </c>
      <c r="D1156">
        <f t="shared" si="1582"/>
        <v>10.101550248102285</v>
      </c>
      <c r="E1156">
        <f t="shared" si="1583"/>
        <v>171.85714285710128</v>
      </c>
      <c r="F1156">
        <f t="shared" si="1626"/>
        <v>2342.5714285714284</v>
      </c>
      <c r="G1156">
        <f t="shared" si="1594"/>
        <v>0.19047619047614717</v>
      </c>
      <c r="H1156">
        <f t="shared" si="1595"/>
        <v>3.4298798575509863</v>
      </c>
      <c r="I1156">
        <f t="shared" si="1627"/>
        <v>176348.71428571432</v>
      </c>
      <c r="J1156">
        <f t="shared" si="1584"/>
        <v>13.238095238106325</v>
      </c>
      <c r="K1156">
        <f t="shared" si="1597"/>
        <v>1440.7142857142317</v>
      </c>
      <c r="L1156">
        <f t="shared" si="1618"/>
        <v>1440.6946396694736</v>
      </c>
      <c r="M1156">
        <f t="shared" si="1619"/>
        <v>0.99739566163379767</v>
      </c>
      <c r="N1156">
        <f t="shared" si="1620"/>
        <v>0.99657819519656943</v>
      </c>
      <c r="O1156">
        <f t="shared" si="1621"/>
        <v>0.96022502419409073</v>
      </c>
      <c r="P1156">
        <f t="shared" si="1622"/>
        <v>0.96011327977306349</v>
      </c>
      <c r="Q1156" s="5">
        <f t="shared" si="1623"/>
        <v>-3.9774975805909274E-2</v>
      </c>
      <c r="R1156" s="5">
        <f t="shared" si="1624"/>
        <v>-3.9886720226936512E-2</v>
      </c>
    </row>
    <row r="1157" spans="1:18" x14ac:dyDescent="0.3">
      <c r="A1157" s="1">
        <v>45062</v>
      </c>
      <c r="B1157">
        <f t="shared" si="1625"/>
        <v>180141.66666666663</v>
      </c>
      <c r="C1157">
        <f t="shared" si="1571"/>
        <v>9.6666666666569654</v>
      </c>
      <c r="D1157">
        <f t="shared" si="1582"/>
        <v>9.6666666666569654</v>
      </c>
      <c r="E1157">
        <f t="shared" si="1583"/>
        <v>168.80952380946837</v>
      </c>
      <c r="F1157">
        <f t="shared" si="1626"/>
        <v>2342.7619047619046</v>
      </c>
      <c r="G1157">
        <f t="shared" si="1594"/>
        <v>0.19047619047614717</v>
      </c>
      <c r="H1157">
        <f t="shared" si="1595"/>
        <v>2.9060704669095685</v>
      </c>
      <c r="I1157">
        <f t="shared" si="1627"/>
        <v>176361.95238095243</v>
      </c>
      <c r="J1157">
        <f t="shared" si="1584"/>
        <v>13.238095238106325</v>
      </c>
      <c r="K1157">
        <f t="shared" si="1597"/>
        <v>1436.9523809523089</v>
      </c>
      <c r="L1157">
        <f t="shared" si="1618"/>
        <v>1436.9326834729413</v>
      </c>
      <c r="M1157">
        <f t="shared" si="1619"/>
        <v>0.99738886134521954</v>
      </c>
      <c r="N1157">
        <f t="shared" si="1620"/>
        <v>0.99738879003714809</v>
      </c>
      <c r="O1157">
        <f t="shared" si="1621"/>
        <v>0.96553297371549673</v>
      </c>
      <c r="P1157">
        <f t="shared" si="1622"/>
        <v>0.96541863159787134</v>
      </c>
      <c r="Q1157" s="5">
        <f t="shared" si="1623"/>
        <v>-3.4467026284503266E-2</v>
      </c>
      <c r="R1157" s="5">
        <f t="shared" si="1624"/>
        <v>-3.4581368402128665E-2</v>
      </c>
    </row>
    <row r="1158" spans="1:18" x14ac:dyDescent="0.3">
      <c r="A1158" s="1">
        <v>45063</v>
      </c>
      <c r="B1158">
        <f t="shared" si="1625"/>
        <v>180151.33333333328</v>
      </c>
      <c r="C1158">
        <f t="shared" si="1571"/>
        <v>9.6666666666569654</v>
      </c>
      <c r="D1158">
        <f t="shared" si="1582"/>
        <v>9.6666666666569654</v>
      </c>
      <c r="E1158">
        <f t="shared" si="1583"/>
        <v>165.76190476183547</v>
      </c>
      <c r="F1158">
        <f t="shared" si="1626"/>
        <v>2342.9523809523807</v>
      </c>
      <c r="G1158">
        <f t="shared" si="1594"/>
        <v>0.19047619047614717</v>
      </c>
      <c r="H1158">
        <f t="shared" si="1595"/>
        <v>2.3820429603993034</v>
      </c>
      <c r="I1158">
        <f t="shared" si="1627"/>
        <v>176375.19047619053</v>
      </c>
      <c r="J1158">
        <f t="shared" si="1584"/>
        <v>13.238095238106325</v>
      </c>
      <c r="K1158">
        <f t="shared" si="1597"/>
        <v>1433.1904761903861</v>
      </c>
      <c r="L1158">
        <f t="shared" si="1618"/>
        <v>1433.1707270063789</v>
      </c>
      <c r="M1158">
        <f t="shared" si="1619"/>
        <v>0.99738202545067667</v>
      </c>
      <c r="N1158">
        <f t="shared" si="1620"/>
        <v>0.9973819535808246</v>
      </c>
      <c r="O1158">
        <f t="shared" si="1621"/>
        <v>0.97012340229953076</v>
      </c>
      <c r="P1158">
        <f t="shared" si="1622"/>
        <v>0.97081077219770351</v>
      </c>
      <c r="Q1158" s="5">
        <f t="shared" si="1623"/>
        <v>-2.9876597700469243E-2</v>
      </c>
      <c r="R1158" s="5">
        <f t="shared" si="1624"/>
        <v>-2.9189227802296491E-2</v>
      </c>
    </row>
    <row r="1159" spans="1:18" x14ac:dyDescent="0.3">
      <c r="A1159" s="1">
        <v>45064</v>
      </c>
      <c r="B1159">
        <f t="shared" si="1625"/>
        <v>180160.99999999994</v>
      </c>
      <c r="C1159">
        <f t="shared" si="1571"/>
        <v>9.6666666666569654</v>
      </c>
      <c r="D1159">
        <f t="shared" si="1582"/>
        <v>9.6666666666569654</v>
      </c>
      <c r="E1159">
        <f t="shared" si="1583"/>
        <v>162.71428571420256</v>
      </c>
      <c r="F1159">
        <f t="shared" si="1626"/>
        <v>2343.1428571428569</v>
      </c>
      <c r="G1159">
        <f t="shared" si="1594"/>
        <v>0.19047619047614717</v>
      </c>
      <c r="H1159">
        <f t="shared" si="1595"/>
        <v>1.8577972714156203</v>
      </c>
      <c r="I1159">
        <f t="shared" si="1627"/>
        <v>176388.42857142864</v>
      </c>
      <c r="J1159">
        <f t="shared" si="1584"/>
        <v>13.238095238106325</v>
      </c>
      <c r="K1159">
        <f t="shared" si="1597"/>
        <v>1429.4285714284342</v>
      </c>
      <c r="L1159">
        <f t="shared" si="1618"/>
        <v>1429.408770267655</v>
      </c>
      <c r="M1159">
        <f t="shared" si="1619"/>
        <v>0.99737515366976792</v>
      </c>
      <c r="N1159">
        <f t="shared" si="1620"/>
        <v>0.9973750812322395</v>
      </c>
      <c r="O1159">
        <f t="shared" si="1621"/>
        <v>0.97397796426021599</v>
      </c>
      <c r="P1159">
        <f t="shared" si="1622"/>
        <v>0.97629185259806295</v>
      </c>
      <c r="Q1159" s="5">
        <f t="shared" si="1623"/>
        <v>-2.6022035739784011E-2</v>
      </c>
      <c r="R1159" s="5">
        <f t="shared" si="1624"/>
        <v>-2.3708147401937052E-2</v>
      </c>
    </row>
    <row r="1160" spans="1:18" x14ac:dyDescent="0.3">
      <c r="A1160" s="1">
        <v>45065</v>
      </c>
      <c r="B1160">
        <f t="shared" si="1625"/>
        <v>180170.6666666666</v>
      </c>
      <c r="C1160">
        <f t="shared" si="1571"/>
        <v>9.6666666666569654</v>
      </c>
      <c r="D1160">
        <f t="shared" si="1582"/>
        <v>9.6666666666569654</v>
      </c>
      <c r="E1160">
        <f t="shared" si="1583"/>
        <v>159.66666666659876</v>
      </c>
      <c r="F1160">
        <f t="shared" si="1626"/>
        <v>2343.333333333333</v>
      </c>
      <c r="G1160">
        <f t="shared" si="1594"/>
        <v>0.19047619047614717</v>
      </c>
      <c r="H1160">
        <f t="shared" si="1595"/>
        <v>1.3333333333330302</v>
      </c>
      <c r="I1160">
        <f t="shared" si="1627"/>
        <v>176401.66666666674</v>
      </c>
      <c r="J1160">
        <f t="shared" si="1584"/>
        <v>13.238095238106325</v>
      </c>
      <c r="K1160">
        <f t="shared" si="1597"/>
        <v>1425.6666666665114</v>
      </c>
      <c r="L1160">
        <f t="shared" si="1618"/>
        <v>1425.6468132546142</v>
      </c>
      <c r="M1160">
        <f t="shared" si="1619"/>
        <v>0.99736824571922222</v>
      </c>
      <c r="N1160">
        <f t="shared" si="1620"/>
        <v>0.99736817270798173</v>
      </c>
      <c r="O1160">
        <f t="shared" si="1621"/>
        <v>0.97707971485618406</v>
      </c>
      <c r="P1160">
        <f t="shared" si="1622"/>
        <v>0.98186409550035225</v>
      </c>
      <c r="Q1160" s="5">
        <f t="shared" si="1623"/>
        <v>-2.2920285143815944E-2</v>
      </c>
      <c r="R1160" s="5">
        <f t="shared" si="1624"/>
        <v>-1.8135904499647748E-2</v>
      </c>
    </row>
    <row r="1161" spans="1:18" x14ac:dyDescent="0.3">
      <c r="A1161" s="1">
        <v>45066</v>
      </c>
      <c r="B1161">
        <f t="shared" si="1625"/>
        <v>180180.33333333326</v>
      </c>
      <c r="C1161">
        <f t="shared" si="1571"/>
        <v>9.6666666666569654</v>
      </c>
      <c r="D1161">
        <f t="shared" si="1582"/>
        <v>9.6666666666569654</v>
      </c>
      <c r="E1161">
        <f t="shared" si="1583"/>
        <v>156.19335401558783</v>
      </c>
      <c r="F1161">
        <f t="shared" si="1626"/>
        <v>2343.5238095238092</v>
      </c>
      <c r="G1161">
        <f t="shared" si="1594"/>
        <v>0.19047619047614717</v>
      </c>
      <c r="H1161">
        <f t="shared" si="1595"/>
        <v>1.3333333333330302</v>
      </c>
      <c r="I1161">
        <f t="shared" si="1627"/>
        <v>176414.90476190485</v>
      </c>
      <c r="J1161">
        <f t="shared" si="1584"/>
        <v>13.238095238106325</v>
      </c>
      <c r="K1161">
        <f t="shared" si="1597"/>
        <v>1421.9047619045887</v>
      </c>
      <c r="L1161">
        <f t="shared" si="1618"/>
        <v>1421.8848559650799</v>
      </c>
      <c r="M1161">
        <f t="shared" si="1619"/>
        <v>0.99736130131265621</v>
      </c>
      <c r="N1161">
        <f t="shared" si="1620"/>
        <v>0.99736122772164992</v>
      </c>
      <c r="O1161">
        <f t="shared" si="1621"/>
        <v>0.97941320003703436</v>
      </c>
      <c r="P1161">
        <f t="shared" si="1622"/>
        <v>0.98181698615712798</v>
      </c>
      <c r="Q1161" s="5">
        <f t="shared" si="1623"/>
        <v>-2.0586799962965641E-2</v>
      </c>
      <c r="R1161" s="5">
        <f t="shared" si="1624"/>
        <v>-1.818301384287202E-2</v>
      </c>
    </row>
    <row r="1162" spans="1:18" x14ac:dyDescent="0.3">
      <c r="A1162" s="1">
        <v>45067</v>
      </c>
      <c r="B1162">
        <f t="shared" si="1625"/>
        <v>180189.99999999991</v>
      </c>
      <c r="C1162">
        <f t="shared" si="1571"/>
        <v>9.6666666666569654</v>
      </c>
      <c r="D1162">
        <f t="shared" si="1582"/>
        <v>9.6666666666569654</v>
      </c>
      <c r="E1162">
        <f t="shared" si="1583"/>
        <v>152.71908220622572</v>
      </c>
      <c r="F1162">
        <f t="shared" si="1626"/>
        <v>2343.7142857142853</v>
      </c>
      <c r="G1162">
        <f t="shared" si="1594"/>
        <v>0.19047619047614717</v>
      </c>
      <c r="H1162">
        <f t="shared" si="1595"/>
        <v>1.3333333333330302</v>
      </c>
      <c r="I1162">
        <f t="shared" si="1627"/>
        <v>176428.14285714296</v>
      </c>
      <c r="J1162">
        <f t="shared" si="1584"/>
        <v>13.238095238106325</v>
      </c>
      <c r="K1162">
        <f t="shared" si="1597"/>
        <v>1418.1428571426659</v>
      </c>
      <c r="L1162">
        <f t="shared" si="1618"/>
        <v>1418.1228983968508</v>
      </c>
      <c r="M1162">
        <f t="shared" si="1619"/>
        <v>0.99735432016073722</v>
      </c>
      <c r="N1162">
        <f t="shared" si="1620"/>
        <v>0.99735424598381017</v>
      </c>
      <c r="O1162">
        <f t="shared" si="1621"/>
        <v>0.98096454289265367</v>
      </c>
      <c r="P1162">
        <f t="shared" si="1622"/>
        <v>0.98176963143656382</v>
      </c>
      <c r="Q1162" s="5">
        <f t="shared" si="1623"/>
        <v>-1.9035457107346332E-2</v>
      </c>
      <c r="R1162" s="5">
        <f t="shared" si="1624"/>
        <v>-1.8230368563436183E-2</v>
      </c>
    </row>
    <row r="1163" spans="1:18" x14ac:dyDescent="0.3">
      <c r="A1163" s="1">
        <v>45068</v>
      </c>
      <c r="B1163">
        <f t="shared" si="1625"/>
        <v>180199.66666666657</v>
      </c>
      <c r="C1163">
        <f t="shared" si="1571"/>
        <v>9.6666666666569654</v>
      </c>
      <c r="D1163">
        <f t="shared" si="1582"/>
        <v>9.6666666666569654</v>
      </c>
      <c r="E1163">
        <f t="shared" si="1583"/>
        <v>149.24385116848862</v>
      </c>
      <c r="F1163">
        <f t="shared" si="1626"/>
        <v>2343.9047619047615</v>
      </c>
      <c r="G1163">
        <f t="shared" si="1594"/>
        <v>0.19047619047614717</v>
      </c>
      <c r="H1163">
        <f t="shared" si="1595"/>
        <v>1.3333333333330302</v>
      </c>
      <c r="I1163">
        <f t="shared" si="1627"/>
        <v>176441.38095238106</v>
      </c>
      <c r="J1163">
        <f t="shared" si="1584"/>
        <v>13.238095238106325</v>
      </c>
      <c r="K1163">
        <f t="shared" si="1597"/>
        <v>1414.3809523807431</v>
      </c>
      <c r="L1163">
        <f t="shared" si="1618"/>
        <v>1414.3609405477075</v>
      </c>
      <c r="M1163">
        <f t="shared" si="1619"/>
        <v>0.99734730197104227</v>
      </c>
      <c r="N1163">
        <f t="shared" si="1620"/>
        <v>0.99734722720196112</v>
      </c>
      <c r="O1163">
        <f t="shared" si="1621"/>
        <v>0.98172152627165488</v>
      </c>
      <c r="P1163">
        <f t="shared" si="1622"/>
        <v>0.98172202941651687</v>
      </c>
      <c r="Q1163" s="5">
        <f t="shared" si="1623"/>
        <v>-1.8278473728345124E-2</v>
      </c>
      <c r="R1163" s="5">
        <f t="shared" si="1624"/>
        <v>-1.8277970583483127E-2</v>
      </c>
    </row>
    <row r="1164" spans="1:18" x14ac:dyDescent="0.3">
      <c r="A1164" s="1">
        <v>45069</v>
      </c>
      <c r="B1164">
        <f t="shared" si="1625"/>
        <v>180209.33333333323</v>
      </c>
      <c r="C1164">
        <f t="shared" si="1571"/>
        <v>9.6666666666569654</v>
      </c>
      <c r="D1164">
        <f t="shared" si="1582"/>
        <v>9.6666666666569654</v>
      </c>
      <c r="E1164">
        <f t="shared" si="1583"/>
        <v>145.7676608323527</v>
      </c>
      <c r="F1164">
        <f t="shared" si="1626"/>
        <v>2344.0952380952376</v>
      </c>
      <c r="G1164">
        <f t="shared" si="1594"/>
        <v>0.19047619047614717</v>
      </c>
      <c r="H1164">
        <f t="shared" si="1595"/>
        <v>1.3333333333330302</v>
      </c>
      <c r="I1164">
        <f t="shared" si="1627"/>
        <v>176454.61904761917</v>
      </c>
      <c r="J1164">
        <f t="shared" si="1584"/>
        <v>13.238095238106325</v>
      </c>
      <c r="K1164">
        <f t="shared" si="1597"/>
        <v>1410.6190476188203</v>
      </c>
      <c r="L1164">
        <f t="shared" si="1618"/>
        <v>1410.5989824153985</v>
      </c>
      <c r="M1164">
        <f t="shared" si="1619"/>
        <v>0.99734024644803754</v>
      </c>
      <c r="N1164">
        <f t="shared" si="1620"/>
        <v>0.99734017108047945</v>
      </c>
      <c r="O1164">
        <f t="shared" si="1621"/>
        <v>0.98167367103523839</v>
      </c>
      <c r="P1164">
        <f t="shared" si="1622"/>
        <v>0.98167417815471614</v>
      </c>
      <c r="Q1164" s="5">
        <f t="shared" si="1623"/>
        <v>-1.8326328964761607E-2</v>
      </c>
      <c r="R1164" s="5">
        <f t="shared" si="1624"/>
        <v>-1.8325821845283863E-2</v>
      </c>
    </row>
    <row r="1165" spans="1:18" x14ac:dyDescent="0.3">
      <c r="A1165" s="1">
        <v>45070</v>
      </c>
      <c r="B1165">
        <f t="shared" si="1625"/>
        <v>180218.99999999988</v>
      </c>
      <c r="C1165">
        <f t="shared" si="1571"/>
        <v>9.6666666666569654</v>
      </c>
      <c r="D1165">
        <f t="shared" si="1582"/>
        <v>9.6666666666569654</v>
      </c>
      <c r="E1165">
        <f t="shared" si="1583"/>
        <v>142.29051112779416</v>
      </c>
      <c r="F1165">
        <f t="shared" si="1626"/>
        <v>2344.2857142857138</v>
      </c>
      <c r="G1165">
        <f t="shared" si="1594"/>
        <v>0.19047619047614717</v>
      </c>
      <c r="H1165">
        <f t="shared" si="1595"/>
        <v>1.3333333333330302</v>
      </c>
      <c r="I1165">
        <f t="shared" si="1627"/>
        <v>176467.85714285728</v>
      </c>
      <c r="J1165">
        <f t="shared" si="1584"/>
        <v>13.238095238106325</v>
      </c>
      <c r="K1165">
        <f t="shared" si="1597"/>
        <v>1406.8571428568976</v>
      </c>
      <c r="L1165">
        <f t="shared" si="1618"/>
        <v>1406.8370239976516</v>
      </c>
      <c r="M1165">
        <f t="shared" si="1619"/>
        <v>0.99733315329303607</v>
      </c>
      <c r="N1165">
        <f t="shared" si="1620"/>
        <v>0.99733307732059662</v>
      </c>
      <c r="O1165">
        <f t="shared" si="1621"/>
        <v>0.98162556455242889</v>
      </c>
      <c r="P1165">
        <f t="shared" si="1622"/>
        <v>0.98162607568849736</v>
      </c>
      <c r="Q1165" s="5">
        <f t="shared" si="1623"/>
        <v>-1.8374435447571114E-2</v>
      </c>
      <c r="R1165" s="5">
        <f t="shared" si="1624"/>
        <v>-1.8373924311502643E-2</v>
      </c>
    </row>
    <row r="1166" spans="1:18" x14ac:dyDescent="0.3">
      <c r="A1166" s="1">
        <v>45071</v>
      </c>
      <c r="B1166">
        <f t="shared" si="1625"/>
        <v>180228.66666666654</v>
      </c>
      <c r="C1166">
        <f t="shared" si="1571"/>
        <v>9.6666666666569654</v>
      </c>
      <c r="D1166">
        <f t="shared" si="1582"/>
        <v>9.6666666666569654</v>
      </c>
      <c r="E1166">
        <f t="shared" si="1583"/>
        <v>138.81240198476007</v>
      </c>
      <c r="F1166">
        <f t="shared" si="1626"/>
        <v>2344.4761904761899</v>
      </c>
      <c r="G1166">
        <f t="shared" si="1594"/>
        <v>0.19047619047614717</v>
      </c>
      <c r="H1166">
        <f t="shared" si="1595"/>
        <v>1.3333333333330302</v>
      </c>
      <c r="I1166">
        <f t="shared" si="1627"/>
        <v>176481.09523809538</v>
      </c>
      <c r="J1166">
        <f t="shared" si="1584"/>
        <v>13.238095238106325</v>
      </c>
      <c r="K1166">
        <f t="shared" si="1597"/>
        <v>1403.0952380949748</v>
      </c>
      <c r="L1166">
        <f t="shared" si="1618"/>
        <v>1403.0750652921668</v>
      </c>
      <c r="M1166">
        <f t="shared" si="1619"/>
        <v>0.99732602220415678</v>
      </c>
      <c r="N1166">
        <f t="shared" si="1620"/>
        <v>0.99732594562034282</v>
      </c>
      <c r="O1166">
        <f t="shared" si="1621"/>
        <v>0.98157720483934263</v>
      </c>
      <c r="P1166">
        <f t="shared" si="1622"/>
        <v>0.9815777200345559</v>
      </c>
      <c r="Q1166" s="5">
        <f t="shared" si="1623"/>
        <v>-1.8422795160657368E-2</v>
      </c>
      <c r="R1166" s="5">
        <f t="shared" si="1624"/>
        <v>-1.8422279965444099E-2</v>
      </c>
    </row>
    <row r="1167" spans="1:18" x14ac:dyDescent="0.3">
      <c r="A1167" s="1">
        <v>45072</v>
      </c>
      <c r="B1167">
        <f t="shared" si="1625"/>
        <v>180238.3333333332</v>
      </c>
      <c r="C1167">
        <f t="shared" si="1571"/>
        <v>9.6666666666569654</v>
      </c>
      <c r="D1167">
        <f t="shared" si="1582"/>
        <v>9.6666666666569654</v>
      </c>
      <c r="E1167">
        <f t="shared" si="1583"/>
        <v>135.33333333319752</v>
      </c>
      <c r="F1167">
        <f t="shared" si="1626"/>
        <v>2344.6666666666661</v>
      </c>
      <c r="G1167">
        <f t="shared" si="1594"/>
        <v>0.19047619047614717</v>
      </c>
      <c r="H1167">
        <f t="shared" si="1595"/>
        <v>1.3333333333330302</v>
      </c>
      <c r="I1167">
        <f t="shared" si="1627"/>
        <v>176494.33333333349</v>
      </c>
      <c r="J1167">
        <f t="shared" si="1584"/>
        <v>13.238095238106325</v>
      </c>
      <c r="K1167">
        <f t="shared" si="1597"/>
        <v>1399.333333333052</v>
      </c>
      <c r="L1167">
        <f t="shared" si="1618"/>
        <v>1399.3131062966272</v>
      </c>
      <c r="M1167">
        <f t="shared" si="1619"/>
        <v>0.99731885287628053</v>
      </c>
      <c r="N1167">
        <f t="shared" si="1620"/>
        <v>0.99731877567451732</v>
      </c>
      <c r="O1167">
        <f t="shared" si="1621"/>
        <v>0.98152858989115987</v>
      </c>
      <c r="P1167">
        <f t="shared" si="1622"/>
        <v>0.98152910918859315</v>
      </c>
      <c r="Q1167" s="5">
        <f t="shared" si="1623"/>
        <v>-1.8471410108840125E-2</v>
      </c>
      <c r="R1167" s="5">
        <f t="shared" si="1624"/>
        <v>-1.8470890811406848E-2</v>
      </c>
    </row>
    <row r="1168" spans="1:18" x14ac:dyDescent="0.3">
      <c r="A1168" s="1">
        <v>45073</v>
      </c>
      <c r="B1168">
        <f t="shared" si="1625"/>
        <v>180247.99999999985</v>
      </c>
      <c r="C1168">
        <f t="shared" si="1571"/>
        <v>9.6666666666569654</v>
      </c>
      <c r="D1168">
        <f t="shared" si="1582"/>
        <v>9.6666666666569654</v>
      </c>
      <c r="E1168">
        <f t="shared" si="1583"/>
        <v>135.33333333319752</v>
      </c>
      <c r="F1168">
        <f t="shared" si="1626"/>
        <v>2344.8571428571422</v>
      </c>
      <c r="G1168">
        <f t="shared" si="1594"/>
        <v>0.19047619047614717</v>
      </c>
      <c r="H1168">
        <f t="shared" si="1595"/>
        <v>1.3333333333330302</v>
      </c>
      <c r="I1168">
        <f t="shared" si="1627"/>
        <v>176507.57142857159</v>
      </c>
      <c r="J1168">
        <f t="shared" si="1584"/>
        <v>13.238095238106325</v>
      </c>
      <c r="K1168">
        <f t="shared" si="1597"/>
        <v>1395.5714285711292</v>
      </c>
      <c r="L1168">
        <f t="shared" si="1618"/>
        <v>1395.5511470086874</v>
      </c>
      <c r="M1168">
        <f t="shared" si="1619"/>
        <v>0.99731164500100744</v>
      </c>
      <c r="N1168">
        <f t="shared" si="1620"/>
        <v>0.99731156717462888</v>
      </c>
      <c r="O1168">
        <f t="shared" si="1621"/>
        <v>0.98147971768183795</v>
      </c>
      <c r="P1168">
        <f t="shared" si="1622"/>
        <v>0.98148024112516019</v>
      </c>
      <c r="Q1168" s="5">
        <f t="shared" si="1623"/>
        <v>-1.8520282318162051E-2</v>
      </c>
      <c r="R1168" s="5">
        <f t="shared" si="1624"/>
        <v>-1.8519758874839809E-2</v>
      </c>
    </row>
    <row r="1169" spans="1:18" x14ac:dyDescent="0.3">
      <c r="A1169" s="1">
        <v>45074</v>
      </c>
      <c r="B1169">
        <f t="shared" si="1625"/>
        <v>180257.66666666651</v>
      </c>
      <c r="C1169">
        <f t="shared" si="1571"/>
        <v>9.6666666666569654</v>
      </c>
      <c r="D1169">
        <f t="shared" si="1582"/>
        <v>9.6666666666569654</v>
      </c>
      <c r="E1169">
        <f t="shared" si="1583"/>
        <v>135.33333333319752</v>
      </c>
      <c r="F1169">
        <f t="shared" si="1626"/>
        <v>2345.0476190476184</v>
      </c>
      <c r="G1169">
        <f t="shared" si="1594"/>
        <v>0.19047619047614717</v>
      </c>
      <c r="H1169">
        <f t="shared" si="1595"/>
        <v>1.3333333333330302</v>
      </c>
      <c r="I1169">
        <f t="shared" si="1627"/>
        <v>176520.8095238097</v>
      </c>
      <c r="J1169">
        <f t="shared" si="1584"/>
        <v>13.238095238106325</v>
      </c>
      <c r="K1169">
        <f t="shared" si="1597"/>
        <v>1391.8095238091773</v>
      </c>
      <c r="L1169">
        <f t="shared" si="1618"/>
        <v>1391.7891874259763</v>
      </c>
      <c r="M1169">
        <f t="shared" si="1619"/>
        <v>0.99730439826659134</v>
      </c>
      <c r="N1169">
        <f t="shared" si="1620"/>
        <v>0.99730431980886203</v>
      </c>
      <c r="O1169">
        <f t="shared" si="1621"/>
        <v>0.98143058616383383</v>
      </c>
      <c r="P1169">
        <f t="shared" si="1622"/>
        <v>0.98143111379727566</v>
      </c>
      <c r="Q1169" s="5">
        <f t="shared" si="1623"/>
        <v>-1.8569413836166171E-2</v>
      </c>
      <c r="R1169" s="5">
        <f t="shared" si="1624"/>
        <v>-1.8568886202724344E-2</v>
      </c>
    </row>
    <row r="1170" spans="1:18" x14ac:dyDescent="0.3">
      <c r="A1170" s="1">
        <v>45075</v>
      </c>
      <c r="B1170">
        <f t="shared" si="1625"/>
        <v>180267.33333333317</v>
      </c>
      <c r="C1170">
        <f t="shared" si="1571"/>
        <v>9.6666666666569654</v>
      </c>
      <c r="D1170">
        <f t="shared" si="1582"/>
        <v>9.6666666666824312</v>
      </c>
      <c r="E1170">
        <f t="shared" si="1583"/>
        <v>135.33333333319752</v>
      </c>
      <c r="F1170">
        <f t="shared" si="1626"/>
        <v>2345.2380952380945</v>
      </c>
      <c r="G1170">
        <f t="shared" si="1594"/>
        <v>0.19047619047614717</v>
      </c>
      <c r="H1170">
        <f t="shared" si="1595"/>
        <v>1.3333333333330302</v>
      </c>
      <c r="I1170">
        <f t="shared" si="1627"/>
        <v>176534.04761904781</v>
      </c>
      <c r="J1170">
        <f t="shared" si="1584"/>
        <v>13.238095238106325</v>
      </c>
      <c r="K1170">
        <f t="shared" si="1597"/>
        <v>1388.0476190472546</v>
      </c>
      <c r="L1170">
        <f t="shared" si="1618"/>
        <v>1388.0272275460968</v>
      </c>
      <c r="M1170">
        <f t="shared" si="1619"/>
        <v>0.99729711235799923</v>
      </c>
      <c r="N1170">
        <f t="shared" si="1620"/>
        <v>0.99729703326202945</v>
      </c>
      <c r="O1170">
        <f t="shared" si="1621"/>
        <v>0.98138119326781392</v>
      </c>
      <c r="P1170">
        <f t="shared" si="1622"/>
        <v>0.981381725136242</v>
      </c>
      <c r="Q1170" s="5">
        <f t="shared" si="1623"/>
        <v>-1.8618806732186077E-2</v>
      </c>
      <c r="R1170" s="5">
        <f t="shared" si="1624"/>
        <v>-1.8618274863758E-2</v>
      </c>
    </row>
    <row r="1171" spans="1:18" x14ac:dyDescent="0.3">
      <c r="A1171" s="1">
        <v>45076</v>
      </c>
      <c r="B1171">
        <f t="shared" si="1625"/>
        <v>180276.99999999983</v>
      </c>
      <c r="C1171">
        <f t="shared" si="1571"/>
        <v>9.6666666666569654</v>
      </c>
      <c r="D1171">
        <f t="shared" si="1582"/>
        <v>9.0773809523961972</v>
      </c>
      <c r="E1171">
        <f t="shared" si="1583"/>
        <v>135.33333333319752</v>
      </c>
      <c r="F1171">
        <f t="shared" si="1626"/>
        <v>2345.4285714285706</v>
      </c>
      <c r="G1171">
        <f t="shared" si="1594"/>
        <v>0.19047619047614717</v>
      </c>
      <c r="H1171">
        <f t="shared" si="1595"/>
        <v>1.3333333333330302</v>
      </c>
      <c r="I1171">
        <f t="shared" si="1627"/>
        <v>176547.28571428591</v>
      </c>
      <c r="J1171">
        <f t="shared" si="1584"/>
        <v>13.238095238106325</v>
      </c>
      <c r="K1171">
        <f t="shared" si="1597"/>
        <v>1384.2857142853318</v>
      </c>
      <c r="L1171">
        <f t="shared" si="1618"/>
        <v>1384.2652673666889</v>
      </c>
      <c r="M1171">
        <f t="shared" si="1619"/>
        <v>0.99728978695665715</v>
      </c>
      <c r="N1171">
        <f t="shared" si="1620"/>
        <v>0.99728970721557197</v>
      </c>
      <c r="O1171">
        <f t="shared" si="1621"/>
        <v>0.98133153690241726</v>
      </c>
      <c r="P1171">
        <f t="shared" si="1622"/>
        <v>0.98133207305123216</v>
      </c>
      <c r="Q1171" s="5">
        <f t="shared" si="1623"/>
        <v>-1.8668463097582744E-2</v>
      </c>
      <c r="R1171" s="5">
        <f t="shared" si="1624"/>
        <v>-1.8667926948767843E-2</v>
      </c>
    </row>
    <row r="1172" spans="1:18" x14ac:dyDescent="0.3">
      <c r="A1172" s="1">
        <v>45077</v>
      </c>
      <c r="B1172">
        <f t="shared" si="1625"/>
        <v>180286.66666666648</v>
      </c>
      <c r="C1172">
        <f t="shared" si="1571"/>
        <v>9.6666666666569654</v>
      </c>
      <c r="D1172">
        <f t="shared" si="1582"/>
        <v>8.4880952381099632</v>
      </c>
      <c r="E1172">
        <f t="shared" si="1583"/>
        <v>135.33333333319752</v>
      </c>
      <c r="F1172">
        <f t="shared" si="1626"/>
        <v>2345.6190476190468</v>
      </c>
      <c r="G1172">
        <f t="shared" si="1594"/>
        <v>0.19047619047614717</v>
      </c>
      <c r="H1172">
        <f t="shared" si="1595"/>
        <v>1.3333333333330302</v>
      </c>
      <c r="I1172">
        <f t="shared" si="1627"/>
        <v>176560.52380952402</v>
      </c>
      <c r="J1172">
        <f t="shared" si="1584"/>
        <v>13.238095238106325</v>
      </c>
      <c r="K1172">
        <f t="shared" si="1597"/>
        <v>1380.523809523409</v>
      </c>
      <c r="L1172">
        <f t="shared" si="1618"/>
        <v>1380.7021229616223</v>
      </c>
      <c r="M1172">
        <f t="shared" si="1619"/>
        <v>0.99728242174061232</v>
      </c>
      <c r="N1172">
        <f t="shared" si="1620"/>
        <v>0.99742596705337783</v>
      </c>
      <c r="O1172">
        <f t="shared" si="1621"/>
        <v>0.9814229362817275</v>
      </c>
      <c r="P1172">
        <f t="shared" si="1622"/>
        <v>0.98128215542907682</v>
      </c>
      <c r="Q1172" s="5">
        <f t="shared" si="1623"/>
        <v>-1.8577063718272502E-2</v>
      </c>
      <c r="R1172" s="5">
        <f t="shared" si="1624"/>
        <v>-1.8717844570923181E-2</v>
      </c>
    </row>
    <row r="1173" spans="1:18" x14ac:dyDescent="0.3">
      <c r="A1173" s="1">
        <v>45078</v>
      </c>
      <c r="B1173">
        <f t="shared" si="1625"/>
        <v>180296.33333333314</v>
      </c>
      <c r="C1173">
        <f t="shared" si="1571"/>
        <v>9.6666666666569654</v>
      </c>
      <c r="D1173">
        <f t="shared" si="1582"/>
        <v>7.8988095238237293</v>
      </c>
      <c r="E1173">
        <f t="shared" si="1583"/>
        <v>135.33333333319752</v>
      </c>
      <c r="F1173">
        <f t="shared" si="1626"/>
        <v>2345.8095238095229</v>
      </c>
      <c r="G1173">
        <f t="shared" si="1594"/>
        <v>0.19047619047614717</v>
      </c>
      <c r="H1173">
        <f t="shared" si="1595"/>
        <v>1.3333333333330302</v>
      </c>
      <c r="I1173">
        <f t="shared" si="1627"/>
        <v>176573.76190476213</v>
      </c>
      <c r="J1173">
        <f t="shared" si="1584"/>
        <v>13.238095238106325</v>
      </c>
      <c r="K1173">
        <f t="shared" si="1597"/>
        <v>1376.7619047614862</v>
      </c>
      <c r="L1173">
        <f t="shared" si="1618"/>
        <v>1377.3371461337983</v>
      </c>
      <c r="M1173">
        <f t="shared" si="1619"/>
        <v>0.99727501638438132</v>
      </c>
      <c r="N1173">
        <f t="shared" si="1620"/>
        <v>0.99756285097859776</v>
      </c>
      <c r="O1173">
        <f t="shared" si="1621"/>
        <v>0.98165606403032402</v>
      </c>
      <c r="P1173">
        <f t="shared" si="1622"/>
        <v>0.98123197013394325</v>
      </c>
      <c r="Q1173" s="5">
        <f t="shared" si="1623"/>
        <v>-1.8343935969675984E-2</v>
      </c>
      <c r="R1173" s="5">
        <f t="shared" si="1624"/>
        <v>-1.8768029866056746E-2</v>
      </c>
    </row>
    <row r="1174" spans="1:18" x14ac:dyDescent="0.3">
      <c r="A1174" s="1">
        <v>45079</v>
      </c>
      <c r="B1174" s="4">
        <v>180306</v>
      </c>
      <c r="C1174">
        <f t="shared" si="1571"/>
        <v>9.6666666668606922</v>
      </c>
      <c r="D1174">
        <f t="shared" si="1582"/>
        <v>7.3095238095374953</v>
      </c>
      <c r="E1174">
        <f t="shared" si="1583"/>
        <v>135.33333333340124</v>
      </c>
      <c r="F1174" s="4">
        <v>2346</v>
      </c>
      <c r="G1174">
        <f t="shared" si="1594"/>
        <v>0.19047619047705666</v>
      </c>
      <c r="H1174">
        <f t="shared" si="1595"/>
        <v>1.3333333333339397</v>
      </c>
      <c r="I1174" s="4">
        <v>176587</v>
      </c>
      <c r="J1174">
        <f t="shared" si="1584"/>
        <v>13.238095237873495</v>
      </c>
      <c r="K1174">
        <f t="shared" si="1597"/>
        <v>1373</v>
      </c>
      <c r="L1174">
        <f t="shared" si="1618"/>
        <v>1374.1697711544555</v>
      </c>
      <c r="M1174">
        <f t="shared" si="1619"/>
        <v>0.99726757055924065</v>
      </c>
      <c r="N1174">
        <f t="shared" si="1620"/>
        <v>0.99770036335095313</v>
      </c>
      <c r="O1174">
        <f t="shared" si="1621"/>
        <v>0.9820316589410677</v>
      </c>
      <c r="P1174">
        <f t="shared" si="1622"/>
        <v>0.98118151500734352</v>
      </c>
      <c r="Q1174" s="5">
        <f t="shared" si="1623"/>
        <v>-1.7968341058932302E-2</v>
      </c>
      <c r="R1174" s="5">
        <f t="shared" si="1624"/>
        <v>-1.8818484992656481E-2</v>
      </c>
    </row>
    <row r="1175" spans="1:18" x14ac:dyDescent="0.3">
      <c r="A1175" s="1">
        <v>45080</v>
      </c>
      <c r="B1175">
        <f>((B$1237-B$1174)*(1/63))+B1174</f>
        <v>180310.95238095237</v>
      </c>
      <c r="C1175">
        <f t="shared" si="1571"/>
        <v>4.9523809523670934</v>
      </c>
      <c r="D1175">
        <f t="shared" si="1582"/>
        <v>6.7202380952512613</v>
      </c>
      <c r="E1175">
        <f t="shared" si="1583"/>
        <v>130.61904761911137</v>
      </c>
      <c r="F1175">
        <f>((F$1237-F$1174)*(1/63))+F1174</f>
        <v>2346.0158730158732</v>
      </c>
      <c r="G1175">
        <f t="shared" si="1594"/>
        <v>1.5873015873239638E-2</v>
      </c>
      <c r="H1175">
        <f t="shared" si="1595"/>
        <v>1.1587301587310321</v>
      </c>
      <c r="I1175">
        <f>((I$1237-I$1174)*(1/63))+I1174</f>
        <v>176594.31746031746</v>
      </c>
      <c r="J1175">
        <f t="shared" si="1584"/>
        <v>7.3174603174556978</v>
      </c>
      <c r="K1175">
        <f t="shared" si="1597"/>
        <v>1370.6190476190241</v>
      </c>
      <c r="L1175">
        <f t="shared" ref="L1175:L1238" si="1628">GEOMEAN(K1172:K1178)</f>
        <v>1371.199514972719</v>
      </c>
      <c r="M1175">
        <f t="shared" ref="M1175:M1237" si="1629">K1175/K1174</f>
        <v>0.99826587590606264</v>
      </c>
      <c r="N1175">
        <f t="shared" ref="N1175:N1237" si="1630">L1175/L1174</f>
        <v>0.99783850857144019</v>
      </c>
      <c r="O1175">
        <f t="shared" ref="O1175:O1237" si="1631">L1175/L1168</f>
        <v>0.98255052701711065</v>
      </c>
      <c r="P1175">
        <f t="shared" ref="P1175:P1237" si="1632">K1175/K1168</f>
        <v>0.98212031255350873</v>
      </c>
      <c r="Q1175" s="5">
        <f t="shared" ref="Q1175:Q1237" si="1633">O1175-1</f>
        <v>-1.7449472982889347E-2</v>
      </c>
      <c r="R1175" s="5">
        <f t="shared" ref="R1175:R1237" si="1634">P1175-1</f>
        <v>-1.7879687446491266E-2</v>
      </c>
    </row>
    <row r="1176" spans="1:18" x14ac:dyDescent="0.3">
      <c r="A1176" s="1">
        <v>45081</v>
      </c>
      <c r="B1176">
        <f t="shared" ref="B1176:B1236" si="1635">((B$1237-B$1174)*(1/63))+B1175</f>
        <v>180315.90476190473</v>
      </c>
      <c r="C1176">
        <f t="shared" si="1571"/>
        <v>4.9523809523670934</v>
      </c>
      <c r="D1176">
        <f t="shared" si="1582"/>
        <v>6.1309523809650273</v>
      </c>
      <c r="E1176">
        <f t="shared" si="1583"/>
        <v>125.9047619048215</v>
      </c>
      <c r="F1176">
        <f t="shared" ref="F1176:F1236" si="1636">((F$1237-F$1174)*(1/63))+F1175</f>
        <v>2346.0317460317465</v>
      </c>
      <c r="G1176">
        <f t="shared" si="1594"/>
        <v>1.5873015873239638E-2</v>
      </c>
      <c r="H1176">
        <f t="shared" si="1595"/>
        <v>0.9841269841281246</v>
      </c>
      <c r="I1176">
        <f t="shared" ref="I1176:I1236" si="1637">((I$1237-I$1174)*(1/63))+I1175</f>
        <v>176601.63492063491</v>
      </c>
      <c r="J1176">
        <f t="shared" si="1584"/>
        <v>7.3174603174556978</v>
      </c>
      <c r="K1176">
        <f t="shared" si="1597"/>
        <v>1368.2380952380772</v>
      </c>
      <c r="L1176">
        <f t="shared" si="1628"/>
        <v>1368.4259774865072</v>
      </c>
      <c r="M1176">
        <f t="shared" si="1629"/>
        <v>0.9982628634958175</v>
      </c>
      <c r="N1176">
        <f t="shared" si="1630"/>
        <v>0.99797729108278821</v>
      </c>
      <c r="O1176">
        <f t="shared" si="1631"/>
        <v>0.98321354257487958</v>
      </c>
      <c r="P1176">
        <f t="shared" si="1632"/>
        <v>0.98306418502828707</v>
      </c>
      <c r="Q1176" s="5">
        <f t="shared" si="1633"/>
        <v>-1.6786457425120416E-2</v>
      </c>
      <c r="R1176" s="5">
        <f t="shared" si="1634"/>
        <v>-1.6935814971712926E-2</v>
      </c>
    </row>
    <row r="1177" spans="1:18" x14ac:dyDescent="0.3">
      <c r="A1177" s="1">
        <v>45082</v>
      </c>
      <c r="B1177">
        <f t="shared" si="1635"/>
        <v>180320.8571428571</v>
      </c>
      <c r="C1177">
        <f t="shared" si="1571"/>
        <v>4.9523809523670934</v>
      </c>
      <c r="D1177">
        <f t="shared" si="1582"/>
        <v>5.5416666666787933</v>
      </c>
      <c r="E1177">
        <f t="shared" si="1583"/>
        <v>121.19047619053163</v>
      </c>
      <c r="F1177">
        <f t="shared" si="1636"/>
        <v>2346.0476190476197</v>
      </c>
      <c r="G1177">
        <f t="shared" si="1594"/>
        <v>1.5873015873239638E-2</v>
      </c>
      <c r="H1177">
        <f t="shared" si="1595"/>
        <v>0.80952380952521708</v>
      </c>
      <c r="I1177">
        <f t="shared" si="1637"/>
        <v>176608.95238095237</v>
      </c>
      <c r="J1177">
        <f t="shared" si="1584"/>
        <v>7.3174603174556978</v>
      </c>
      <c r="K1177">
        <f t="shared" si="1597"/>
        <v>1365.8571428571013</v>
      </c>
      <c r="L1177">
        <f t="shared" si="1628"/>
        <v>1365.8488418758004</v>
      </c>
      <c r="M1177">
        <f t="shared" si="1629"/>
        <v>0.99825984060138184</v>
      </c>
      <c r="N1177">
        <f t="shared" si="1630"/>
        <v>0.99811671536998992</v>
      </c>
      <c r="O1177">
        <f t="shared" si="1631"/>
        <v>0.98402164940992853</v>
      </c>
      <c r="P1177">
        <f t="shared" si="1632"/>
        <v>0.98401317369400865</v>
      </c>
      <c r="Q1177" s="5">
        <f t="shared" si="1633"/>
        <v>-1.5978350590071466E-2</v>
      </c>
      <c r="R1177" s="5">
        <f t="shared" si="1634"/>
        <v>-1.5986826305991353E-2</v>
      </c>
    </row>
    <row r="1178" spans="1:18" x14ac:dyDescent="0.3">
      <c r="A1178" s="1">
        <v>45083</v>
      </c>
      <c r="B1178">
        <f t="shared" si="1635"/>
        <v>180325.80952380947</v>
      </c>
      <c r="C1178">
        <f t="shared" si="1571"/>
        <v>4.9523809523670934</v>
      </c>
      <c r="D1178">
        <f t="shared" si="1582"/>
        <v>4.9523809523670934</v>
      </c>
      <c r="E1178">
        <f t="shared" si="1583"/>
        <v>116.47619047624175</v>
      </c>
      <c r="F1178">
        <f t="shared" si="1636"/>
        <v>2346.063492063493</v>
      </c>
      <c r="G1178">
        <f t="shared" si="1594"/>
        <v>1.5873015873239638E-2</v>
      </c>
      <c r="H1178">
        <f t="shared" si="1595"/>
        <v>0.63492063492230955</v>
      </c>
      <c r="I1178">
        <f t="shared" si="1637"/>
        <v>176616.26984126982</v>
      </c>
      <c r="J1178">
        <f t="shared" si="1584"/>
        <v>7.3174603174556978</v>
      </c>
      <c r="K1178">
        <f t="shared" si="1597"/>
        <v>1363.4761904761544</v>
      </c>
      <c r="L1178">
        <f t="shared" si="1628"/>
        <v>1363.4678749991367</v>
      </c>
      <c r="M1178">
        <f t="shared" si="1629"/>
        <v>0.99825680716801291</v>
      </c>
      <c r="N1178">
        <f t="shared" si="1630"/>
        <v>0.99825678596074086</v>
      </c>
      <c r="O1178">
        <f t="shared" si="1631"/>
        <v>0.98497586202743104</v>
      </c>
      <c r="P1178">
        <f t="shared" si="1632"/>
        <v>0.9849673202616841</v>
      </c>
      <c r="Q1178" s="5">
        <f t="shared" si="1633"/>
        <v>-1.5024137972568963E-2</v>
      </c>
      <c r="R1178" s="5">
        <f t="shared" si="1634"/>
        <v>-1.5032679738315902E-2</v>
      </c>
    </row>
    <row r="1179" spans="1:18" x14ac:dyDescent="0.3">
      <c r="A1179" s="1">
        <v>45084</v>
      </c>
      <c r="B1179">
        <f t="shared" si="1635"/>
        <v>180330.76190476184</v>
      </c>
      <c r="C1179">
        <f t="shared" si="1571"/>
        <v>4.9523809523670934</v>
      </c>
      <c r="D1179">
        <f t="shared" si="1582"/>
        <v>4.9523809523670934</v>
      </c>
      <c r="E1179">
        <f t="shared" si="1583"/>
        <v>111.76190476195188</v>
      </c>
      <c r="F1179">
        <f t="shared" si="1636"/>
        <v>2346.0793650793662</v>
      </c>
      <c r="G1179">
        <f t="shared" si="1594"/>
        <v>1.5873015873239638E-2</v>
      </c>
      <c r="H1179">
        <f t="shared" si="1595"/>
        <v>0.46031746031940202</v>
      </c>
      <c r="I1179">
        <f t="shared" si="1637"/>
        <v>176623.58730158728</v>
      </c>
      <c r="J1179">
        <f t="shared" si="1584"/>
        <v>7.3174603174556978</v>
      </c>
      <c r="K1179">
        <f t="shared" si="1597"/>
        <v>1361.0952380951785</v>
      </c>
      <c r="L1179">
        <f t="shared" si="1628"/>
        <v>1361.0869080717614</v>
      </c>
      <c r="M1179">
        <f t="shared" si="1629"/>
        <v>0.99825376314041503</v>
      </c>
      <c r="N1179">
        <f t="shared" si="1630"/>
        <v>0.99825374182184023</v>
      </c>
      <c r="O1179">
        <f t="shared" si="1631"/>
        <v>0.98579330431694701</v>
      </c>
      <c r="P1179">
        <f t="shared" si="1632"/>
        <v>0.98592666689686592</v>
      </c>
      <c r="Q1179" s="5">
        <f t="shared" si="1633"/>
        <v>-1.4206695683052994E-2</v>
      </c>
      <c r="R1179" s="5">
        <f t="shared" si="1634"/>
        <v>-1.4073333103134078E-2</v>
      </c>
    </row>
    <row r="1180" spans="1:18" x14ac:dyDescent="0.3">
      <c r="A1180" s="1">
        <v>45085</v>
      </c>
      <c r="B1180">
        <f t="shared" si="1635"/>
        <v>180335.7142857142</v>
      </c>
      <c r="C1180">
        <f t="shared" si="1571"/>
        <v>4.9523809523670934</v>
      </c>
      <c r="D1180">
        <f t="shared" si="1582"/>
        <v>4.9523809523670934</v>
      </c>
      <c r="E1180">
        <f t="shared" si="1583"/>
        <v>107.04761904766201</v>
      </c>
      <c r="F1180">
        <f t="shared" si="1636"/>
        <v>2346.0952380952394</v>
      </c>
      <c r="G1180">
        <f t="shared" si="1594"/>
        <v>1.5873015873239638E-2</v>
      </c>
      <c r="H1180">
        <f t="shared" si="1595"/>
        <v>0.28571428571649449</v>
      </c>
      <c r="I1180">
        <f t="shared" si="1637"/>
        <v>176630.90476190473</v>
      </c>
      <c r="J1180">
        <f t="shared" si="1584"/>
        <v>7.3174603174556978</v>
      </c>
      <c r="K1180">
        <f t="shared" si="1597"/>
        <v>1358.7142857142317</v>
      </c>
      <c r="L1180">
        <f t="shared" si="1628"/>
        <v>1358.7059410933998</v>
      </c>
      <c r="M1180">
        <f t="shared" si="1629"/>
        <v>0.9982507084630764</v>
      </c>
      <c r="N1180">
        <f t="shared" si="1630"/>
        <v>0.99825068703236985</v>
      </c>
      <c r="O1180">
        <f t="shared" si="1631"/>
        <v>0.98647302507400125</v>
      </c>
      <c r="P1180">
        <f t="shared" si="1632"/>
        <v>0.98689125622604934</v>
      </c>
      <c r="Q1180" s="5">
        <f t="shared" si="1633"/>
        <v>-1.3526974925998747E-2</v>
      </c>
      <c r="R1180" s="5">
        <f t="shared" si="1634"/>
        <v>-1.310874377395066E-2</v>
      </c>
    </row>
    <row r="1181" spans="1:18" x14ac:dyDescent="0.3">
      <c r="A1181" s="1">
        <v>45086</v>
      </c>
      <c r="B1181">
        <f t="shared" si="1635"/>
        <v>180340.66666666657</v>
      </c>
      <c r="C1181">
        <f t="shared" si="1571"/>
        <v>4.9523809523670934</v>
      </c>
      <c r="D1181">
        <f t="shared" si="1582"/>
        <v>4.9523809523670934</v>
      </c>
      <c r="E1181">
        <f t="shared" si="1583"/>
        <v>102.33333333337214</v>
      </c>
      <c r="F1181">
        <f t="shared" si="1636"/>
        <v>2346.1111111111127</v>
      </c>
      <c r="G1181">
        <f t="shared" si="1594"/>
        <v>1.5873015873239638E-2</v>
      </c>
      <c r="H1181">
        <f t="shared" si="1595"/>
        <v>0.11111111111267746</v>
      </c>
      <c r="I1181">
        <f t="shared" si="1637"/>
        <v>176638.22222222219</v>
      </c>
      <c r="J1181">
        <f t="shared" si="1584"/>
        <v>7.3174603174556978</v>
      </c>
      <c r="K1181">
        <f t="shared" si="1597"/>
        <v>1356.3333333332557</v>
      </c>
      <c r="L1181">
        <f t="shared" si="1628"/>
        <v>1356.3249740637916</v>
      </c>
      <c r="M1181">
        <f t="shared" si="1629"/>
        <v>0.99824764307992508</v>
      </c>
      <c r="N1181">
        <f t="shared" si="1630"/>
        <v>0.99824762153634794</v>
      </c>
      <c r="O1181">
        <f t="shared" si="1631"/>
        <v>0.98701412484450723</v>
      </c>
      <c r="P1181">
        <f t="shared" si="1632"/>
        <v>0.98786113134250231</v>
      </c>
      <c r="Q1181" s="5">
        <f t="shared" si="1633"/>
        <v>-1.2985875155492765E-2</v>
      </c>
      <c r="R1181" s="5">
        <f t="shared" si="1634"/>
        <v>-1.2138868657497692E-2</v>
      </c>
    </row>
    <row r="1182" spans="1:18" x14ac:dyDescent="0.3">
      <c r="A1182" s="1">
        <v>45087</v>
      </c>
      <c r="B1182">
        <f t="shared" si="1635"/>
        <v>180345.61904761894</v>
      </c>
      <c r="C1182">
        <f t="shared" si="1571"/>
        <v>4.9523809523670934</v>
      </c>
      <c r="D1182">
        <f t="shared" si="1582"/>
        <v>4.9523809523670934</v>
      </c>
      <c r="E1182">
        <f t="shared" si="1583"/>
        <v>97.619047619082266</v>
      </c>
      <c r="F1182">
        <f t="shared" si="1636"/>
        <v>2346.1269841269859</v>
      </c>
      <c r="G1182">
        <f t="shared" si="1594"/>
        <v>1.5873015873239638E-2</v>
      </c>
      <c r="H1182">
        <f t="shared" si="1595"/>
        <v>0.11111111111267746</v>
      </c>
      <c r="I1182">
        <f t="shared" si="1637"/>
        <v>176645.53968253965</v>
      </c>
      <c r="J1182">
        <f t="shared" si="1584"/>
        <v>7.3174603174556978</v>
      </c>
      <c r="K1182">
        <f t="shared" si="1597"/>
        <v>1353.9523809523089</v>
      </c>
      <c r="L1182">
        <f t="shared" si="1628"/>
        <v>1353.9440069826585</v>
      </c>
      <c r="M1182">
        <f t="shared" si="1629"/>
        <v>0.99824456693466679</v>
      </c>
      <c r="N1182">
        <f t="shared" si="1630"/>
        <v>0.99824454527737605</v>
      </c>
      <c r="O1182">
        <f t="shared" si="1631"/>
        <v>0.98741575693278749</v>
      </c>
      <c r="P1182">
        <f t="shared" si="1632"/>
        <v>0.98784004447065887</v>
      </c>
      <c r="Q1182" s="5">
        <f t="shared" si="1633"/>
        <v>-1.2584243067212508E-2</v>
      </c>
      <c r="R1182" s="5">
        <f t="shared" si="1634"/>
        <v>-1.2159955529341127E-2</v>
      </c>
    </row>
    <row r="1183" spans="1:18" x14ac:dyDescent="0.3">
      <c r="A1183" s="1">
        <v>45088</v>
      </c>
      <c r="B1183">
        <f t="shared" si="1635"/>
        <v>180350.5714285713</v>
      </c>
      <c r="C1183">
        <f t="shared" si="1571"/>
        <v>4.9523809523670934</v>
      </c>
      <c r="D1183">
        <f t="shared" si="1582"/>
        <v>4.9523809523670934</v>
      </c>
      <c r="E1183">
        <f t="shared" si="1583"/>
        <v>92.904761904792394</v>
      </c>
      <c r="F1183">
        <f t="shared" si="1636"/>
        <v>2346.1428571428592</v>
      </c>
      <c r="G1183">
        <f t="shared" si="1594"/>
        <v>1.5873015873239638E-2</v>
      </c>
      <c r="H1183">
        <f t="shared" si="1595"/>
        <v>0.11111111111267746</v>
      </c>
      <c r="I1183">
        <f t="shared" si="1637"/>
        <v>176652.8571428571</v>
      </c>
      <c r="J1183">
        <f t="shared" si="1584"/>
        <v>7.3174603174556978</v>
      </c>
      <c r="K1183">
        <f t="shared" si="1597"/>
        <v>1351.5714285713329</v>
      </c>
      <c r="L1183">
        <f t="shared" si="1628"/>
        <v>1351.5630398497358</v>
      </c>
      <c r="M1183">
        <f t="shared" si="1629"/>
        <v>0.99824147997043933</v>
      </c>
      <c r="N1183">
        <f t="shared" si="1630"/>
        <v>0.99824145819868226</v>
      </c>
      <c r="O1183">
        <f t="shared" si="1631"/>
        <v>0.98767712838384958</v>
      </c>
      <c r="P1183">
        <f t="shared" si="1632"/>
        <v>0.98781888420973674</v>
      </c>
      <c r="Q1183" s="5">
        <f t="shared" si="1633"/>
        <v>-1.2322871616150421E-2</v>
      </c>
      <c r="R1183" s="5">
        <f t="shared" si="1634"/>
        <v>-1.2181115790263264E-2</v>
      </c>
    </row>
    <row r="1184" spans="1:18" x14ac:dyDescent="0.3">
      <c r="A1184" s="1">
        <v>45089</v>
      </c>
      <c r="B1184">
        <f t="shared" si="1635"/>
        <v>180355.52380952367</v>
      </c>
      <c r="C1184">
        <f t="shared" si="1571"/>
        <v>4.9523809523670934</v>
      </c>
      <c r="D1184">
        <f t="shared" si="1582"/>
        <v>4.9523809523670934</v>
      </c>
      <c r="E1184">
        <f t="shared" si="1583"/>
        <v>88.190476190502523</v>
      </c>
      <c r="F1184">
        <f t="shared" si="1636"/>
        <v>2346.1587301587324</v>
      </c>
      <c r="G1184">
        <f t="shared" si="1594"/>
        <v>1.5873015873239638E-2</v>
      </c>
      <c r="H1184">
        <f t="shared" si="1595"/>
        <v>0.11111111111267746</v>
      </c>
      <c r="I1184">
        <f t="shared" si="1637"/>
        <v>176660.17460317456</v>
      </c>
      <c r="J1184">
        <f t="shared" si="1584"/>
        <v>7.3174603174556978</v>
      </c>
      <c r="K1184">
        <f t="shared" si="1597"/>
        <v>1349.1904761903861</v>
      </c>
      <c r="L1184">
        <f t="shared" si="1628"/>
        <v>1349.1820726647416</v>
      </c>
      <c r="M1184">
        <f t="shared" si="1629"/>
        <v>0.99823838213015226</v>
      </c>
      <c r="N1184">
        <f t="shared" si="1630"/>
        <v>0.99823836024307167</v>
      </c>
      <c r="O1184">
        <f t="shared" si="1631"/>
        <v>0.98779750093855967</v>
      </c>
      <c r="P1184">
        <f t="shared" si="1632"/>
        <v>0.98779765017602661</v>
      </c>
      <c r="Q1184" s="5">
        <f t="shared" si="1633"/>
        <v>-1.2202499061440331E-2</v>
      </c>
      <c r="R1184" s="5">
        <f t="shared" si="1634"/>
        <v>-1.2202349823973391E-2</v>
      </c>
    </row>
    <row r="1185" spans="1:18" x14ac:dyDescent="0.3">
      <c r="A1185" s="1">
        <v>45090</v>
      </c>
      <c r="B1185">
        <f t="shared" si="1635"/>
        <v>180360.47619047604</v>
      </c>
      <c r="C1185">
        <f t="shared" si="1571"/>
        <v>4.9523809523670934</v>
      </c>
      <c r="D1185">
        <f t="shared" si="1582"/>
        <v>4.9523809523670934</v>
      </c>
      <c r="E1185">
        <f t="shared" si="1583"/>
        <v>83.476190476212651</v>
      </c>
      <c r="F1185">
        <f t="shared" si="1636"/>
        <v>2346.1746031746056</v>
      </c>
      <c r="G1185">
        <f t="shared" si="1594"/>
        <v>1.5873015873239638E-2</v>
      </c>
      <c r="H1185">
        <f t="shared" si="1595"/>
        <v>0.11111111111267746</v>
      </c>
      <c r="I1185">
        <f t="shared" si="1637"/>
        <v>176667.49206349201</v>
      </c>
      <c r="J1185">
        <f t="shared" si="1584"/>
        <v>7.3174603174556978</v>
      </c>
      <c r="K1185">
        <f t="shared" si="1597"/>
        <v>1346.8095238094102</v>
      </c>
      <c r="L1185">
        <f t="shared" si="1628"/>
        <v>1346.8011054274077</v>
      </c>
      <c r="M1185">
        <f t="shared" si="1629"/>
        <v>0.9982352733561396</v>
      </c>
      <c r="N1185">
        <f t="shared" si="1630"/>
        <v>0.99823525135296887</v>
      </c>
      <c r="O1185">
        <f t="shared" si="1631"/>
        <v>0.98777619196070932</v>
      </c>
      <c r="P1185">
        <f t="shared" si="1632"/>
        <v>0.98777634198296937</v>
      </c>
      <c r="Q1185" s="5">
        <f t="shared" si="1633"/>
        <v>-1.2223808039290684E-2</v>
      </c>
      <c r="R1185" s="5">
        <f t="shared" si="1634"/>
        <v>-1.2223658017030625E-2</v>
      </c>
    </row>
    <row r="1186" spans="1:18" x14ac:dyDescent="0.3">
      <c r="A1186" s="1">
        <v>45091</v>
      </c>
      <c r="B1186">
        <f t="shared" si="1635"/>
        <v>180365.42857142841</v>
      </c>
      <c r="C1186">
        <f t="shared" si="1571"/>
        <v>4.9523809523670934</v>
      </c>
      <c r="D1186">
        <f t="shared" si="1582"/>
        <v>4.9523809523670934</v>
      </c>
      <c r="E1186">
        <f t="shared" si="1583"/>
        <v>78.761904761922779</v>
      </c>
      <c r="F1186">
        <f t="shared" si="1636"/>
        <v>2346.1904761904789</v>
      </c>
      <c r="G1186">
        <f t="shared" si="1594"/>
        <v>1.5873015873239638E-2</v>
      </c>
      <c r="H1186">
        <f t="shared" si="1595"/>
        <v>0.11111111111267746</v>
      </c>
      <c r="I1186">
        <f t="shared" si="1637"/>
        <v>176674.80952380947</v>
      </c>
      <c r="J1186">
        <f t="shared" si="1584"/>
        <v>7.3174603174556978</v>
      </c>
      <c r="K1186">
        <f t="shared" si="1597"/>
        <v>1344.4285714284633</v>
      </c>
      <c r="L1186">
        <f t="shared" si="1628"/>
        <v>1344.4201381374478</v>
      </c>
      <c r="M1186">
        <f t="shared" si="1629"/>
        <v>0.99823215359049999</v>
      </c>
      <c r="N1186">
        <f t="shared" si="1630"/>
        <v>0.99823213147036705</v>
      </c>
      <c r="O1186">
        <f t="shared" si="1631"/>
        <v>0.98775480842885688</v>
      </c>
      <c r="P1186">
        <f t="shared" si="1632"/>
        <v>0.98775495924147105</v>
      </c>
      <c r="Q1186" s="5">
        <f t="shared" si="1633"/>
        <v>-1.2245191571143121E-2</v>
      </c>
      <c r="R1186" s="5">
        <f t="shared" si="1634"/>
        <v>-1.2245040758528947E-2</v>
      </c>
    </row>
    <row r="1187" spans="1:18" x14ac:dyDescent="0.3">
      <c r="A1187" s="1">
        <v>45092</v>
      </c>
      <c r="B1187">
        <f t="shared" si="1635"/>
        <v>180370.38095238077</v>
      </c>
      <c r="C1187">
        <f t="shared" si="1571"/>
        <v>4.9523809523670934</v>
      </c>
      <c r="D1187">
        <f t="shared" si="1582"/>
        <v>4.9523809523670934</v>
      </c>
      <c r="E1187">
        <f t="shared" si="1583"/>
        <v>74.047619047632907</v>
      </c>
      <c r="F1187">
        <f t="shared" si="1636"/>
        <v>2346.2063492063521</v>
      </c>
      <c r="G1187">
        <f t="shared" si="1594"/>
        <v>1.5873015873239638E-2</v>
      </c>
      <c r="H1187">
        <f t="shared" si="1595"/>
        <v>0.11111111111267746</v>
      </c>
      <c r="I1187">
        <f t="shared" si="1637"/>
        <v>176682.12698412692</v>
      </c>
      <c r="J1187">
        <f t="shared" si="1584"/>
        <v>7.3174603174556978</v>
      </c>
      <c r="K1187">
        <f t="shared" si="1597"/>
        <v>1342.0476190474874</v>
      </c>
      <c r="L1187">
        <f t="shared" si="1628"/>
        <v>1342.0391707945901</v>
      </c>
      <c r="M1187">
        <f t="shared" si="1629"/>
        <v>0.99822902277474945</v>
      </c>
      <c r="N1187">
        <f t="shared" si="1630"/>
        <v>0.99822900053687358</v>
      </c>
      <c r="O1187">
        <f t="shared" si="1631"/>
        <v>0.98773334995105899</v>
      </c>
      <c r="P1187">
        <f t="shared" si="1632"/>
        <v>0.98773350155954009</v>
      </c>
      <c r="Q1187" s="5">
        <f t="shared" si="1633"/>
        <v>-1.2266650048941008E-2</v>
      </c>
      <c r="R1187" s="5">
        <f t="shared" si="1634"/>
        <v>-1.2266498440459905E-2</v>
      </c>
    </row>
    <row r="1188" spans="1:18" x14ac:dyDescent="0.3">
      <c r="A1188" s="1">
        <v>45093</v>
      </c>
      <c r="B1188">
        <f t="shared" si="1635"/>
        <v>180375.33333333314</v>
      </c>
      <c r="C1188">
        <f t="shared" si="1571"/>
        <v>4.9523809523670934</v>
      </c>
      <c r="D1188">
        <f t="shared" si="1582"/>
        <v>4.9523809523670934</v>
      </c>
      <c r="E1188">
        <f t="shared" si="1583"/>
        <v>69.333333333139308</v>
      </c>
      <c r="F1188">
        <f t="shared" si="1636"/>
        <v>2346.2222222222254</v>
      </c>
      <c r="G1188">
        <f t="shared" si="1594"/>
        <v>1.5873015873239638E-2</v>
      </c>
      <c r="H1188">
        <f t="shared" si="1595"/>
        <v>0.11111111111267746</v>
      </c>
      <c r="I1188">
        <f t="shared" si="1637"/>
        <v>176689.44444444438</v>
      </c>
      <c r="J1188">
        <f t="shared" si="1584"/>
        <v>7.3174603174556978</v>
      </c>
      <c r="K1188">
        <f t="shared" si="1597"/>
        <v>1339.6666666665406</v>
      </c>
      <c r="L1188">
        <f t="shared" si="1628"/>
        <v>1339.6582033985444</v>
      </c>
      <c r="M1188">
        <f t="shared" si="1629"/>
        <v>0.99822588085016184</v>
      </c>
      <c r="N1188">
        <f t="shared" si="1630"/>
        <v>0.99822585849365641</v>
      </c>
      <c r="O1188">
        <f t="shared" si="1631"/>
        <v>0.98771181613259651</v>
      </c>
      <c r="P1188">
        <f t="shared" si="1632"/>
        <v>0.98771196854260301</v>
      </c>
      <c r="Q1188" s="5">
        <f t="shared" si="1633"/>
        <v>-1.228818386740349E-2</v>
      </c>
      <c r="R1188" s="5">
        <f t="shared" si="1634"/>
        <v>-1.2288031457396986E-2</v>
      </c>
    </row>
    <row r="1189" spans="1:18" x14ac:dyDescent="0.3">
      <c r="A1189" s="1">
        <v>45094</v>
      </c>
      <c r="B1189">
        <f t="shared" si="1635"/>
        <v>180380.28571428551</v>
      </c>
      <c r="C1189">
        <f t="shared" ref="C1189:C1252" si="1638">B1189-B1188</f>
        <v>4.9523809523670934</v>
      </c>
      <c r="D1189">
        <f t="shared" si="1582"/>
        <v>4.9523809523670934</v>
      </c>
      <c r="E1189">
        <f t="shared" si="1583"/>
        <v>69.333333333139308</v>
      </c>
      <c r="F1189">
        <f t="shared" si="1636"/>
        <v>2346.2380952380986</v>
      </c>
      <c r="G1189">
        <f t="shared" si="1594"/>
        <v>1.5873015873239638E-2</v>
      </c>
      <c r="H1189">
        <f t="shared" si="1595"/>
        <v>0.11111111111267746</v>
      </c>
      <c r="I1189">
        <f t="shared" si="1637"/>
        <v>176696.76190476184</v>
      </c>
      <c r="J1189">
        <f t="shared" si="1584"/>
        <v>7.3174603174556978</v>
      </c>
      <c r="K1189">
        <f t="shared" si="1597"/>
        <v>1337.2857142855646</v>
      </c>
      <c r="L1189">
        <f t="shared" si="1628"/>
        <v>1337.2772359490345</v>
      </c>
      <c r="M1189">
        <f t="shared" si="1629"/>
        <v>0.99822272775742016</v>
      </c>
      <c r="N1189">
        <f t="shared" si="1630"/>
        <v>0.99822270528148926</v>
      </c>
      <c r="O1189">
        <f t="shared" si="1631"/>
        <v>0.9876902065759966</v>
      </c>
      <c r="P1189">
        <f t="shared" si="1632"/>
        <v>0.98769035979314002</v>
      </c>
      <c r="Q1189" s="5">
        <f t="shared" si="1633"/>
        <v>-1.2309793424003401E-2</v>
      </c>
      <c r="R1189" s="5">
        <f t="shared" si="1634"/>
        <v>-1.2309640206859984E-2</v>
      </c>
    </row>
    <row r="1190" spans="1:18" x14ac:dyDescent="0.3">
      <c r="A1190" s="1">
        <v>45095</v>
      </c>
      <c r="B1190">
        <f t="shared" si="1635"/>
        <v>180385.23809523787</v>
      </c>
      <c r="C1190">
        <f t="shared" si="1638"/>
        <v>4.9523809523670934</v>
      </c>
      <c r="D1190">
        <f t="shared" si="1582"/>
        <v>4.9523809523670934</v>
      </c>
      <c r="E1190">
        <f t="shared" si="1583"/>
        <v>69.333333333139308</v>
      </c>
      <c r="F1190">
        <f t="shared" si="1636"/>
        <v>2346.2539682539718</v>
      </c>
      <c r="G1190">
        <f t="shared" si="1594"/>
        <v>1.5873015873239638E-2</v>
      </c>
      <c r="H1190">
        <f t="shared" si="1595"/>
        <v>0.11111111111267746</v>
      </c>
      <c r="I1190">
        <f t="shared" si="1637"/>
        <v>176704.07936507929</v>
      </c>
      <c r="J1190">
        <f t="shared" si="1584"/>
        <v>7.3174603174556978</v>
      </c>
      <c r="K1190">
        <f t="shared" si="1597"/>
        <v>1334.9047619046178</v>
      </c>
      <c r="L1190">
        <f t="shared" si="1628"/>
        <v>1334.8962684457665</v>
      </c>
      <c r="M1190">
        <f t="shared" si="1629"/>
        <v>0.99821956343695872</v>
      </c>
      <c r="N1190">
        <f t="shared" si="1630"/>
        <v>0.99821954084070064</v>
      </c>
      <c r="O1190">
        <f t="shared" si="1631"/>
        <v>0.98766852088096291</v>
      </c>
      <c r="P1190">
        <f t="shared" si="1632"/>
        <v>0.98766867491100152</v>
      </c>
      <c r="Q1190" s="5">
        <f t="shared" si="1633"/>
        <v>-1.2331479119037092E-2</v>
      </c>
      <c r="R1190" s="5">
        <f t="shared" si="1634"/>
        <v>-1.2331325088998479E-2</v>
      </c>
    </row>
    <row r="1191" spans="1:18" x14ac:dyDescent="0.3">
      <c r="A1191" s="1">
        <v>45096</v>
      </c>
      <c r="B1191">
        <f t="shared" si="1635"/>
        <v>180390.19047619024</v>
      </c>
      <c r="C1191">
        <f t="shared" si="1638"/>
        <v>4.9523809523670934</v>
      </c>
      <c r="D1191">
        <f t="shared" si="1582"/>
        <v>4.9523809523670934</v>
      </c>
      <c r="E1191">
        <f t="shared" si="1583"/>
        <v>69.333333333139308</v>
      </c>
      <c r="F1191">
        <f t="shared" si="1636"/>
        <v>2346.2698412698451</v>
      </c>
      <c r="G1191">
        <f t="shared" si="1594"/>
        <v>1.5873015873239638E-2</v>
      </c>
      <c r="H1191">
        <f t="shared" si="1595"/>
        <v>0.11111111111267746</v>
      </c>
      <c r="I1191">
        <f t="shared" si="1637"/>
        <v>176711.39682539675</v>
      </c>
      <c r="J1191">
        <f t="shared" si="1584"/>
        <v>7.3174603174556978</v>
      </c>
      <c r="K1191">
        <f t="shared" si="1597"/>
        <v>1332.5238095236418</v>
      </c>
      <c r="L1191">
        <f t="shared" si="1628"/>
        <v>1332.5153008884604</v>
      </c>
      <c r="M1191">
        <f t="shared" si="1629"/>
        <v>0.99821638782861266</v>
      </c>
      <c r="N1191">
        <f t="shared" si="1630"/>
        <v>0.99821636511121703</v>
      </c>
      <c r="O1191">
        <f t="shared" si="1631"/>
        <v>0.98764675864439633</v>
      </c>
      <c r="P1191">
        <f t="shared" si="1632"/>
        <v>0.98764691349304157</v>
      </c>
      <c r="Q1191" s="5">
        <f t="shared" si="1633"/>
        <v>-1.2353241355603672E-2</v>
      </c>
      <c r="R1191" s="5">
        <f t="shared" si="1634"/>
        <v>-1.2353086506958433E-2</v>
      </c>
    </row>
    <row r="1192" spans="1:18" x14ac:dyDescent="0.3">
      <c r="A1192" s="1">
        <v>45097</v>
      </c>
      <c r="B1192">
        <f t="shared" si="1635"/>
        <v>180395.14285714261</v>
      </c>
      <c r="C1192">
        <f t="shared" si="1638"/>
        <v>4.9523809523670934</v>
      </c>
      <c r="D1192">
        <f t="shared" si="1582"/>
        <v>4.9523809523670934</v>
      </c>
      <c r="E1192">
        <f t="shared" si="1583"/>
        <v>69.333333333139308</v>
      </c>
      <c r="F1192">
        <f t="shared" si="1636"/>
        <v>2346.2857142857183</v>
      </c>
      <c r="G1192">
        <f t="shared" si="1594"/>
        <v>1.5873015873239638E-2</v>
      </c>
      <c r="H1192">
        <f t="shared" si="1595"/>
        <v>0.11111111111267746</v>
      </c>
      <c r="I1192">
        <f t="shared" si="1637"/>
        <v>176718.7142857142</v>
      </c>
      <c r="J1192">
        <f t="shared" si="1584"/>
        <v>7.3174603174556978</v>
      </c>
      <c r="K1192">
        <f t="shared" si="1597"/>
        <v>1330.142857142695</v>
      </c>
      <c r="L1192">
        <f t="shared" si="1628"/>
        <v>1330.1343332768174</v>
      </c>
      <c r="M1192">
        <f t="shared" si="1629"/>
        <v>0.99821320087196186</v>
      </c>
      <c r="N1192">
        <f t="shared" si="1630"/>
        <v>0.99821317803251086</v>
      </c>
      <c r="O1192">
        <f t="shared" si="1631"/>
        <v>0.98762491946032294</v>
      </c>
      <c r="P1192">
        <f t="shared" si="1632"/>
        <v>0.98762507513343534</v>
      </c>
      <c r="Q1192" s="5">
        <f t="shared" si="1633"/>
        <v>-1.2375080539677064E-2</v>
      </c>
      <c r="R1192" s="5">
        <f t="shared" si="1634"/>
        <v>-1.2374924866564663E-2</v>
      </c>
    </row>
    <row r="1193" spans="1:18" x14ac:dyDescent="0.3">
      <c r="A1193" s="1">
        <v>45098</v>
      </c>
      <c r="B1193">
        <f t="shared" si="1635"/>
        <v>180400.09523809497</v>
      </c>
      <c r="C1193">
        <f t="shared" si="1638"/>
        <v>4.9523809523670934</v>
      </c>
      <c r="D1193">
        <f t="shared" si="1582"/>
        <v>4.9523809523670934</v>
      </c>
      <c r="E1193">
        <f t="shared" si="1583"/>
        <v>69.333333333139308</v>
      </c>
      <c r="F1193">
        <f t="shared" si="1636"/>
        <v>2346.3015873015916</v>
      </c>
      <c r="G1193">
        <f t="shared" si="1594"/>
        <v>1.5873015873239638E-2</v>
      </c>
      <c r="H1193">
        <f t="shared" si="1595"/>
        <v>0.11111111111267746</v>
      </c>
      <c r="I1193">
        <f t="shared" si="1637"/>
        <v>176726.03174603166</v>
      </c>
      <c r="J1193">
        <f t="shared" si="1584"/>
        <v>7.3174603174556978</v>
      </c>
      <c r="K1193">
        <f t="shared" si="1597"/>
        <v>1327.7619047617191</v>
      </c>
      <c r="L1193">
        <f t="shared" si="1628"/>
        <v>1327.7533656105538</v>
      </c>
      <c r="M1193">
        <f t="shared" si="1629"/>
        <v>0.99821000250597858</v>
      </c>
      <c r="N1193">
        <f t="shared" si="1630"/>
        <v>0.99820997954364654</v>
      </c>
      <c r="O1193">
        <f t="shared" si="1631"/>
        <v>0.98760300291991754</v>
      </c>
      <c r="P1193">
        <f t="shared" si="1632"/>
        <v>0.98760315942331112</v>
      </c>
      <c r="Q1193" s="5">
        <f t="shared" si="1633"/>
        <v>-1.2396997080082461E-2</v>
      </c>
      <c r="R1193" s="5">
        <f t="shared" si="1634"/>
        <v>-1.2396840576688883E-2</v>
      </c>
    </row>
    <row r="1194" spans="1:18" x14ac:dyDescent="0.3">
      <c r="A1194" s="1">
        <v>45099</v>
      </c>
      <c r="B1194">
        <f t="shared" si="1635"/>
        <v>180405.04761904734</v>
      </c>
      <c r="C1194">
        <f t="shared" si="1638"/>
        <v>4.9523809523670934</v>
      </c>
      <c r="D1194">
        <f t="shared" ref="D1194:D1257" si="1639">AVERAGE(C1191:C1198)</f>
        <v>4.9523809523670934</v>
      </c>
      <c r="E1194">
        <f t="shared" ref="E1194:E1257" si="1640">SUM(C1181:C1194)</f>
        <v>69.333333333139308</v>
      </c>
      <c r="F1194">
        <f t="shared" si="1636"/>
        <v>2346.3174603174648</v>
      </c>
      <c r="G1194">
        <f t="shared" si="1594"/>
        <v>1.5873015873239638E-2</v>
      </c>
      <c r="H1194">
        <f t="shared" si="1595"/>
        <v>0.11111111111267746</v>
      </c>
      <c r="I1194">
        <f t="shared" si="1637"/>
        <v>176733.34920634911</v>
      </c>
      <c r="J1194">
        <f t="shared" si="1584"/>
        <v>7.3174603174556978</v>
      </c>
      <c r="K1194">
        <f t="shared" si="1597"/>
        <v>1325.3809523807722</v>
      </c>
      <c r="L1194">
        <f t="shared" si="1628"/>
        <v>1325.3723978893668</v>
      </c>
      <c r="M1194">
        <f t="shared" si="1629"/>
        <v>0.9982067926693724</v>
      </c>
      <c r="N1194">
        <f t="shared" si="1630"/>
        <v>0.99820676958322585</v>
      </c>
      <c r="O1194">
        <f t="shared" si="1631"/>
        <v>0.98758100861142872</v>
      </c>
      <c r="P1194">
        <f t="shared" si="1632"/>
        <v>0.98758116595106793</v>
      </c>
      <c r="Q1194" s="5">
        <f t="shared" si="1633"/>
        <v>-1.2418991388571277E-2</v>
      </c>
      <c r="R1194" s="5">
        <f t="shared" si="1634"/>
        <v>-1.241883404893207E-2</v>
      </c>
    </row>
    <row r="1195" spans="1:18" x14ac:dyDescent="0.3">
      <c r="A1195" s="1">
        <v>45100</v>
      </c>
      <c r="B1195">
        <f t="shared" si="1635"/>
        <v>180409.99999999971</v>
      </c>
      <c r="C1195">
        <f t="shared" si="1638"/>
        <v>4.9523809523670934</v>
      </c>
      <c r="D1195">
        <f t="shared" si="1639"/>
        <v>4.9523809523670934</v>
      </c>
      <c r="E1195">
        <f t="shared" si="1640"/>
        <v>69.333333333139308</v>
      </c>
      <c r="F1195">
        <f t="shared" si="1636"/>
        <v>2346.333333333338</v>
      </c>
      <c r="G1195">
        <f t="shared" si="1594"/>
        <v>1.5873015873239638E-2</v>
      </c>
      <c r="H1195">
        <f t="shared" si="1595"/>
        <v>0.11111111111267746</v>
      </c>
      <c r="I1195">
        <f t="shared" si="1637"/>
        <v>176740.66666666657</v>
      </c>
      <c r="J1195">
        <f t="shared" ref="J1195:J1258" si="1641">I1195-I1194</f>
        <v>7.3174603174556978</v>
      </c>
      <c r="K1195">
        <f t="shared" si="1597"/>
        <v>1322.9999999997963</v>
      </c>
      <c r="L1195">
        <f t="shared" si="1628"/>
        <v>1322.9914301129681</v>
      </c>
      <c r="M1195">
        <f t="shared" si="1629"/>
        <v>0.99820357130023707</v>
      </c>
      <c r="N1195">
        <f t="shared" si="1630"/>
        <v>0.9982035480894349</v>
      </c>
      <c r="O1195">
        <f t="shared" si="1631"/>
        <v>0.98755893612020229</v>
      </c>
      <c r="P1195">
        <f t="shared" si="1632"/>
        <v>0.98755909430200606</v>
      </c>
      <c r="Q1195" s="5">
        <f t="shared" si="1633"/>
        <v>-1.2441063879797709E-2</v>
      </c>
      <c r="R1195" s="5">
        <f t="shared" si="1634"/>
        <v>-1.2440905697993943E-2</v>
      </c>
    </row>
    <row r="1196" spans="1:18" x14ac:dyDescent="0.3">
      <c r="A1196" s="1">
        <v>45101</v>
      </c>
      <c r="B1196">
        <f t="shared" si="1635"/>
        <v>180414.95238095208</v>
      </c>
      <c r="C1196">
        <f t="shared" si="1638"/>
        <v>4.9523809523670934</v>
      </c>
      <c r="D1196">
        <f t="shared" si="1639"/>
        <v>4.9523809523670934</v>
      </c>
      <c r="E1196">
        <f t="shared" si="1640"/>
        <v>69.333333333139308</v>
      </c>
      <c r="F1196">
        <f t="shared" si="1636"/>
        <v>2346.3492063492113</v>
      </c>
      <c r="G1196">
        <f t="shared" si="1594"/>
        <v>1.5873015873239638E-2</v>
      </c>
      <c r="H1196">
        <f t="shared" si="1595"/>
        <v>0.11111111111267746</v>
      </c>
      <c r="I1196">
        <f t="shared" si="1637"/>
        <v>176747.98412698403</v>
      </c>
      <c r="J1196">
        <f t="shared" si="1641"/>
        <v>7.3174603174556978</v>
      </c>
      <c r="K1196">
        <f t="shared" si="1597"/>
        <v>1320.6190476188494</v>
      </c>
      <c r="L1196">
        <f t="shared" si="1628"/>
        <v>1320.610462281051</v>
      </c>
      <c r="M1196">
        <f t="shared" si="1629"/>
        <v>0.99820033833639665</v>
      </c>
      <c r="N1196">
        <f t="shared" si="1630"/>
        <v>0.99820031499998918</v>
      </c>
      <c r="O1196">
        <f t="shared" si="1631"/>
        <v>0.98753678502860665</v>
      </c>
      <c r="P1196">
        <f t="shared" si="1632"/>
        <v>0.98753694405864556</v>
      </c>
      <c r="Q1196" s="5">
        <f t="shared" si="1633"/>
        <v>-1.2463214971393355E-2</v>
      </c>
      <c r="R1196" s="5">
        <f t="shared" si="1634"/>
        <v>-1.246305594135444E-2</v>
      </c>
    </row>
    <row r="1197" spans="1:18" x14ac:dyDescent="0.3">
      <c r="A1197" s="1">
        <v>45102</v>
      </c>
      <c r="B1197">
        <f t="shared" si="1635"/>
        <v>180419.90476190444</v>
      </c>
      <c r="C1197">
        <f t="shared" si="1638"/>
        <v>4.9523809523670934</v>
      </c>
      <c r="D1197">
        <f t="shared" si="1639"/>
        <v>4.9523809523670934</v>
      </c>
      <c r="E1197">
        <f t="shared" si="1640"/>
        <v>69.333333333139308</v>
      </c>
      <c r="F1197">
        <f t="shared" si="1636"/>
        <v>2346.3650793650845</v>
      </c>
      <c r="G1197">
        <f t="shared" ref="G1197:G1260" si="1642">F1197-F1196</f>
        <v>1.5873015873239638E-2</v>
      </c>
      <c r="H1197">
        <f t="shared" ref="H1197:H1260" si="1643">SUM(G1191:G1197)</f>
        <v>0.11111111111267746</v>
      </c>
      <c r="I1197">
        <f t="shared" si="1637"/>
        <v>176755.30158730148</v>
      </c>
      <c r="J1197">
        <f t="shared" si="1641"/>
        <v>7.3174603174556978</v>
      </c>
      <c r="K1197">
        <f t="shared" ref="K1197:K1260" si="1644">B1197-F1197-I1197</f>
        <v>1318.2380952378735</v>
      </c>
      <c r="L1197">
        <f t="shared" si="1628"/>
        <v>1318.2294943933227</v>
      </c>
      <c r="M1197">
        <f t="shared" si="1629"/>
        <v>0.99819709371505061</v>
      </c>
      <c r="N1197">
        <f t="shared" si="1630"/>
        <v>0.99819707025218041</v>
      </c>
      <c r="O1197">
        <f t="shared" si="1631"/>
        <v>0.98751455491605422</v>
      </c>
      <c r="P1197">
        <f t="shared" si="1632"/>
        <v>0.98751471480035435</v>
      </c>
      <c r="Q1197" s="5">
        <f t="shared" si="1633"/>
        <v>-1.2485445083945779E-2</v>
      </c>
      <c r="R1197" s="5">
        <f t="shared" si="1634"/>
        <v>-1.2485285199645646E-2</v>
      </c>
    </row>
    <row r="1198" spans="1:18" x14ac:dyDescent="0.3">
      <c r="A1198" s="1">
        <v>45103</v>
      </c>
      <c r="B1198">
        <f t="shared" si="1635"/>
        <v>180424.85714285681</v>
      </c>
      <c r="C1198">
        <f t="shared" si="1638"/>
        <v>4.9523809523670934</v>
      </c>
      <c r="D1198">
        <f t="shared" si="1639"/>
        <v>4.9523809523670934</v>
      </c>
      <c r="E1198">
        <f t="shared" si="1640"/>
        <v>69.333333333139308</v>
      </c>
      <c r="F1198">
        <f t="shared" si="1636"/>
        <v>2346.3809523809578</v>
      </c>
      <c r="G1198">
        <f t="shared" si="1642"/>
        <v>1.5873015873239638E-2</v>
      </c>
      <c r="H1198">
        <f t="shared" si="1643"/>
        <v>0.11111111111267746</v>
      </c>
      <c r="I1198">
        <f t="shared" si="1637"/>
        <v>176762.61904761894</v>
      </c>
      <c r="J1198">
        <f t="shared" si="1641"/>
        <v>7.3174603174556978</v>
      </c>
      <c r="K1198">
        <f t="shared" si="1644"/>
        <v>1315.8571428569267</v>
      </c>
      <c r="L1198">
        <f t="shared" si="1628"/>
        <v>1315.848526449472</v>
      </c>
      <c r="M1198">
        <f t="shared" si="1629"/>
        <v>0.99819383737312095</v>
      </c>
      <c r="N1198">
        <f t="shared" si="1630"/>
        <v>0.99819381378282201</v>
      </c>
      <c r="O1198">
        <f t="shared" si="1631"/>
        <v>0.9874922453589271</v>
      </c>
      <c r="P1198">
        <f t="shared" si="1632"/>
        <v>0.98749240610366784</v>
      </c>
      <c r="Q1198" s="5">
        <f t="shared" si="1633"/>
        <v>-1.2507754641072899E-2</v>
      </c>
      <c r="R1198" s="5">
        <f t="shared" si="1634"/>
        <v>-1.2507593896332159E-2</v>
      </c>
    </row>
    <row r="1199" spans="1:18" x14ac:dyDescent="0.3">
      <c r="A1199" s="1">
        <v>45104</v>
      </c>
      <c r="B1199">
        <f t="shared" si="1635"/>
        <v>180429.80952380918</v>
      </c>
      <c r="C1199">
        <f t="shared" si="1638"/>
        <v>4.9523809523670934</v>
      </c>
      <c r="D1199">
        <f t="shared" si="1639"/>
        <v>4.9523809523670934</v>
      </c>
      <c r="E1199">
        <f t="shared" si="1640"/>
        <v>69.333333333139308</v>
      </c>
      <c r="F1199">
        <f t="shared" si="1636"/>
        <v>2346.396825396831</v>
      </c>
      <c r="G1199">
        <f t="shared" si="1642"/>
        <v>1.5873015873239638E-2</v>
      </c>
      <c r="H1199">
        <f t="shared" si="1643"/>
        <v>0.11111111111267746</v>
      </c>
      <c r="I1199">
        <f t="shared" si="1637"/>
        <v>176769.93650793639</v>
      </c>
      <c r="J1199">
        <f t="shared" si="1641"/>
        <v>7.3174603174556978</v>
      </c>
      <c r="K1199">
        <f t="shared" si="1644"/>
        <v>1313.4761904759507</v>
      </c>
      <c r="L1199">
        <f t="shared" si="1628"/>
        <v>1313.4675584492022</v>
      </c>
      <c r="M1199">
        <f t="shared" si="1629"/>
        <v>0.99819056924689675</v>
      </c>
      <c r="N1199">
        <f t="shared" si="1630"/>
        <v>0.99819054552829545</v>
      </c>
      <c r="O1199">
        <f t="shared" si="1631"/>
        <v>0.98746985593059899</v>
      </c>
      <c r="P1199">
        <f t="shared" si="1632"/>
        <v>0.98747001754191555</v>
      </c>
      <c r="Q1199" s="5">
        <f t="shared" si="1633"/>
        <v>-1.2530144069401006E-2</v>
      </c>
      <c r="R1199" s="5">
        <f t="shared" si="1634"/>
        <v>-1.2529982458084454E-2</v>
      </c>
    </row>
    <row r="1200" spans="1:18" x14ac:dyDescent="0.3">
      <c r="A1200" s="1">
        <v>45105</v>
      </c>
      <c r="B1200">
        <f t="shared" si="1635"/>
        <v>180434.76190476154</v>
      </c>
      <c r="C1200">
        <f t="shared" si="1638"/>
        <v>4.9523809523670934</v>
      </c>
      <c r="D1200">
        <f t="shared" si="1639"/>
        <v>4.9523809523670934</v>
      </c>
      <c r="E1200">
        <f t="shared" si="1640"/>
        <v>69.333333333139308</v>
      </c>
      <c r="F1200">
        <f t="shared" si="1636"/>
        <v>2346.4126984127042</v>
      </c>
      <c r="G1200">
        <f t="shared" si="1642"/>
        <v>1.5873015873239638E-2</v>
      </c>
      <c r="H1200">
        <f t="shared" si="1643"/>
        <v>0.11111111111267746</v>
      </c>
      <c r="I1200">
        <f t="shared" si="1637"/>
        <v>176777.25396825385</v>
      </c>
      <c r="J1200">
        <f t="shared" si="1641"/>
        <v>7.3174603174556978</v>
      </c>
      <c r="K1200">
        <f t="shared" si="1644"/>
        <v>1311.0952380950039</v>
      </c>
      <c r="L1200">
        <f t="shared" si="1628"/>
        <v>1311.0865903921972</v>
      </c>
      <c r="M1200">
        <f t="shared" si="1629"/>
        <v>0.99818728927238176</v>
      </c>
      <c r="N1200">
        <f t="shared" si="1630"/>
        <v>0.99818726542449498</v>
      </c>
      <c r="O1200">
        <f t="shared" si="1631"/>
        <v>0.98744738620135786</v>
      </c>
      <c r="P1200">
        <f t="shared" si="1632"/>
        <v>0.98744754868554074</v>
      </c>
      <c r="Q1200" s="5">
        <f t="shared" si="1633"/>
        <v>-1.2552613798642143E-2</v>
      </c>
      <c r="R1200" s="5">
        <f t="shared" si="1634"/>
        <v>-1.2552451314459256E-2</v>
      </c>
    </row>
    <row r="1201" spans="1:18" x14ac:dyDescent="0.3">
      <c r="A1201" s="1">
        <v>45106</v>
      </c>
      <c r="B1201">
        <f t="shared" si="1635"/>
        <v>180439.71428571391</v>
      </c>
      <c r="C1201">
        <f t="shared" si="1638"/>
        <v>4.9523809523670934</v>
      </c>
      <c r="D1201">
        <f t="shared" si="1639"/>
        <v>4.9523809523670934</v>
      </c>
      <c r="E1201">
        <f t="shared" si="1640"/>
        <v>69.333333333139308</v>
      </c>
      <c r="F1201">
        <f t="shared" si="1636"/>
        <v>2346.4285714285775</v>
      </c>
      <c r="G1201">
        <f t="shared" si="1642"/>
        <v>1.5873015873239638E-2</v>
      </c>
      <c r="H1201">
        <f t="shared" si="1643"/>
        <v>0.11111111111267746</v>
      </c>
      <c r="I1201">
        <f t="shared" si="1637"/>
        <v>176784.5714285713</v>
      </c>
      <c r="J1201">
        <f t="shared" si="1641"/>
        <v>7.3174603174556978</v>
      </c>
      <c r="K1201">
        <f t="shared" si="1644"/>
        <v>1308.7142857140279</v>
      </c>
      <c r="L1201">
        <f t="shared" si="1628"/>
        <v>1308.7056222781562</v>
      </c>
      <c r="M1201">
        <f t="shared" si="1629"/>
        <v>0.9981839973849379</v>
      </c>
      <c r="N1201">
        <f t="shared" si="1630"/>
        <v>0.99818397340687559</v>
      </c>
      <c r="O1201">
        <f t="shared" si="1631"/>
        <v>0.98742483573842932</v>
      </c>
      <c r="P1201">
        <f t="shared" si="1632"/>
        <v>0.98742499910172543</v>
      </c>
      <c r="Q1201" s="5">
        <f t="shared" si="1633"/>
        <v>-1.2575164261570682E-2</v>
      </c>
      <c r="R1201" s="5">
        <f t="shared" si="1634"/>
        <v>-1.2575000898274569E-2</v>
      </c>
    </row>
    <row r="1202" spans="1:18" x14ac:dyDescent="0.3">
      <c r="A1202" s="1">
        <v>45107</v>
      </c>
      <c r="B1202">
        <f t="shared" si="1635"/>
        <v>180444.66666666628</v>
      </c>
      <c r="C1202">
        <f t="shared" si="1638"/>
        <v>4.9523809523670934</v>
      </c>
      <c r="D1202">
        <f t="shared" si="1639"/>
        <v>4.9523809523670934</v>
      </c>
      <c r="E1202">
        <f t="shared" si="1640"/>
        <v>69.333333333139308</v>
      </c>
      <c r="F1202">
        <f t="shared" si="1636"/>
        <v>2346.4444444444507</v>
      </c>
      <c r="G1202">
        <f t="shared" si="1642"/>
        <v>1.5873015873239638E-2</v>
      </c>
      <c r="H1202">
        <f t="shared" si="1643"/>
        <v>0.11111111111267746</v>
      </c>
      <c r="I1202">
        <f t="shared" si="1637"/>
        <v>176791.88888888876</v>
      </c>
      <c r="J1202">
        <f t="shared" si="1641"/>
        <v>7.3174603174556978</v>
      </c>
      <c r="K1202">
        <f t="shared" si="1644"/>
        <v>1306.3333333330811</v>
      </c>
      <c r="L1202">
        <f t="shared" si="1628"/>
        <v>1306.3246541067583</v>
      </c>
      <c r="M1202">
        <f t="shared" si="1629"/>
        <v>0.99818069351963423</v>
      </c>
      <c r="N1202">
        <f t="shared" si="1630"/>
        <v>0.99818066941039563</v>
      </c>
      <c r="O1202">
        <f t="shared" si="1631"/>
        <v>0.98740220410589763</v>
      </c>
      <c r="P1202">
        <f t="shared" si="1632"/>
        <v>0.98740236835471074</v>
      </c>
      <c r="Q1202" s="5">
        <f t="shared" si="1633"/>
        <v>-1.259779589410237E-2</v>
      </c>
      <c r="R1202" s="5">
        <f t="shared" si="1634"/>
        <v>-1.2597631645289264E-2</v>
      </c>
    </row>
    <row r="1203" spans="1:18" x14ac:dyDescent="0.3">
      <c r="A1203" s="1">
        <v>45108</v>
      </c>
      <c r="B1203">
        <f t="shared" si="1635"/>
        <v>180449.61904761865</v>
      </c>
      <c r="C1203">
        <f t="shared" si="1638"/>
        <v>4.9523809523670934</v>
      </c>
      <c r="D1203">
        <f t="shared" si="1639"/>
        <v>4.9523809523670934</v>
      </c>
      <c r="E1203">
        <f t="shared" si="1640"/>
        <v>69.333333333139308</v>
      </c>
      <c r="F1203">
        <f t="shared" si="1636"/>
        <v>2346.4603174603239</v>
      </c>
      <c r="G1203">
        <f t="shared" si="1642"/>
        <v>1.5873015873239638E-2</v>
      </c>
      <c r="H1203">
        <f t="shared" si="1643"/>
        <v>0.11111111111267746</v>
      </c>
      <c r="I1203">
        <f t="shared" si="1637"/>
        <v>176799.20634920622</v>
      </c>
      <c r="J1203">
        <f t="shared" si="1641"/>
        <v>7.3174603174556978</v>
      </c>
      <c r="K1203">
        <f t="shared" si="1644"/>
        <v>1303.9523809521052</v>
      </c>
      <c r="L1203">
        <f t="shared" si="1628"/>
        <v>1303.9436858776983</v>
      </c>
      <c r="M1203">
        <f t="shared" si="1629"/>
        <v>0.99817737761088821</v>
      </c>
      <c r="N1203">
        <f t="shared" si="1630"/>
        <v>0.99817735336956637</v>
      </c>
      <c r="O1203">
        <f t="shared" si="1631"/>
        <v>0.98737949086472876</v>
      </c>
      <c r="P1203">
        <f t="shared" si="1632"/>
        <v>0.98737965600542021</v>
      </c>
      <c r="Q1203" s="5">
        <f t="shared" si="1633"/>
        <v>-1.2620509135271241E-2</v>
      </c>
      <c r="R1203" s="5">
        <f t="shared" si="1634"/>
        <v>-1.2620343994579786E-2</v>
      </c>
    </row>
    <row r="1204" spans="1:18" x14ac:dyDescent="0.3">
      <c r="A1204" s="1">
        <v>45109</v>
      </c>
      <c r="B1204">
        <f t="shared" si="1635"/>
        <v>180454.57142857101</v>
      </c>
      <c r="C1204">
        <f t="shared" si="1638"/>
        <v>4.9523809523670934</v>
      </c>
      <c r="D1204">
        <f t="shared" si="1639"/>
        <v>4.9523809523670934</v>
      </c>
      <c r="E1204">
        <f t="shared" si="1640"/>
        <v>69.333333333139308</v>
      </c>
      <c r="F1204">
        <f t="shared" si="1636"/>
        <v>2346.4761904761972</v>
      </c>
      <c r="G1204">
        <f t="shared" si="1642"/>
        <v>1.5873015873239638E-2</v>
      </c>
      <c r="H1204">
        <f t="shared" si="1643"/>
        <v>0.11111111111267746</v>
      </c>
      <c r="I1204">
        <f t="shared" si="1637"/>
        <v>176806.52380952367</v>
      </c>
      <c r="J1204">
        <f t="shared" si="1641"/>
        <v>7.3174603174556978</v>
      </c>
      <c r="K1204">
        <f t="shared" si="1644"/>
        <v>1301.5714285711583</v>
      </c>
      <c r="L1204">
        <f t="shared" si="1628"/>
        <v>1301.5627175906511</v>
      </c>
      <c r="M1204">
        <f t="shared" si="1629"/>
        <v>0.99817404959281697</v>
      </c>
      <c r="N1204">
        <f t="shared" si="1630"/>
        <v>0.99817402521839393</v>
      </c>
      <c r="O1204">
        <f t="shared" si="1631"/>
        <v>0.98735669557269157</v>
      </c>
      <c r="P1204">
        <f t="shared" si="1632"/>
        <v>0.9873568616117806</v>
      </c>
      <c r="Q1204" s="5">
        <f t="shared" si="1633"/>
        <v>-1.2643304427308433E-2</v>
      </c>
      <c r="R1204" s="5">
        <f t="shared" si="1634"/>
        <v>-1.2643138388219399E-2</v>
      </c>
    </row>
    <row r="1205" spans="1:18" x14ac:dyDescent="0.3">
      <c r="A1205" s="1">
        <v>45110</v>
      </c>
      <c r="B1205">
        <f t="shared" si="1635"/>
        <v>180459.52380952338</v>
      </c>
      <c r="C1205">
        <f t="shared" si="1638"/>
        <v>4.9523809523670934</v>
      </c>
      <c r="D1205">
        <f t="shared" si="1639"/>
        <v>4.9523809523670934</v>
      </c>
      <c r="E1205">
        <f t="shared" si="1640"/>
        <v>69.333333333139308</v>
      </c>
      <c r="F1205">
        <f t="shared" si="1636"/>
        <v>2346.4920634920704</v>
      </c>
      <c r="G1205">
        <f t="shared" si="1642"/>
        <v>1.5873015873239638E-2</v>
      </c>
      <c r="H1205">
        <f t="shared" si="1643"/>
        <v>0.11111111111267746</v>
      </c>
      <c r="I1205">
        <f t="shared" si="1637"/>
        <v>176813.84126984113</v>
      </c>
      <c r="J1205">
        <f t="shared" si="1641"/>
        <v>7.3174603174556978</v>
      </c>
      <c r="K1205">
        <f t="shared" si="1644"/>
        <v>1299.1904761901824</v>
      </c>
      <c r="L1205">
        <f t="shared" si="1628"/>
        <v>1299.1817492453019</v>
      </c>
      <c r="M1205">
        <f t="shared" si="1629"/>
        <v>0.99817070939887664</v>
      </c>
      <c r="N1205">
        <f t="shared" si="1630"/>
        <v>0.99817068489042415</v>
      </c>
      <c r="O1205">
        <f t="shared" si="1631"/>
        <v>0.98733381778437546</v>
      </c>
      <c r="P1205">
        <f t="shared" si="1632"/>
        <v>0.98733398472834333</v>
      </c>
      <c r="Q1205" s="5">
        <f t="shared" si="1633"/>
        <v>-1.2666182215624544E-2</v>
      </c>
      <c r="R1205" s="5">
        <f t="shared" si="1634"/>
        <v>-1.2666015271656672E-2</v>
      </c>
    </row>
    <row r="1206" spans="1:18" x14ac:dyDescent="0.3">
      <c r="A1206" s="1">
        <v>45111</v>
      </c>
      <c r="B1206">
        <f t="shared" si="1635"/>
        <v>180464.47619047575</v>
      </c>
      <c r="C1206">
        <f t="shared" si="1638"/>
        <v>4.9523809523670934</v>
      </c>
      <c r="D1206">
        <f t="shared" si="1639"/>
        <v>4.9523809523670934</v>
      </c>
      <c r="E1206">
        <f t="shared" si="1640"/>
        <v>69.333333333139308</v>
      </c>
      <c r="F1206">
        <f t="shared" si="1636"/>
        <v>2346.5079365079437</v>
      </c>
      <c r="G1206">
        <f t="shared" si="1642"/>
        <v>1.5873015873239638E-2</v>
      </c>
      <c r="H1206">
        <f t="shared" si="1643"/>
        <v>0.11111111111267746</v>
      </c>
      <c r="I1206">
        <f t="shared" si="1637"/>
        <v>176821.15873015858</v>
      </c>
      <c r="J1206">
        <f t="shared" si="1641"/>
        <v>7.3174603174556978</v>
      </c>
      <c r="K1206">
        <f t="shared" si="1644"/>
        <v>1296.8095238092355</v>
      </c>
      <c r="L1206">
        <f t="shared" si="1628"/>
        <v>1296.8007808413299</v>
      </c>
      <c r="M1206">
        <f t="shared" si="1629"/>
        <v>0.9981673569622147</v>
      </c>
      <c r="N1206">
        <f t="shared" si="1630"/>
        <v>0.99816733231870358</v>
      </c>
      <c r="O1206">
        <f t="shared" si="1631"/>
        <v>0.98731085705112465</v>
      </c>
      <c r="P1206">
        <f t="shared" si="1632"/>
        <v>0.98731102490660616</v>
      </c>
      <c r="Q1206" s="5">
        <f t="shared" si="1633"/>
        <v>-1.2689142948875354E-2</v>
      </c>
      <c r="R1206" s="5">
        <f t="shared" si="1634"/>
        <v>-1.2688975093393839E-2</v>
      </c>
    </row>
    <row r="1207" spans="1:18" x14ac:dyDescent="0.3">
      <c r="A1207" s="1">
        <v>45112</v>
      </c>
      <c r="B1207">
        <f t="shared" si="1635"/>
        <v>180469.42857142811</v>
      </c>
      <c r="C1207">
        <f t="shared" si="1638"/>
        <v>4.9523809523670934</v>
      </c>
      <c r="D1207">
        <f t="shared" si="1639"/>
        <v>4.9523809523670934</v>
      </c>
      <c r="E1207">
        <f t="shared" si="1640"/>
        <v>69.333333333139308</v>
      </c>
      <c r="F1207">
        <f t="shared" si="1636"/>
        <v>2346.5238095238169</v>
      </c>
      <c r="G1207">
        <f t="shared" si="1642"/>
        <v>1.5873015873239638E-2</v>
      </c>
      <c r="H1207">
        <f t="shared" si="1643"/>
        <v>0.11111111111267746</v>
      </c>
      <c r="I1207">
        <f t="shared" si="1637"/>
        <v>176828.47619047604</v>
      </c>
      <c r="J1207">
        <f t="shared" si="1641"/>
        <v>7.3174603174556978</v>
      </c>
      <c r="K1207">
        <f t="shared" si="1644"/>
        <v>1294.4285714282596</v>
      </c>
      <c r="L1207">
        <f t="shared" si="1628"/>
        <v>1294.4198123784115</v>
      </c>
      <c r="M1207">
        <f t="shared" si="1629"/>
        <v>0.99816399221530838</v>
      </c>
      <c r="N1207">
        <f t="shared" si="1630"/>
        <v>0.99816396743578939</v>
      </c>
      <c r="O1207">
        <f t="shared" si="1631"/>
        <v>0.98728781292103673</v>
      </c>
      <c r="P1207">
        <f t="shared" si="1632"/>
        <v>0.98728798169463217</v>
      </c>
      <c r="Q1207" s="5">
        <f t="shared" si="1633"/>
        <v>-1.2712187078963266E-2</v>
      </c>
      <c r="R1207" s="5">
        <f t="shared" si="1634"/>
        <v>-1.2712018305367834E-2</v>
      </c>
    </row>
    <row r="1208" spans="1:18" x14ac:dyDescent="0.3">
      <c r="A1208" s="1">
        <v>45113</v>
      </c>
      <c r="B1208">
        <f t="shared" si="1635"/>
        <v>180474.38095238048</v>
      </c>
      <c r="C1208">
        <f t="shared" si="1638"/>
        <v>4.9523809523670934</v>
      </c>
      <c r="D1208">
        <f t="shared" si="1639"/>
        <v>4.9523809523670934</v>
      </c>
      <c r="E1208">
        <f t="shared" si="1640"/>
        <v>69.333333333139308</v>
      </c>
      <c r="F1208">
        <f t="shared" si="1636"/>
        <v>2346.5396825396901</v>
      </c>
      <c r="G1208">
        <f t="shared" si="1642"/>
        <v>1.5873015873239638E-2</v>
      </c>
      <c r="H1208">
        <f t="shared" si="1643"/>
        <v>0.11111111111267746</v>
      </c>
      <c r="I1208">
        <f t="shared" si="1637"/>
        <v>176835.79365079349</v>
      </c>
      <c r="J1208">
        <f t="shared" si="1641"/>
        <v>7.3174603174556978</v>
      </c>
      <c r="K1208">
        <f t="shared" si="1644"/>
        <v>1292.0476190472837</v>
      </c>
      <c r="L1208">
        <f t="shared" si="1628"/>
        <v>1292.0388438562206</v>
      </c>
      <c r="M1208">
        <f t="shared" si="1629"/>
        <v>0.99816061509029519</v>
      </c>
      <c r="N1208">
        <f t="shared" si="1630"/>
        <v>0.99816059017374281</v>
      </c>
      <c r="O1208">
        <f t="shared" si="1631"/>
        <v>0.9872646849389074</v>
      </c>
      <c r="P1208">
        <f t="shared" si="1632"/>
        <v>0.98726485463735036</v>
      </c>
      <c r="Q1208" s="5">
        <f t="shared" si="1633"/>
        <v>-1.27353150610926E-2</v>
      </c>
      <c r="R1208" s="5">
        <f t="shared" si="1634"/>
        <v>-1.2735145362649636E-2</v>
      </c>
    </row>
    <row r="1209" spans="1:18" x14ac:dyDescent="0.3">
      <c r="A1209" s="1">
        <v>45114</v>
      </c>
      <c r="B1209">
        <f t="shared" si="1635"/>
        <v>180479.33333333285</v>
      </c>
      <c r="C1209">
        <f t="shared" si="1638"/>
        <v>4.9523809523670934</v>
      </c>
      <c r="D1209">
        <f t="shared" si="1639"/>
        <v>4.9523809523670934</v>
      </c>
      <c r="E1209">
        <f t="shared" si="1640"/>
        <v>69.333333333139308</v>
      </c>
      <c r="F1209">
        <f t="shared" si="1636"/>
        <v>2346.5555555555634</v>
      </c>
      <c r="G1209">
        <f t="shared" si="1642"/>
        <v>1.5873015873239638E-2</v>
      </c>
      <c r="H1209">
        <f t="shared" si="1643"/>
        <v>0.11111111111267746</v>
      </c>
      <c r="I1209">
        <f t="shared" si="1637"/>
        <v>176843.11111111095</v>
      </c>
      <c r="J1209">
        <f t="shared" si="1641"/>
        <v>7.3174603174556978</v>
      </c>
      <c r="K1209">
        <f t="shared" si="1644"/>
        <v>1289.6666666663368</v>
      </c>
      <c r="L1209">
        <f t="shared" si="1628"/>
        <v>1289.657875274429</v>
      </c>
      <c r="M1209">
        <f t="shared" si="1629"/>
        <v>0.99815722551874486</v>
      </c>
      <c r="N1209">
        <f t="shared" si="1630"/>
        <v>0.99815720046412426</v>
      </c>
      <c r="O1209">
        <f t="shared" si="1631"/>
        <v>0.98724147264622686</v>
      </c>
      <c r="P1209">
        <f t="shared" si="1632"/>
        <v>0.98724164327628416</v>
      </c>
      <c r="Q1209" s="5">
        <f t="shared" si="1633"/>
        <v>-1.2758527353773141E-2</v>
      </c>
      <c r="R1209" s="5">
        <f t="shared" si="1634"/>
        <v>-1.2758356723715836E-2</v>
      </c>
    </row>
    <row r="1210" spans="1:18" x14ac:dyDescent="0.3">
      <c r="A1210" s="1">
        <v>45115</v>
      </c>
      <c r="B1210">
        <f t="shared" si="1635"/>
        <v>180484.28571428522</v>
      </c>
      <c r="C1210">
        <f t="shared" si="1638"/>
        <v>4.9523809523670934</v>
      </c>
      <c r="D1210">
        <f t="shared" si="1639"/>
        <v>4.9523809523670934</v>
      </c>
      <c r="E1210">
        <f t="shared" si="1640"/>
        <v>69.333333333139308</v>
      </c>
      <c r="F1210">
        <f t="shared" si="1636"/>
        <v>2346.5714285714366</v>
      </c>
      <c r="G1210">
        <f t="shared" si="1642"/>
        <v>1.5873015873239638E-2</v>
      </c>
      <c r="H1210">
        <f t="shared" si="1643"/>
        <v>0.11111111111267746</v>
      </c>
      <c r="I1210">
        <f t="shared" si="1637"/>
        <v>176850.42857142841</v>
      </c>
      <c r="J1210">
        <f t="shared" si="1641"/>
        <v>7.3174603174556978</v>
      </c>
      <c r="K1210">
        <f t="shared" si="1644"/>
        <v>1287.2857142853609</v>
      </c>
      <c r="L1210">
        <f t="shared" si="1628"/>
        <v>1287.2769066327062</v>
      </c>
      <c r="M1210">
        <f t="shared" si="1629"/>
        <v>0.99815382343165426</v>
      </c>
      <c r="N1210">
        <f t="shared" si="1630"/>
        <v>0.99815379823798911</v>
      </c>
      <c r="O1210">
        <f t="shared" si="1631"/>
        <v>0.98721817558112301</v>
      </c>
      <c r="P1210">
        <f t="shared" si="1632"/>
        <v>0.98721834714962919</v>
      </c>
      <c r="Q1210" s="5">
        <f t="shared" si="1633"/>
        <v>-1.2781824418876986E-2</v>
      </c>
      <c r="R1210" s="5">
        <f t="shared" si="1634"/>
        <v>-1.2781652850370806E-2</v>
      </c>
    </row>
    <row r="1211" spans="1:18" x14ac:dyDescent="0.3">
      <c r="A1211" s="1">
        <v>45116</v>
      </c>
      <c r="B1211">
        <f t="shared" si="1635"/>
        <v>180489.23809523758</v>
      </c>
      <c r="C1211">
        <f t="shared" si="1638"/>
        <v>4.9523809523670934</v>
      </c>
      <c r="D1211">
        <f t="shared" si="1639"/>
        <v>4.9523809523670934</v>
      </c>
      <c r="E1211">
        <f t="shared" si="1640"/>
        <v>69.333333333139308</v>
      </c>
      <c r="F1211">
        <f t="shared" si="1636"/>
        <v>2346.5873015873099</v>
      </c>
      <c r="G1211">
        <f t="shared" si="1642"/>
        <v>1.5873015873239638E-2</v>
      </c>
      <c r="H1211">
        <f t="shared" si="1643"/>
        <v>0.11111111111267746</v>
      </c>
      <c r="I1211">
        <f t="shared" si="1637"/>
        <v>176857.74603174586</v>
      </c>
      <c r="J1211">
        <f t="shared" si="1641"/>
        <v>7.3174603174556978</v>
      </c>
      <c r="K1211">
        <f t="shared" si="1644"/>
        <v>1284.904761904414</v>
      </c>
      <c r="L1211">
        <f t="shared" si="1628"/>
        <v>1284.8959379307191</v>
      </c>
      <c r="M1211">
        <f t="shared" si="1629"/>
        <v>0.99815040875966787</v>
      </c>
      <c r="N1211">
        <f t="shared" si="1630"/>
        <v>0.99815038342588214</v>
      </c>
      <c r="O1211">
        <f t="shared" si="1631"/>
        <v>0.9871947932783568</v>
      </c>
      <c r="P1211">
        <f t="shared" si="1632"/>
        <v>0.98719496579220345</v>
      </c>
      <c r="Q1211" s="5">
        <f t="shared" si="1633"/>
        <v>-1.2805206721643203E-2</v>
      </c>
      <c r="R1211" s="5">
        <f t="shared" si="1634"/>
        <v>-1.2805034207796551E-2</v>
      </c>
    </row>
    <row r="1212" spans="1:18" x14ac:dyDescent="0.3">
      <c r="A1212" s="1">
        <v>45117</v>
      </c>
      <c r="B1212">
        <f t="shared" si="1635"/>
        <v>180494.19047618995</v>
      </c>
      <c r="C1212">
        <f t="shared" si="1638"/>
        <v>4.9523809523670934</v>
      </c>
      <c r="D1212">
        <f t="shared" si="1639"/>
        <v>4.9523809523670934</v>
      </c>
      <c r="E1212">
        <f t="shared" si="1640"/>
        <v>69.333333333139308</v>
      </c>
      <c r="F1212">
        <f t="shared" si="1636"/>
        <v>2346.6031746031831</v>
      </c>
      <c r="G1212">
        <f t="shared" si="1642"/>
        <v>1.5873015873239638E-2</v>
      </c>
      <c r="H1212">
        <f t="shared" si="1643"/>
        <v>0.11111111111267746</v>
      </c>
      <c r="I1212">
        <f t="shared" si="1637"/>
        <v>176865.06349206332</v>
      </c>
      <c r="J1212">
        <f t="shared" si="1641"/>
        <v>7.3174603174556978</v>
      </c>
      <c r="K1212">
        <f t="shared" si="1644"/>
        <v>1282.5238095234381</v>
      </c>
      <c r="L1212">
        <f t="shared" si="1628"/>
        <v>1282.5149691681356</v>
      </c>
      <c r="M1212">
        <f t="shared" si="1629"/>
        <v>0.99814698143273517</v>
      </c>
      <c r="N1212">
        <f t="shared" si="1630"/>
        <v>0.99814695595783576</v>
      </c>
      <c r="O1212">
        <f t="shared" si="1631"/>
        <v>0.98717132526927187</v>
      </c>
      <c r="P1212">
        <f t="shared" si="1632"/>
        <v>0.98717149873541366</v>
      </c>
      <c r="Q1212" s="5">
        <f t="shared" si="1633"/>
        <v>-1.2828674730728129E-2</v>
      </c>
      <c r="R1212" s="5">
        <f t="shared" si="1634"/>
        <v>-1.2828501264586345E-2</v>
      </c>
    </row>
    <row r="1213" spans="1:18" x14ac:dyDescent="0.3">
      <c r="A1213" s="1">
        <v>45118</v>
      </c>
      <c r="B1213">
        <f t="shared" si="1635"/>
        <v>180499.14285714232</v>
      </c>
      <c r="C1213">
        <f t="shared" si="1638"/>
        <v>4.9523809523670934</v>
      </c>
      <c r="D1213">
        <f t="shared" si="1639"/>
        <v>4.9523809523670934</v>
      </c>
      <c r="E1213">
        <f t="shared" si="1640"/>
        <v>69.333333333139308</v>
      </c>
      <c r="F1213">
        <f t="shared" si="1636"/>
        <v>2346.6190476190563</v>
      </c>
      <c r="G1213">
        <f t="shared" si="1642"/>
        <v>1.5873015873239638E-2</v>
      </c>
      <c r="H1213">
        <f t="shared" si="1643"/>
        <v>0.11111111111267746</v>
      </c>
      <c r="I1213">
        <f t="shared" si="1637"/>
        <v>176872.38095238077</v>
      </c>
      <c r="J1213">
        <f t="shared" si="1641"/>
        <v>7.3174603174556978</v>
      </c>
      <c r="K1213">
        <f t="shared" si="1644"/>
        <v>1280.1428571424913</v>
      </c>
      <c r="L1213">
        <f t="shared" si="1628"/>
        <v>1280.1340003446098</v>
      </c>
      <c r="M1213">
        <f t="shared" si="1629"/>
        <v>0.99814354138046646</v>
      </c>
      <c r="N1213">
        <f t="shared" si="1630"/>
        <v>0.99814351576335192</v>
      </c>
      <c r="O1213">
        <f t="shared" si="1631"/>
        <v>0.98714777108176388</v>
      </c>
      <c r="P1213">
        <f t="shared" si="1632"/>
        <v>0.98714794550722629</v>
      </c>
      <c r="Q1213" s="5">
        <f t="shared" si="1633"/>
        <v>-1.2852228918236119E-2</v>
      </c>
      <c r="R1213" s="5">
        <f t="shared" si="1634"/>
        <v>-1.2852054492773712E-2</v>
      </c>
    </row>
    <row r="1214" spans="1:18" x14ac:dyDescent="0.3">
      <c r="A1214" s="1">
        <v>45119</v>
      </c>
      <c r="B1214">
        <f t="shared" si="1635"/>
        <v>180504.09523809468</v>
      </c>
      <c r="C1214">
        <f t="shared" si="1638"/>
        <v>4.9523809523670934</v>
      </c>
      <c r="D1214">
        <f t="shared" si="1639"/>
        <v>4.9523809523670934</v>
      </c>
      <c r="E1214">
        <f t="shared" si="1640"/>
        <v>69.333333333139308</v>
      </c>
      <c r="F1214">
        <f t="shared" si="1636"/>
        <v>2346.6349206349296</v>
      </c>
      <c r="G1214">
        <f t="shared" si="1642"/>
        <v>1.5873015873239638E-2</v>
      </c>
      <c r="H1214">
        <f t="shared" si="1643"/>
        <v>0.11111111111267746</v>
      </c>
      <c r="I1214">
        <f t="shared" si="1637"/>
        <v>176879.69841269823</v>
      </c>
      <c r="J1214">
        <f t="shared" si="1641"/>
        <v>7.3174603174556978</v>
      </c>
      <c r="K1214">
        <f t="shared" si="1644"/>
        <v>1277.7619047615153</v>
      </c>
      <c r="L1214">
        <f t="shared" si="1628"/>
        <v>1277.7530314598091</v>
      </c>
      <c r="M1214">
        <f t="shared" si="1629"/>
        <v>0.99814008853176694</v>
      </c>
      <c r="N1214">
        <f t="shared" si="1630"/>
        <v>0.99814006277142875</v>
      </c>
      <c r="O1214">
        <f t="shared" si="1631"/>
        <v>0.98712413024026702</v>
      </c>
      <c r="P1214">
        <f t="shared" si="1632"/>
        <v>0.98712430563213349</v>
      </c>
      <c r="Q1214" s="5">
        <f t="shared" si="1633"/>
        <v>-1.2875869759732983E-2</v>
      </c>
      <c r="R1214" s="5">
        <f t="shared" si="1634"/>
        <v>-1.2875694367866508E-2</v>
      </c>
    </row>
    <row r="1215" spans="1:18" x14ac:dyDescent="0.3">
      <c r="A1215" s="1">
        <v>45120</v>
      </c>
      <c r="B1215">
        <f t="shared" si="1635"/>
        <v>180509.04761904705</v>
      </c>
      <c r="C1215">
        <f t="shared" si="1638"/>
        <v>4.9523809523670934</v>
      </c>
      <c r="D1215">
        <f t="shared" si="1639"/>
        <v>4.9523809523670934</v>
      </c>
      <c r="E1215">
        <f t="shared" si="1640"/>
        <v>69.333333333139308</v>
      </c>
      <c r="F1215">
        <f t="shared" si="1636"/>
        <v>2346.6507936508028</v>
      </c>
      <c r="G1215">
        <f t="shared" si="1642"/>
        <v>1.5873015873239638E-2</v>
      </c>
      <c r="H1215">
        <f t="shared" si="1643"/>
        <v>0.11111111111267746</v>
      </c>
      <c r="I1215">
        <f t="shared" si="1637"/>
        <v>176887.01587301568</v>
      </c>
      <c r="J1215">
        <f t="shared" si="1641"/>
        <v>7.3174603174556978</v>
      </c>
      <c r="K1215">
        <f t="shared" si="1644"/>
        <v>1275.3809523805685</v>
      </c>
      <c r="L1215">
        <f t="shared" si="1628"/>
        <v>1275.3720625133822</v>
      </c>
      <c r="M1215">
        <f t="shared" si="1629"/>
        <v>0.998136622815194</v>
      </c>
      <c r="N1215">
        <f t="shared" si="1630"/>
        <v>0.99813659691051038</v>
      </c>
      <c r="O1215">
        <f t="shared" si="1631"/>
        <v>0.98710040226569751</v>
      </c>
      <c r="P1215">
        <f t="shared" si="1632"/>
        <v>0.9871005786311462</v>
      </c>
      <c r="Q1215" s="5">
        <f t="shared" si="1633"/>
        <v>-1.2899597734302493E-2</v>
      </c>
      <c r="R1215" s="5">
        <f t="shared" si="1634"/>
        <v>-1.2899421368853803E-2</v>
      </c>
    </row>
    <row r="1216" spans="1:18" x14ac:dyDescent="0.3">
      <c r="A1216" s="1">
        <v>45121</v>
      </c>
      <c r="B1216">
        <f t="shared" si="1635"/>
        <v>180513.99999999942</v>
      </c>
      <c r="C1216">
        <f t="shared" si="1638"/>
        <v>4.9523809523670934</v>
      </c>
      <c r="D1216">
        <f t="shared" si="1639"/>
        <v>4.9523809523670934</v>
      </c>
      <c r="E1216">
        <f t="shared" si="1640"/>
        <v>69.333333333139308</v>
      </c>
      <c r="F1216">
        <f t="shared" si="1636"/>
        <v>2346.6666666666761</v>
      </c>
      <c r="G1216">
        <f t="shared" si="1642"/>
        <v>1.5873015873239638E-2</v>
      </c>
      <c r="H1216">
        <f t="shared" si="1643"/>
        <v>0.11111111111267746</v>
      </c>
      <c r="I1216">
        <f t="shared" si="1637"/>
        <v>176894.33333333314</v>
      </c>
      <c r="J1216">
        <f t="shared" si="1641"/>
        <v>7.3174603174556978</v>
      </c>
      <c r="K1216">
        <f t="shared" si="1644"/>
        <v>1272.9999999995925</v>
      </c>
      <c r="L1216">
        <f t="shared" si="1628"/>
        <v>1272.9910935049913</v>
      </c>
      <c r="M1216">
        <f t="shared" si="1629"/>
        <v>0.998133144158589</v>
      </c>
      <c r="N1216">
        <f t="shared" si="1630"/>
        <v>0.99813311810853167</v>
      </c>
      <c r="O1216">
        <f t="shared" si="1631"/>
        <v>0.98707658667544595</v>
      </c>
      <c r="P1216">
        <f t="shared" si="1632"/>
        <v>0.98707676402164757</v>
      </c>
      <c r="Q1216" s="5">
        <f t="shared" si="1633"/>
        <v>-1.2923413324554045E-2</v>
      </c>
      <c r="R1216" s="5">
        <f t="shared" si="1634"/>
        <v>-1.2923235978352432E-2</v>
      </c>
    </row>
    <row r="1217" spans="1:18" x14ac:dyDescent="0.3">
      <c r="A1217" s="1">
        <v>45122</v>
      </c>
      <c r="B1217">
        <f t="shared" si="1635"/>
        <v>180518.95238095179</v>
      </c>
      <c r="C1217">
        <f t="shared" si="1638"/>
        <v>4.9523809523670934</v>
      </c>
      <c r="D1217">
        <f t="shared" si="1639"/>
        <v>4.9523809523670934</v>
      </c>
      <c r="E1217">
        <f t="shared" si="1640"/>
        <v>69.333333333139308</v>
      </c>
      <c r="F1217">
        <f t="shared" si="1636"/>
        <v>2346.6825396825493</v>
      </c>
      <c r="G1217">
        <f t="shared" si="1642"/>
        <v>1.5873015873239638E-2</v>
      </c>
      <c r="H1217">
        <f t="shared" si="1643"/>
        <v>0.11111111111267746</v>
      </c>
      <c r="I1217">
        <f t="shared" si="1637"/>
        <v>176901.6507936506</v>
      </c>
      <c r="J1217">
        <f t="shared" si="1641"/>
        <v>7.3174603174556978</v>
      </c>
      <c r="K1217">
        <f t="shared" si="1644"/>
        <v>1270.6190476186457</v>
      </c>
      <c r="L1217">
        <f t="shared" si="1628"/>
        <v>1270.6101244342801</v>
      </c>
      <c r="M1217">
        <f t="shared" si="1629"/>
        <v>0.9981296524894363</v>
      </c>
      <c r="N1217">
        <f t="shared" si="1630"/>
        <v>0.99812962629286306</v>
      </c>
      <c r="O1217">
        <f t="shared" si="1631"/>
        <v>0.98705268298331905</v>
      </c>
      <c r="P1217">
        <f t="shared" si="1632"/>
        <v>0.98705286131760761</v>
      </c>
      <c r="Q1217" s="5">
        <f t="shared" si="1633"/>
        <v>-1.2947317016680948E-2</v>
      </c>
      <c r="R1217" s="5">
        <f t="shared" si="1634"/>
        <v>-1.294713868239239E-2</v>
      </c>
    </row>
    <row r="1218" spans="1:18" x14ac:dyDescent="0.3">
      <c r="A1218" s="1">
        <v>45123</v>
      </c>
      <c r="B1218">
        <f t="shared" si="1635"/>
        <v>180523.90476190415</v>
      </c>
      <c r="C1218">
        <f t="shared" si="1638"/>
        <v>4.9523809523670934</v>
      </c>
      <c r="D1218">
        <f t="shared" si="1639"/>
        <v>4.9523809523670934</v>
      </c>
      <c r="E1218">
        <f t="shared" si="1640"/>
        <v>69.333333333139308</v>
      </c>
      <c r="F1218">
        <f t="shared" si="1636"/>
        <v>2346.6984126984225</v>
      </c>
      <c r="G1218">
        <f t="shared" si="1642"/>
        <v>1.5873015873239638E-2</v>
      </c>
      <c r="H1218">
        <f t="shared" si="1643"/>
        <v>0.11111111111267746</v>
      </c>
      <c r="I1218">
        <f t="shared" si="1637"/>
        <v>176908.96825396805</v>
      </c>
      <c r="J1218">
        <f t="shared" si="1641"/>
        <v>7.3174603174556978</v>
      </c>
      <c r="K1218">
        <f t="shared" si="1644"/>
        <v>1268.2380952376698</v>
      </c>
      <c r="L1218">
        <f t="shared" si="1628"/>
        <v>1268.2291553009056</v>
      </c>
      <c r="M1218">
        <f t="shared" si="1629"/>
        <v>0.99812614773449349</v>
      </c>
      <c r="N1218">
        <f t="shared" si="1630"/>
        <v>0.99812612139035606</v>
      </c>
      <c r="O1218">
        <f t="shared" si="1631"/>
        <v>0.98702869069953258</v>
      </c>
      <c r="P1218">
        <f t="shared" si="1632"/>
        <v>0.9870288700292138</v>
      </c>
      <c r="Q1218" s="5">
        <f t="shared" si="1633"/>
        <v>-1.2971309300467415E-2</v>
      </c>
      <c r="R1218" s="5">
        <f t="shared" si="1634"/>
        <v>-1.2971129970786199E-2</v>
      </c>
    </row>
    <row r="1219" spans="1:18" x14ac:dyDescent="0.3">
      <c r="A1219" s="1">
        <v>45124</v>
      </c>
      <c r="B1219">
        <f t="shared" si="1635"/>
        <v>180528.85714285652</v>
      </c>
      <c r="C1219">
        <f t="shared" si="1638"/>
        <v>4.9523809523670934</v>
      </c>
      <c r="D1219">
        <f t="shared" si="1639"/>
        <v>4.9523809523670934</v>
      </c>
      <c r="E1219">
        <f t="shared" si="1640"/>
        <v>69.333333333139308</v>
      </c>
      <c r="F1219">
        <f t="shared" si="1636"/>
        <v>2346.7142857142958</v>
      </c>
      <c r="G1219">
        <f t="shared" si="1642"/>
        <v>1.5873015873239638E-2</v>
      </c>
      <c r="H1219">
        <f t="shared" si="1643"/>
        <v>0.11111111111267746</v>
      </c>
      <c r="I1219">
        <f t="shared" si="1637"/>
        <v>176916.28571428551</v>
      </c>
      <c r="J1219">
        <f t="shared" si="1641"/>
        <v>7.3174603174556978</v>
      </c>
      <c r="K1219">
        <f t="shared" si="1644"/>
        <v>1265.8571428567229</v>
      </c>
      <c r="L1219">
        <f t="shared" si="1628"/>
        <v>1265.8481861045059</v>
      </c>
      <c r="M1219">
        <f t="shared" si="1629"/>
        <v>0.99812262982015165</v>
      </c>
      <c r="N1219">
        <f t="shared" si="1630"/>
        <v>0.99812260332728686</v>
      </c>
      <c r="O1219">
        <f t="shared" si="1631"/>
        <v>0.98700460933064971</v>
      </c>
      <c r="P1219">
        <f t="shared" si="1632"/>
        <v>0.98700478966319682</v>
      </c>
      <c r="Q1219" s="5">
        <f t="shared" si="1633"/>
        <v>-1.2995390669350293E-2</v>
      </c>
      <c r="R1219" s="5">
        <f t="shared" si="1634"/>
        <v>-1.2995210336803176E-2</v>
      </c>
    </row>
    <row r="1220" spans="1:18" x14ac:dyDescent="0.3">
      <c r="A1220" s="1">
        <v>45125</v>
      </c>
      <c r="B1220">
        <f t="shared" si="1635"/>
        <v>180533.80952380889</v>
      </c>
      <c r="C1220">
        <f t="shared" si="1638"/>
        <v>4.9523809523670934</v>
      </c>
      <c r="D1220">
        <f t="shared" si="1639"/>
        <v>4.9523809523670934</v>
      </c>
      <c r="E1220">
        <f t="shared" si="1640"/>
        <v>69.333333333139308</v>
      </c>
      <c r="F1220">
        <f t="shared" si="1636"/>
        <v>2346.730158730169</v>
      </c>
      <c r="G1220">
        <f t="shared" si="1642"/>
        <v>1.5873015873239638E-2</v>
      </c>
      <c r="H1220">
        <f t="shared" si="1643"/>
        <v>0.11111111111267746</v>
      </c>
      <c r="I1220">
        <f t="shared" si="1637"/>
        <v>176923.60317460296</v>
      </c>
      <c r="J1220">
        <f t="shared" si="1641"/>
        <v>7.3174603174556978</v>
      </c>
      <c r="K1220">
        <f t="shared" si="1644"/>
        <v>1263.476190475747</v>
      </c>
      <c r="L1220">
        <f t="shared" si="1628"/>
        <v>1263.4672168447332</v>
      </c>
      <c r="M1220">
        <f t="shared" si="1629"/>
        <v>0.99811909867206439</v>
      </c>
      <c r="N1220">
        <f t="shared" si="1630"/>
        <v>0.99811907202940364</v>
      </c>
      <c r="O1220">
        <f t="shared" si="1631"/>
        <v>0.98698043837958371</v>
      </c>
      <c r="P1220">
        <f t="shared" si="1632"/>
        <v>0.98698061972243689</v>
      </c>
      <c r="Q1220" s="5">
        <f t="shared" si="1633"/>
        <v>-1.3019561620416287E-2</v>
      </c>
      <c r="R1220" s="5">
        <f t="shared" si="1634"/>
        <v>-1.3019380277563108E-2</v>
      </c>
    </row>
    <row r="1221" spans="1:18" x14ac:dyDescent="0.3">
      <c r="A1221" s="1">
        <v>45126</v>
      </c>
      <c r="B1221">
        <f t="shared" si="1635"/>
        <v>180538.76190476125</v>
      </c>
      <c r="C1221">
        <f t="shared" si="1638"/>
        <v>4.9523809523670934</v>
      </c>
      <c r="D1221">
        <f t="shared" si="1639"/>
        <v>4.9523809523670934</v>
      </c>
      <c r="E1221">
        <f t="shared" si="1640"/>
        <v>69.333333333139308</v>
      </c>
      <c r="F1221">
        <f t="shared" si="1636"/>
        <v>2346.7460317460423</v>
      </c>
      <c r="G1221">
        <f t="shared" si="1642"/>
        <v>1.5873015873239638E-2</v>
      </c>
      <c r="H1221">
        <f t="shared" si="1643"/>
        <v>0.11111111111267746</v>
      </c>
      <c r="I1221">
        <f t="shared" si="1637"/>
        <v>176930.92063492042</v>
      </c>
      <c r="J1221">
        <f t="shared" si="1641"/>
        <v>7.3174603174556978</v>
      </c>
      <c r="K1221">
        <f t="shared" si="1644"/>
        <v>1261.0952380948002</v>
      </c>
      <c r="L1221">
        <f t="shared" si="1628"/>
        <v>1261.0862475212202</v>
      </c>
      <c r="M1221">
        <f t="shared" si="1629"/>
        <v>0.9981155542155089</v>
      </c>
      <c r="N1221">
        <f t="shared" si="1630"/>
        <v>0.99811552742186771</v>
      </c>
      <c r="O1221">
        <f t="shared" si="1631"/>
        <v>0.98695617734551766</v>
      </c>
      <c r="P1221">
        <f t="shared" si="1632"/>
        <v>0.98695635970628981</v>
      </c>
      <c r="Q1221" s="5">
        <f t="shared" si="1633"/>
        <v>-1.304382265448234E-2</v>
      </c>
      <c r="R1221" s="5">
        <f t="shared" si="1634"/>
        <v>-1.304364029371019E-2</v>
      </c>
    </row>
    <row r="1222" spans="1:18" x14ac:dyDescent="0.3">
      <c r="A1222" s="1">
        <v>45127</v>
      </c>
      <c r="B1222">
        <f t="shared" si="1635"/>
        <v>180543.71428571362</v>
      </c>
      <c r="C1222">
        <f t="shared" si="1638"/>
        <v>4.9523809523670934</v>
      </c>
      <c r="D1222">
        <f t="shared" si="1639"/>
        <v>4.9523809523670934</v>
      </c>
      <c r="E1222">
        <f t="shared" si="1640"/>
        <v>69.333333333139308</v>
      </c>
      <c r="F1222">
        <f t="shared" si="1636"/>
        <v>2346.7619047619155</v>
      </c>
      <c r="G1222">
        <f t="shared" si="1642"/>
        <v>1.5873015873239638E-2</v>
      </c>
      <c r="H1222">
        <f t="shared" si="1643"/>
        <v>0.11111111111267746</v>
      </c>
      <c r="I1222">
        <f t="shared" si="1637"/>
        <v>176938.23809523787</v>
      </c>
      <c r="J1222">
        <f t="shared" si="1641"/>
        <v>7.3174603174556978</v>
      </c>
      <c r="K1222">
        <f t="shared" si="1644"/>
        <v>1258.7142857138242</v>
      </c>
      <c r="L1222">
        <f t="shared" si="1628"/>
        <v>1258.7052781336135</v>
      </c>
      <c r="M1222">
        <f t="shared" si="1629"/>
        <v>0.99811199637501369</v>
      </c>
      <c r="N1222">
        <f t="shared" si="1630"/>
        <v>0.99811196942930214</v>
      </c>
      <c r="O1222">
        <f t="shared" si="1631"/>
        <v>0.98693182572391991</v>
      </c>
      <c r="P1222">
        <f t="shared" si="1632"/>
        <v>0.98693200911019174</v>
      </c>
      <c r="Q1222" s="5">
        <f t="shared" si="1633"/>
        <v>-1.3068174276080091E-2</v>
      </c>
      <c r="R1222" s="5">
        <f t="shared" si="1634"/>
        <v>-1.3067990889808256E-2</v>
      </c>
    </row>
    <row r="1223" spans="1:18" x14ac:dyDescent="0.3">
      <c r="A1223" s="1">
        <v>45128</v>
      </c>
      <c r="B1223">
        <f t="shared" si="1635"/>
        <v>180548.66666666599</v>
      </c>
      <c r="C1223">
        <f t="shared" si="1638"/>
        <v>4.9523809523670934</v>
      </c>
      <c r="D1223">
        <f t="shared" si="1639"/>
        <v>4.9523809523670934</v>
      </c>
      <c r="E1223">
        <f t="shared" si="1640"/>
        <v>69.333333333139308</v>
      </c>
      <c r="F1223">
        <f t="shared" si="1636"/>
        <v>2346.7777777777887</v>
      </c>
      <c r="G1223">
        <f t="shared" si="1642"/>
        <v>1.5873015873239638E-2</v>
      </c>
      <c r="H1223">
        <f t="shared" si="1643"/>
        <v>0.11111111111267746</v>
      </c>
      <c r="I1223">
        <f t="shared" si="1637"/>
        <v>176945.55555555533</v>
      </c>
      <c r="J1223">
        <f t="shared" si="1641"/>
        <v>7.3174603174556978</v>
      </c>
      <c r="K1223">
        <f t="shared" si="1644"/>
        <v>1256.3333333328774</v>
      </c>
      <c r="L1223">
        <f t="shared" si="1628"/>
        <v>1256.3243086815401</v>
      </c>
      <c r="M1223">
        <f t="shared" si="1629"/>
        <v>0.99810842507472097</v>
      </c>
      <c r="N1223">
        <f t="shared" si="1630"/>
        <v>0.9981083979757327</v>
      </c>
      <c r="O1223">
        <f t="shared" si="1631"/>
        <v>0.98690738300645786</v>
      </c>
      <c r="P1223">
        <f t="shared" si="1632"/>
        <v>0.98690756742598551</v>
      </c>
      <c r="Q1223" s="5">
        <f t="shared" si="1633"/>
        <v>-1.3092616993542139E-2</v>
      </c>
      <c r="R1223" s="5">
        <f t="shared" si="1634"/>
        <v>-1.309243257401449E-2</v>
      </c>
    </row>
    <row r="1224" spans="1:18" x14ac:dyDescent="0.3">
      <c r="A1224" s="1">
        <v>45129</v>
      </c>
      <c r="B1224">
        <f t="shared" si="1635"/>
        <v>180553.61904761835</v>
      </c>
      <c r="C1224">
        <f t="shared" si="1638"/>
        <v>4.9523809523670934</v>
      </c>
      <c r="D1224">
        <f t="shared" si="1639"/>
        <v>4.9523809523670934</v>
      </c>
      <c r="E1224">
        <f t="shared" si="1640"/>
        <v>69.333333333139308</v>
      </c>
      <c r="F1224">
        <f t="shared" si="1636"/>
        <v>2346.793650793662</v>
      </c>
      <c r="G1224">
        <f t="shared" si="1642"/>
        <v>1.5873015873239638E-2</v>
      </c>
      <c r="H1224">
        <f t="shared" si="1643"/>
        <v>0.11111111111267746</v>
      </c>
      <c r="I1224">
        <f t="shared" si="1637"/>
        <v>176952.87301587278</v>
      </c>
      <c r="J1224">
        <f t="shared" si="1641"/>
        <v>7.3174603174556978</v>
      </c>
      <c r="K1224">
        <f t="shared" si="1644"/>
        <v>1253.9523809519014</v>
      </c>
      <c r="L1224">
        <f t="shared" si="1628"/>
        <v>1253.9433391646414</v>
      </c>
      <c r="M1224">
        <f t="shared" si="1629"/>
        <v>0.9981048402380126</v>
      </c>
      <c r="N1224">
        <f t="shared" si="1630"/>
        <v>0.9981048129846366</v>
      </c>
      <c r="O1224">
        <f t="shared" si="1631"/>
        <v>0.98688284868101506</v>
      </c>
      <c r="P1224">
        <f t="shared" si="1632"/>
        <v>0.98688303414152301</v>
      </c>
      <c r="Q1224" s="5">
        <f t="shared" si="1633"/>
        <v>-1.3117151318984943E-2</v>
      </c>
      <c r="R1224" s="5">
        <f t="shared" si="1634"/>
        <v>-1.3116965858476992E-2</v>
      </c>
    </row>
    <row r="1225" spans="1:18" x14ac:dyDescent="0.3">
      <c r="A1225" s="1">
        <v>45130</v>
      </c>
      <c r="B1225">
        <f t="shared" si="1635"/>
        <v>180558.57142857072</v>
      </c>
      <c r="C1225">
        <f t="shared" si="1638"/>
        <v>4.9523809523670934</v>
      </c>
      <c r="D1225">
        <f t="shared" si="1639"/>
        <v>4.9523809523670934</v>
      </c>
      <c r="E1225">
        <f t="shared" si="1640"/>
        <v>69.333333333139308</v>
      </c>
      <c r="F1225">
        <f t="shared" si="1636"/>
        <v>2346.8095238095352</v>
      </c>
      <c r="G1225">
        <f t="shared" si="1642"/>
        <v>1.5873015873239638E-2</v>
      </c>
      <c r="H1225">
        <f t="shared" si="1643"/>
        <v>0.11111111111267746</v>
      </c>
      <c r="I1225">
        <f t="shared" si="1637"/>
        <v>176960.19047619024</v>
      </c>
      <c r="J1225">
        <f t="shared" si="1641"/>
        <v>7.3174603174556978</v>
      </c>
      <c r="K1225">
        <f t="shared" si="1644"/>
        <v>1251.5714285709546</v>
      </c>
      <c r="L1225">
        <f t="shared" si="1628"/>
        <v>1251.5623695825388</v>
      </c>
      <c r="M1225">
        <f t="shared" si="1629"/>
        <v>0.9981012417878744</v>
      </c>
      <c r="N1225">
        <f t="shared" si="1630"/>
        <v>0.998101214378882</v>
      </c>
      <c r="O1225">
        <f t="shared" si="1631"/>
        <v>0.98685822223160269</v>
      </c>
      <c r="P1225">
        <f t="shared" si="1632"/>
        <v>0.98685840874099295</v>
      </c>
      <c r="Q1225" s="5">
        <f t="shared" si="1633"/>
        <v>-1.3141777768397311E-2</v>
      </c>
      <c r="R1225" s="5">
        <f t="shared" si="1634"/>
        <v>-1.3141591259007046E-2</v>
      </c>
    </row>
    <row r="1226" spans="1:18" x14ac:dyDescent="0.3">
      <c r="A1226" s="1">
        <v>45131</v>
      </c>
      <c r="B1226">
        <f t="shared" si="1635"/>
        <v>180563.52380952309</v>
      </c>
      <c r="C1226">
        <f t="shared" si="1638"/>
        <v>4.9523809523670934</v>
      </c>
      <c r="D1226">
        <f t="shared" si="1639"/>
        <v>4.9523809523670934</v>
      </c>
      <c r="E1226">
        <f t="shared" si="1640"/>
        <v>69.333333333139308</v>
      </c>
      <c r="F1226">
        <f t="shared" si="1636"/>
        <v>2346.8253968254085</v>
      </c>
      <c r="G1226">
        <f t="shared" si="1642"/>
        <v>1.5873015873239638E-2</v>
      </c>
      <c r="H1226">
        <f t="shared" si="1643"/>
        <v>0.11111111111267746</v>
      </c>
      <c r="I1226">
        <f t="shared" si="1637"/>
        <v>176967.5079365077</v>
      </c>
      <c r="J1226">
        <f t="shared" si="1641"/>
        <v>7.3174603174556978</v>
      </c>
      <c r="K1226">
        <f t="shared" si="1644"/>
        <v>1249.1904761899787</v>
      </c>
      <c r="L1226">
        <f t="shared" si="1628"/>
        <v>1249.1813999348681</v>
      </c>
      <c r="M1226">
        <f t="shared" si="1629"/>
        <v>0.99809762964652005</v>
      </c>
      <c r="N1226">
        <f t="shared" si="1630"/>
        <v>0.99809760208077769</v>
      </c>
      <c r="O1226">
        <f t="shared" si="1631"/>
        <v>0.9868335031383757</v>
      </c>
      <c r="P1226">
        <f t="shared" si="1632"/>
        <v>0.98683369070451998</v>
      </c>
      <c r="Q1226" s="5">
        <f t="shared" si="1633"/>
        <v>-1.3166496861624299E-2</v>
      </c>
      <c r="R1226" s="5">
        <f t="shared" si="1634"/>
        <v>-1.3166309295480016E-2</v>
      </c>
    </row>
    <row r="1227" spans="1:18" x14ac:dyDescent="0.3">
      <c r="A1227" s="1">
        <v>45132</v>
      </c>
      <c r="B1227">
        <f t="shared" si="1635"/>
        <v>180568.47619047546</v>
      </c>
      <c r="C1227">
        <f t="shared" si="1638"/>
        <v>4.9523809523670934</v>
      </c>
      <c r="D1227">
        <f t="shared" si="1639"/>
        <v>4.9523809523670934</v>
      </c>
      <c r="E1227">
        <f t="shared" si="1640"/>
        <v>69.333333333139308</v>
      </c>
      <c r="F1227">
        <f t="shared" si="1636"/>
        <v>2346.8412698412817</v>
      </c>
      <c r="G1227">
        <f t="shared" si="1642"/>
        <v>1.5873015873239638E-2</v>
      </c>
      <c r="H1227">
        <f t="shared" si="1643"/>
        <v>0.11111111111267746</v>
      </c>
      <c r="I1227">
        <f t="shared" si="1637"/>
        <v>176974.82539682515</v>
      </c>
      <c r="J1227">
        <f t="shared" si="1641"/>
        <v>7.3174603174556978</v>
      </c>
      <c r="K1227">
        <f t="shared" si="1644"/>
        <v>1246.8095238090318</v>
      </c>
      <c r="L1227">
        <f t="shared" si="1628"/>
        <v>1246.8004302212453</v>
      </c>
      <c r="M1227">
        <f t="shared" si="1629"/>
        <v>0.99809400373575641</v>
      </c>
      <c r="N1227">
        <f t="shared" si="1630"/>
        <v>0.99809397601201322</v>
      </c>
      <c r="O1227">
        <f t="shared" si="1631"/>
        <v>0.98680869087754408</v>
      </c>
      <c r="P1227">
        <f t="shared" si="1632"/>
        <v>0.9868088795084935</v>
      </c>
      <c r="Q1227" s="5">
        <f t="shared" si="1633"/>
        <v>-1.3191309122455919E-2</v>
      </c>
      <c r="R1227" s="5">
        <f t="shared" si="1634"/>
        <v>-1.3191120491506503E-2</v>
      </c>
    </row>
    <row r="1228" spans="1:18" x14ac:dyDescent="0.3">
      <c r="A1228" s="1">
        <v>45133</v>
      </c>
      <c r="B1228">
        <f t="shared" si="1635"/>
        <v>180573.42857142782</v>
      </c>
      <c r="C1228">
        <f t="shared" si="1638"/>
        <v>4.9523809523670934</v>
      </c>
      <c r="D1228">
        <f t="shared" si="1639"/>
        <v>4.9523809523670934</v>
      </c>
      <c r="E1228">
        <f t="shared" si="1640"/>
        <v>69.333333333139308</v>
      </c>
      <c r="F1228">
        <f t="shared" si="1636"/>
        <v>2346.8571428571549</v>
      </c>
      <c r="G1228">
        <f t="shared" si="1642"/>
        <v>1.5873015873239638E-2</v>
      </c>
      <c r="H1228">
        <f t="shared" si="1643"/>
        <v>0.11111111111267746</v>
      </c>
      <c r="I1228">
        <f t="shared" si="1637"/>
        <v>176982.14285714261</v>
      </c>
      <c r="J1228">
        <f t="shared" si="1641"/>
        <v>7.3174603174556978</v>
      </c>
      <c r="K1228">
        <f t="shared" si="1644"/>
        <v>1244.4285714280559</v>
      </c>
      <c r="L1228">
        <f t="shared" si="1628"/>
        <v>1244.4194604412999</v>
      </c>
      <c r="M1228">
        <f t="shared" si="1629"/>
        <v>0.99809036397660644</v>
      </c>
      <c r="N1228">
        <f t="shared" si="1630"/>
        <v>0.9980903360937059</v>
      </c>
      <c r="O1228">
        <f t="shared" si="1631"/>
        <v>0.98678378492138785</v>
      </c>
      <c r="P1228">
        <f t="shared" si="1632"/>
        <v>0.98678397462516509</v>
      </c>
      <c r="Q1228" s="5">
        <f t="shared" si="1633"/>
        <v>-1.3216215078612148E-2</v>
      </c>
      <c r="R1228" s="5">
        <f t="shared" si="1634"/>
        <v>-1.3216025374834905E-2</v>
      </c>
    </row>
    <row r="1229" spans="1:18" x14ac:dyDescent="0.3">
      <c r="A1229" s="1">
        <v>45134</v>
      </c>
      <c r="B1229">
        <f t="shared" si="1635"/>
        <v>180578.38095238019</v>
      </c>
      <c r="C1229">
        <f t="shared" si="1638"/>
        <v>4.9523809523670934</v>
      </c>
      <c r="D1229">
        <f t="shared" si="1639"/>
        <v>4.9523809523670934</v>
      </c>
      <c r="E1229">
        <f t="shared" si="1640"/>
        <v>69.333333333139308</v>
      </c>
      <c r="F1229">
        <f t="shared" si="1636"/>
        <v>2346.8730158730282</v>
      </c>
      <c r="G1229">
        <f t="shared" si="1642"/>
        <v>1.5873015873239638E-2</v>
      </c>
      <c r="H1229">
        <f t="shared" si="1643"/>
        <v>0.11111111111267746</v>
      </c>
      <c r="I1229">
        <f t="shared" si="1637"/>
        <v>176989.46031746006</v>
      </c>
      <c r="J1229">
        <f t="shared" si="1641"/>
        <v>7.3174603174556978</v>
      </c>
      <c r="K1229">
        <f t="shared" si="1644"/>
        <v>1242.047619047109</v>
      </c>
      <c r="L1229">
        <f t="shared" si="1628"/>
        <v>1242.0384905946423</v>
      </c>
      <c r="M1229">
        <f t="shared" si="1629"/>
        <v>0.99808671028967577</v>
      </c>
      <c r="N1229">
        <f t="shared" si="1630"/>
        <v>0.99808668224634389</v>
      </c>
      <c r="O1229">
        <f t="shared" si="1631"/>
        <v>0.98675878473816803</v>
      </c>
      <c r="P1229">
        <f t="shared" si="1632"/>
        <v>0.98675897552297709</v>
      </c>
      <c r="Q1229" s="5">
        <f t="shared" si="1633"/>
        <v>-1.3241215261831973E-2</v>
      </c>
      <c r="R1229" s="5">
        <f t="shared" si="1634"/>
        <v>-1.3241024477022911E-2</v>
      </c>
    </row>
    <row r="1230" spans="1:18" x14ac:dyDescent="0.3">
      <c r="A1230" s="1">
        <v>45135</v>
      </c>
      <c r="B1230">
        <f t="shared" si="1635"/>
        <v>180583.33333333256</v>
      </c>
      <c r="C1230">
        <f t="shared" si="1638"/>
        <v>4.9523809523670934</v>
      </c>
      <c r="D1230">
        <f t="shared" si="1639"/>
        <v>4.9523809523670934</v>
      </c>
      <c r="E1230">
        <f t="shared" si="1640"/>
        <v>69.333333333139308</v>
      </c>
      <c r="F1230">
        <f t="shared" si="1636"/>
        <v>2346.8888888889014</v>
      </c>
      <c r="G1230">
        <f t="shared" si="1642"/>
        <v>1.5873015873239638E-2</v>
      </c>
      <c r="H1230">
        <f t="shared" si="1643"/>
        <v>0.11111111111267746</v>
      </c>
      <c r="I1230">
        <f t="shared" si="1637"/>
        <v>176996.77777777752</v>
      </c>
      <c r="J1230">
        <f t="shared" si="1641"/>
        <v>7.3174603174556978</v>
      </c>
      <c r="K1230">
        <f t="shared" si="1644"/>
        <v>1239.6666666661331</v>
      </c>
      <c r="L1230">
        <f t="shared" si="1628"/>
        <v>1239.6575206808964</v>
      </c>
      <c r="M1230">
        <f t="shared" si="1629"/>
        <v>0.99808304259477376</v>
      </c>
      <c r="N1230">
        <f t="shared" si="1630"/>
        <v>0.99808301438983105</v>
      </c>
      <c r="O1230">
        <f t="shared" si="1631"/>
        <v>0.98673368979214071</v>
      </c>
      <c r="P1230">
        <f t="shared" si="1632"/>
        <v>0.98673388166615783</v>
      </c>
      <c r="Q1230" s="5">
        <f t="shared" si="1633"/>
        <v>-1.3266310207859289E-2</v>
      </c>
      <c r="R1230" s="5">
        <f t="shared" si="1634"/>
        <v>-1.326611833384217E-2</v>
      </c>
    </row>
    <row r="1231" spans="1:18" x14ac:dyDescent="0.3">
      <c r="A1231" s="1">
        <v>45136</v>
      </c>
      <c r="B1231">
        <f t="shared" si="1635"/>
        <v>180588.28571428492</v>
      </c>
      <c r="C1231">
        <f t="shared" si="1638"/>
        <v>4.9523809523670934</v>
      </c>
      <c r="D1231">
        <f t="shared" si="1639"/>
        <v>4.9523809523670934</v>
      </c>
      <c r="E1231">
        <f t="shared" si="1640"/>
        <v>69.333333333139308</v>
      </c>
      <c r="F1231">
        <f t="shared" si="1636"/>
        <v>2346.9047619047747</v>
      </c>
      <c r="G1231">
        <f t="shared" si="1642"/>
        <v>1.5873015873239638E-2</v>
      </c>
      <c r="H1231">
        <f t="shared" si="1643"/>
        <v>0.11111111111267746</v>
      </c>
      <c r="I1231">
        <f t="shared" si="1637"/>
        <v>177004.09523809497</v>
      </c>
      <c r="J1231">
        <f t="shared" si="1641"/>
        <v>7.3174603174556978</v>
      </c>
      <c r="K1231">
        <f t="shared" si="1644"/>
        <v>1237.2857142851863</v>
      </c>
      <c r="L1231">
        <f t="shared" si="1628"/>
        <v>1237.2765506996664</v>
      </c>
      <c r="M1231">
        <f t="shared" si="1629"/>
        <v>0.99807936081128168</v>
      </c>
      <c r="N1231">
        <f t="shared" si="1630"/>
        <v>0.99807933244342983</v>
      </c>
      <c r="O1231">
        <f t="shared" si="1631"/>
        <v>0.98670849954346562</v>
      </c>
      <c r="P1231">
        <f t="shared" si="1632"/>
        <v>0.98670869251505133</v>
      </c>
      <c r="Q1231" s="5">
        <f t="shared" si="1633"/>
        <v>-1.3291500456534378E-2</v>
      </c>
      <c r="R1231" s="5">
        <f t="shared" si="1634"/>
        <v>-1.3291307484948667E-2</v>
      </c>
    </row>
    <row r="1232" spans="1:18" x14ac:dyDescent="0.3">
      <c r="A1232" s="1">
        <v>45137</v>
      </c>
      <c r="B1232">
        <f t="shared" si="1635"/>
        <v>180593.23809523729</v>
      </c>
      <c r="C1232">
        <f t="shared" si="1638"/>
        <v>4.9523809523670934</v>
      </c>
      <c r="D1232">
        <f t="shared" si="1639"/>
        <v>4.9523809523670934</v>
      </c>
      <c r="E1232">
        <f t="shared" si="1640"/>
        <v>69.333333333139308</v>
      </c>
      <c r="F1232">
        <f t="shared" si="1636"/>
        <v>2346.9206349206479</v>
      </c>
      <c r="G1232">
        <f t="shared" si="1642"/>
        <v>1.5873015873239638E-2</v>
      </c>
      <c r="H1232">
        <f t="shared" si="1643"/>
        <v>0.11111111111267746</v>
      </c>
      <c r="I1232">
        <f t="shared" si="1637"/>
        <v>177011.41269841243</v>
      </c>
      <c r="J1232">
        <f t="shared" si="1641"/>
        <v>7.3174603174556978</v>
      </c>
      <c r="K1232">
        <f t="shared" si="1644"/>
        <v>1234.9047619042103</v>
      </c>
      <c r="L1232">
        <f t="shared" si="1628"/>
        <v>1234.8955806505708</v>
      </c>
      <c r="M1232">
        <f t="shared" si="1629"/>
        <v>0.99807566485777177</v>
      </c>
      <c r="N1232">
        <f t="shared" si="1630"/>
        <v>0.99807563632580831</v>
      </c>
      <c r="O1232">
        <f t="shared" si="1631"/>
        <v>0.98668321344822207</v>
      </c>
      <c r="P1232">
        <f t="shared" si="1632"/>
        <v>0.98668340752571004</v>
      </c>
      <c r="Q1232" s="5">
        <f t="shared" si="1633"/>
        <v>-1.3316786551777926E-2</v>
      </c>
      <c r="R1232" s="5">
        <f t="shared" si="1634"/>
        <v>-1.3316592474289957E-2</v>
      </c>
    </row>
    <row r="1233" spans="1:18" x14ac:dyDescent="0.3">
      <c r="A1233" s="1">
        <v>45138</v>
      </c>
      <c r="B1233">
        <f t="shared" si="1635"/>
        <v>180598.19047618966</v>
      </c>
      <c r="C1233">
        <f t="shared" si="1638"/>
        <v>4.9523809523670934</v>
      </c>
      <c r="D1233">
        <f t="shared" si="1639"/>
        <v>4.9523809524762328</v>
      </c>
      <c r="E1233">
        <f t="shared" si="1640"/>
        <v>69.333333333139308</v>
      </c>
      <c r="F1233">
        <f t="shared" si="1636"/>
        <v>2346.9365079365211</v>
      </c>
      <c r="G1233">
        <f t="shared" si="1642"/>
        <v>1.5873015873239638E-2</v>
      </c>
      <c r="H1233">
        <f t="shared" si="1643"/>
        <v>0.11111111111267746</v>
      </c>
      <c r="I1233">
        <f t="shared" si="1637"/>
        <v>177018.73015872989</v>
      </c>
      <c r="J1233">
        <f t="shared" si="1641"/>
        <v>7.3174603174556978</v>
      </c>
      <c r="K1233">
        <f t="shared" si="1644"/>
        <v>1232.5238095232635</v>
      </c>
      <c r="L1233">
        <f t="shared" si="1628"/>
        <v>1232.5146105332074</v>
      </c>
      <c r="M1233">
        <f t="shared" si="1629"/>
        <v>0.99807195465237708</v>
      </c>
      <c r="N1233">
        <f t="shared" si="1630"/>
        <v>0.99807192595497907</v>
      </c>
      <c r="O1233">
        <f t="shared" si="1631"/>
        <v>0.98665783095831416</v>
      </c>
      <c r="P1233">
        <f t="shared" si="1632"/>
        <v>0.98665802615022458</v>
      </c>
      <c r="Q1233" s="5">
        <f t="shared" si="1633"/>
        <v>-1.3342169041685836E-2</v>
      </c>
      <c r="R1233" s="5">
        <f t="shared" si="1634"/>
        <v>-1.3341973849775424E-2</v>
      </c>
    </row>
    <row r="1234" spans="1:18" x14ac:dyDescent="0.3">
      <c r="A1234" s="1">
        <v>45139</v>
      </c>
      <c r="B1234">
        <f t="shared" si="1635"/>
        <v>180603.14285714203</v>
      </c>
      <c r="C1234">
        <f t="shared" si="1638"/>
        <v>4.9523809523670934</v>
      </c>
      <c r="D1234">
        <f t="shared" si="1639"/>
        <v>5.0119047620028141</v>
      </c>
      <c r="E1234">
        <f t="shared" si="1640"/>
        <v>69.333333333139308</v>
      </c>
      <c r="F1234">
        <f t="shared" si="1636"/>
        <v>2346.9523809523944</v>
      </c>
      <c r="G1234">
        <f t="shared" si="1642"/>
        <v>1.5873015873239638E-2</v>
      </c>
      <c r="H1234">
        <f t="shared" si="1643"/>
        <v>0.11111111111267746</v>
      </c>
      <c r="I1234">
        <f t="shared" si="1637"/>
        <v>177026.04761904734</v>
      </c>
      <c r="J1234">
        <f t="shared" si="1641"/>
        <v>7.3174603174556978</v>
      </c>
      <c r="K1234">
        <f t="shared" si="1644"/>
        <v>1230.1428571422875</v>
      </c>
      <c r="L1234">
        <f t="shared" si="1628"/>
        <v>1230.1336403472719</v>
      </c>
      <c r="M1234">
        <f t="shared" si="1629"/>
        <v>0.99806823011240908</v>
      </c>
      <c r="N1234">
        <f t="shared" si="1630"/>
        <v>0.99806820124841733</v>
      </c>
      <c r="O1234">
        <f t="shared" si="1631"/>
        <v>0.9866323515215536</v>
      </c>
      <c r="P1234">
        <f t="shared" si="1632"/>
        <v>0.98663254783631482</v>
      </c>
      <c r="Q1234" s="5">
        <f t="shared" si="1633"/>
        <v>-1.3367648478446403E-2</v>
      </c>
      <c r="R1234" s="5">
        <f t="shared" si="1634"/>
        <v>-1.3367452163685178E-2</v>
      </c>
    </row>
    <row r="1235" spans="1:18" x14ac:dyDescent="0.3">
      <c r="A1235" s="1">
        <v>45140</v>
      </c>
      <c r="B1235">
        <f t="shared" si="1635"/>
        <v>180608.09523809439</v>
      </c>
      <c r="C1235">
        <f t="shared" si="1638"/>
        <v>4.9523809523670934</v>
      </c>
      <c r="D1235">
        <f t="shared" si="1639"/>
        <v>5.0714285715293954</v>
      </c>
      <c r="E1235">
        <f t="shared" si="1640"/>
        <v>69.333333333139308</v>
      </c>
      <c r="F1235">
        <f t="shared" si="1636"/>
        <v>2346.9682539682676</v>
      </c>
      <c r="G1235">
        <f t="shared" si="1642"/>
        <v>1.5873015873239638E-2</v>
      </c>
      <c r="H1235">
        <f t="shared" si="1643"/>
        <v>0.11111111111267746</v>
      </c>
      <c r="I1235">
        <f t="shared" si="1637"/>
        <v>177033.3650793648</v>
      </c>
      <c r="J1235">
        <f t="shared" si="1641"/>
        <v>7.3174603174556978</v>
      </c>
      <c r="K1235">
        <f t="shared" si="1644"/>
        <v>1227.7619047613407</v>
      </c>
      <c r="L1235">
        <f t="shared" si="1628"/>
        <v>1228.5090750559887</v>
      </c>
      <c r="M1235">
        <f t="shared" si="1629"/>
        <v>0.99806449115472817</v>
      </c>
      <c r="N1235">
        <f t="shared" si="1630"/>
        <v>0.99867935869892588</v>
      </c>
      <c r="O1235">
        <f t="shared" si="1631"/>
        <v>0.98721461220184625</v>
      </c>
      <c r="P1235">
        <f t="shared" si="1632"/>
        <v>0.9866069720276599</v>
      </c>
      <c r="Q1235" s="5">
        <f t="shared" si="1633"/>
        <v>-1.2785387798153747E-2</v>
      </c>
      <c r="R1235" s="5">
        <f t="shared" si="1634"/>
        <v>-1.3393027972340099E-2</v>
      </c>
    </row>
    <row r="1236" spans="1:18" x14ac:dyDescent="0.3">
      <c r="A1236" s="1">
        <v>45141</v>
      </c>
      <c r="B1236">
        <f t="shared" si="1635"/>
        <v>180613.04761904676</v>
      </c>
      <c r="C1236">
        <f t="shared" si="1638"/>
        <v>4.9523809523670934</v>
      </c>
      <c r="D1236">
        <f t="shared" si="1639"/>
        <v>5.1309523810559767</v>
      </c>
      <c r="E1236">
        <f t="shared" si="1640"/>
        <v>69.333333333139308</v>
      </c>
      <c r="F1236">
        <f t="shared" si="1636"/>
        <v>2346.9841269841409</v>
      </c>
      <c r="G1236">
        <f t="shared" si="1642"/>
        <v>1.5873015873239638E-2</v>
      </c>
      <c r="H1236">
        <f t="shared" si="1643"/>
        <v>0.11111111111267746</v>
      </c>
      <c r="I1236">
        <f t="shared" si="1637"/>
        <v>177040.68253968225</v>
      </c>
      <c r="J1236">
        <f t="shared" si="1641"/>
        <v>7.3174603174556978</v>
      </c>
      <c r="K1236">
        <f t="shared" si="1644"/>
        <v>1225.3809523803648</v>
      </c>
      <c r="L1236">
        <f t="shared" si="1628"/>
        <v>1227.6376002801926</v>
      </c>
      <c r="M1236">
        <f t="shared" si="1629"/>
        <v>0.99806073769536063</v>
      </c>
      <c r="N1236">
        <f t="shared" si="1630"/>
        <v>0.99929062406335389</v>
      </c>
      <c r="O1236">
        <f t="shared" si="1631"/>
        <v>0.9884054395870171</v>
      </c>
      <c r="P1236">
        <f t="shared" si="1632"/>
        <v>0.98658129816348683</v>
      </c>
      <c r="Q1236" s="5">
        <f t="shared" si="1633"/>
        <v>-1.1594560412982902E-2</v>
      </c>
      <c r="R1236" s="5">
        <f t="shared" si="1634"/>
        <v>-1.3418701836513169E-2</v>
      </c>
    </row>
    <row r="1237" spans="1:18" x14ac:dyDescent="0.3">
      <c r="A1237" s="1">
        <v>45142</v>
      </c>
      <c r="B1237" s="4">
        <v>180618</v>
      </c>
      <c r="C1237">
        <f t="shared" si="1638"/>
        <v>4.9523809532402083</v>
      </c>
      <c r="D1237">
        <f t="shared" si="1639"/>
        <v>5.190476190582558</v>
      </c>
      <c r="E1237">
        <f t="shared" si="1640"/>
        <v>69.333333334012423</v>
      </c>
      <c r="F1237" s="4">
        <v>2347</v>
      </c>
      <c r="G1237">
        <f t="shared" si="1642"/>
        <v>1.587301585914247E-2</v>
      </c>
      <c r="H1237">
        <f t="shared" si="1643"/>
        <v>0.1111111110985803</v>
      </c>
      <c r="I1237" s="4">
        <v>177048</v>
      </c>
      <c r="J1237">
        <f t="shared" si="1641"/>
        <v>7.3174603177467361</v>
      </c>
      <c r="K1237">
        <f t="shared" si="1644"/>
        <v>1223</v>
      </c>
      <c r="L1237">
        <f t="shared" si="1628"/>
        <v>1227.5172953118647</v>
      </c>
      <c r="M1237">
        <f t="shared" si="1629"/>
        <v>0.99805696965034452</v>
      </c>
      <c r="N1237">
        <f t="shared" si="1630"/>
        <v>0.99990200286444431</v>
      </c>
      <c r="O1237">
        <f t="shared" si="1631"/>
        <v>0.99020679085432928</v>
      </c>
      <c r="P1237">
        <f t="shared" si="1632"/>
        <v>0.98655552567937055</v>
      </c>
      <c r="Q1237" s="5">
        <f t="shared" si="1633"/>
        <v>-9.7932091456707226E-3</v>
      </c>
      <c r="R1237" s="5">
        <f t="shared" si="1634"/>
        <v>-1.3444474320629451E-2</v>
      </c>
    </row>
    <row r="1238" spans="1:18" x14ac:dyDescent="0.3">
      <c r="A1238" s="1">
        <v>45143</v>
      </c>
      <c r="B1238">
        <f>((B$1265-B$1237)*(1/28))+B1237</f>
        <v>180623.42857142858</v>
      </c>
      <c r="C1238">
        <f t="shared" si="1638"/>
        <v>5.428571428579744</v>
      </c>
      <c r="D1238">
        <f t="shared" si="1639"/>
        <v>5.2500000001091394</v>
      </c>
      <c r="E1238">
        <f t="shared" si="1640"/>
        <v>69.809523810225073</v>
      </c>
      <c r="F1238">
        <f t="shared" ref="F1238:F1264" si="1645">((F$1265-F$1237)*(1/28))+F1237</f>
        <v>2347</v>
      </c>
      <c r="G1238">
        <f t="shared" si="1642"/>
        <v>0</v>
      </c>
      <c r="H1238">
        <f t="shared" si="1643"/>
        <v>9.5238095225340658E-2</v>
      </c>
      <c r="I1238">
        <f t="shared" ref="I1238:I1264" si="1646">((I$1265-I$1237)*(1/28))+I1237</f>
        <v>177050.53571428571</v>
      </c>
      <c r="J1238">
        <f t="shared" si="1641"/>
        <v>2.535714285710128</v>
      </c>
      <c r="K1238">
        <f t="shared" si="1644"/>
        <v>1225.8928571428696</v>
      </c>
      <c r="L1238">
        <f t="shared" si="1628"/>
        <v>1228.1476262094204</v>
      </c>
      <c r="M1238">
        <f t="shared" ref="M1238:M1300" si="1647">K1238/K1237</f>
        <v>1.0023653778764265</v>
      </c>
      <c r="N1238">
        <f t="shared" ref="N1238:N1300" si="1648">L1238/L1237</f>
        <v>1.0005135006243604</v>
      </c>
      <c r="O1238">
        <f t="shared" ref="O1238:O1300" si="1649">L1238/L1231</f>
        <v>0.99262175906826677</v>
      </c>
      <c r="P1238">
        <f t="shared" ref="P1238:P1300" si="1650">K1238/K1231</f>
        <v>0.99079205634496592</v>
      </c>
      <c r="Q1238" s="5">
        <f t="shared" ref="Q1238:Q1300" si="1651">O1238-1</f>
        <v>-7.3782409317332265E-3</v>
      </c>
      <c r="R1238" s="5">
        <f t="shared" ref="R1238:R1300" si="1652">P1238-1</f>
        <v>-9.2079436550340787E-3</v>
      </c>
    </row>
    <row r="1239" spans="1:18" x14ac:dyDescent="0.3">
      <c r="A1239" s="1">
        <v>45144</v>
      </c>
      <c r="B1239">
        <f t="shared" ref="B1239:B1263" si="1653">((B$1265-B$1237)*(1/28))+B1238</f>
        <v>180628.85714285716</v>
      </c>
      <c r="C1239">
        <f t="shared" si="1638"/>
        <v>5.428571428579744</v>
      </c>
      <c r="D1239">
        <f t="shared" si="1639"/>
        <v>5.3095238096357207</v>
      </c>
      <c r="E1239">
        <f t="shared" si="1640"/>
        <v>70.285714286437724</v>
      </c>
      <c r="F1239">
        <f t="shared" si="1645"/>
        <v>2347</v>
      </c>
      <c r="G1239">
        <f t="shared" si="1642"/>
        <v>0</v>
      </c>
      <c r="H1239">
        <f t="shared" si="1643"/>
        <v>7.936507935210102E-2</v>
      </c>
      <c r="I1239">
        <f t="shared" si="1646"/>
        <v>177053.07142857142</v>
      </c>
      <c r="J1239">
        <f t="shared" si="1641"/>
        <v>2.535714285710128</v>
      </c>
      <c r="K1239">
        <f t="shared" si="1644"/>
        <v>1228.7857142857392</v>
      </c>
      <c r="L1239">
        <f t="shared" ref="L1239:L1300" si="1654">GEOMEAN(K1236:K1242)</f>
        <v>1229.5294431852135</v>
      </c>
      <c r="M1239">
        <f t="shared" si="1647"/>
        <v>1.0023597960670168</v>
      </c>
      <c r="N1239">
        <f t="shared" si="1648"/>
        <v>1.0011251228649587</v>
      </c>
      <c r="O1239">
        <f t="shared" si="1649"/>
        <v>0.99565458201532286</v>
      </c>
      <c r="P1239">
        <f t="shared" si="1650"/>
        <v>0.9950449234570643</v>
      </c>
      <c r="Q1239" s="5">
        <f t="shared" si="1651"/>
        <v>-4.3454179846771357E-3</v>
      </c>
      <c r="R1239" s="5">
        <f t="shared" si="1652"/>
        <v>-4.9550765429356991E-3</v>
      </c>
    </row>
    <row r="1240" spans="1:18" x14ac:dyDescent="0.3">
      <c r="A1240" s="1">
        <v>45145</v>
      </c>
      <c r="B1240">
        <f t="shared" si="1653"/>
        <v>180634.28571428574</v>
      </c>
      <c r="C1240">
        <f t="shared" si="1638"/>
        <v>5.428571428579744</v>
      </c>
      <c r="D1240">
        <f t="shared" si="1639"/>
        <v>5.369047619162302</v>
      </c>
      <c r="E1240">
        <f t="shared" si="1640"/>
        <v>70.761904762650374</v>
      </c>
      <c r="F1240">
        <f t="shared" si="1645"/>
        <v>2347</v>
      </c>
      <c r="G1240">
        <f t="shared" si="1642"/>
        <v>0</v>
      </c>
      <c r="H1240">
        <f t="shared" si="1643"/>
        <v>6.3492063478861382E-2</v>
      </c>
      <c r="I1240">
        <f t="shared" si="1646"/>
        <v>177055.60714285713</v>
      </c>
      <c r="J1240">
        <f t="shared" si="1641"/>
        <v>2.535714285710128</v>
      </c>
      <c r="K1240">
        <f t="shared" si="1644"/>
        <v>1231.6785714286088</v>
      </c>
      <c r="L1240">
        <f t="shared" si="1654"/>
        <v>1231.664982269783</v>
      </c>
      <c r="M1240">
        <f t="shared" si="1647"/>
        <v>1.002354240539451</v>
      </c>
      <c r="N1240">
        <f t="shared" si="1648"/>
        <v>1.0017368751081204</v>
      </c>
      <c r="O1240">
        <f t="shared" si="1649"/>
        <v>0.99931065461117996</v>
      </c>
      <c r="P1240">
        <f t="shared" si="1650"/>
        <v>0.99931422169038542</v>
      </c>
      <c r="Q1240" s="5">
        <f t="shared" si="1651"/>
        <v>-6.893453888200396E-4</v>
      </c>
      <c r="R1240" s="5">
        <f t="shared" si="1652"/>
        <v>-6.8577830961458197E-4</v>
      </c>
    </row>
    <row r="1241" spans="1:18" x14ac:dyDescent="0.3">
      <c r="A1241" s="1">
        <v>45146</v>
      </c>
      <c r="B1241">
        <f t="shared" si="1653"/>
        <v>180639.71428571432</v>
      </c>
      <c r="C1241">
        <f t="shared" si="1638"/>
        <v>5.428571428579744</v>
      </c>
      <c r="D1241">
        <f t="shared" si="1639"/>
        <v>5.428571428579744</v>
      </c>
      <c r="E1241">
        <f t="shared" si="1640"/>
        <v>71.238095238863025</v>
      </c>
      <c r="F1241">
        <f t="shared" si="1645"/>
        <v>2347</v>
      </c>
      <c r="G1241">
        <f t="shared" si="1642"/>
        <v>0</v>
      </c>
      <c r="H1241">
        <f t="shared" si="1643"/>
        <v>4.7619047605621745E-2</v>
      </c>
      <c r="I1241">
        <f t="shared" si="1646"/>
        <v>177058.14285714284</v>
      </c>
      <c r="J1241">
        <f t="shared" si="1641"/>
        <v>2.535714285710128</v>
      </c>
      <c r="K1241">
        <f t="shared" si="1644"/>
        <v>1234.5714285714785</v>
      </c>
      <c r="L1241">
        <f t="shared" si="1654"/>
        <v>1234.5578712557478</v>
      </c>
      <c r="M1241">
        <f t="shared" si="1647"/>
        <v>1.0023487111085436</v>
      </c>
      <c r="N1241">
        <f t="shared" si="1648"/>
        <v>1.0023487628759515</v>
      </c>
      <c r="O1241">
        <f t="shared" si="1649"/>
        <v>1.0035965449308637</v>
      </c>
      <c r="P1241">
        <f t="shared" si="1650"/>
        <v>1.0036000464527175</v>
      </c>
      <c r="Q1241" s="5">
        <f t="shared" si="1651"/>
        <v>3.5965449308636988E-3</v>
      </c>
      <c r="R1241" s="5">
        <f t="shared" si="1652"/>
        <v>3.600046452717498E-3</v>
      </c>
    </row>
    <row r="1242" spans="1:18" x14ac:dyDescent="0.3">
      <c r="A1242" s="1">
        <v>45147</v>
      </c>
      <c r="B1242">
        <f t="shared" si="1653"/>
        <v>180645.1428571429</v>
      </c>
      <c r="C1242">
        <f t="shared" si="1638"/>
        <v>5.428571428579744</v>
      </c>
      <c r="D1242">
        <f t="shared" si="1639"/>
        <v>5.428571428579744</v>
      </c>
      <c r="E1242">
        <f t="shared" si="1640"/>
        <v>71.714285715075675</v>
      </c>
      <c r="F1242">
        <f t="shared" si="1645"/>
        <v>2347</v>
      </c>
      <c r="G1242">
        <f t="shared" si="1642"/>
        <v>0</v>
      </c>
      <c r="H1242">
        <f t="shared" si="1643"/>
        <v>3.1746031732382107E-2</v>
      </c>
      <c r="I1242">
        <f t="shared" si="1646"/>
        <v>177060.67857142855</v>
      </c>
      <c r="J1242">
        <f t="shared" si="1641"/>
        <v>2.535714285710128</v>
      </c>
      <c r="K1242">
        <f t="shared" si="1644"/>
        <v>1237.4642857143481</v>
      </c>
      <c r="L1242">
        <f t="shared" si="1654"/>
        <v>1237.4507600928255</v>
      </c>
      <c r="M1242">
        <f t="shared" si="1647"/>
        <v>1.0023432075908454</v>
      </c>
      <c r="N1242">
        <f t="shared" si="1648"/>
        <v>1.0023432589953318</v>
      </c>
      <c r="O1242">
        <f t="shared" si="1649"/>
        <v>1.007278485131605</v>
      </c>
      <c r="P1242">
        <f t="shared" si="1650"/>
        <v>1.0079024938918375</v>
      </c>
      <c r="Q1242" s="5">
        <f t="shared" si="1651"/>
        <v>7.2784851316050059E-3</v>
      </c>
      <c r="R1242" s="5">
        <f t="shared" si="1652"/>
        <v>7.9024938918375032E-3</v>
      </c>
    </row>
    <row r="1243" spans="1:18" x14ac:dyDescent="0.3">
      <c r="A1243" s="1">
        <v>45148</v>
      </c>
      <c r="B1243">
        <f t="shared" si="1653"/>
        <v>180650.57142857148</v>
      </c>
      <c r="C1243">
        <f t="shared" si="1638"/>
        <v>5.428571428579744</v>
      </c>
      <c r="D1243">
        <f t="shared" si="1639"/>
        <v>5.428571428579744</v>
      </c>
      <c r="E1243">
        <f t="shared" si="1640"/>
        <v>72.190476191288326</v>
      </c>
      <c r="F1243">
        <f t="shared" si="1645"/>
        <v>2347</v>
      </c>
      <c r="G1243">
        <f t="shared" si="1642"/>
        <v>0</v>
      </c>
      <c r="H1243">
        <f t="shared" si="1643"/>
        <v>1.587301585914247E-2</v>
      </c>
      <c r="I1243">
        <f t="shared" si="1646"/>
        <v>177063.21428571426</v>
      </c>
      <c r="J1243">
        <f t="shared" si="1641"/>
        <v>2.535714285710128</v>
      </c>
      <c r="K1243">
        <f t="shared" si="1644"/>
        <v>1240.3571428572177</v>
      </c>
      <c r="L1243">
        <f t="shared" si="1654"/>
        <v>1240.3436487820579</v>
      </c>
      <c r="M1243">
        <f t="shared" si="1647"/>
        <v>1.0023377298046219</v>
      </c>
      <c r="N1243">
        <f t="shared" si="1648"/>
        <v>1.0023377808495713</v>
      </c>
      <c r="O1243">
        <f t="shared" si="1649"/>
        <v>1.0103499994615392</v>
      </c>
      <c r="P1243">
        <f t="shared" si="1650"/>
        <v>1.0122216609028898</v>
      </c>
      <c r="Q1243" s="5">
        <f t="shared" si="1651"/>
        <v>1.034999946153925E-2</v>
      </c>
      <c r="R1243" s="5">
        <f t="shared" si="1652"/>
        <v>1.2221660902889786E-2</v>
      </c>
    </row>
    <row r="1244" spans="1:18" x14ac:dyDescent="0.3">
      <c r="A1244" s="1">
        <v>45149</v>
      </c>
      <c r="B1244">
        <f t="shared" si="1653"/>
        <v>180656.00000000006</v>
      </c>
      <c r="C1244">
        <f t="shared" si="1638"/>
        <v>5.428571428579744</v>
      </c>
      <c r="D1244">
        <f t="shared" si="1639"/>
        <v>5.428571428579744</v>
      </c>
      <c r="E1244">
        <f t="shared" si="1640"/>
        <v>72.666666667500976</v>
      </c>
      <c r="F1244">
        <f t="shared" si="1645"/>
        <v>2347</v>
      </c>
      <c r="G1244">
        <f t="shared" si="1642"/>
        <v>0</v>
      </c>
      <c r="H1244">
        <f t="shared" si="1643"/>
        <v>0</v>
      </c>
      <c r="I1244">
        <f t="shared" si="1646"/>
        <v>177065.74999999997</v>
      </c>
      <c r="J1244">
        <f t="shared" si="1641"/>
        <v>2.535714285710128</v>
      </c>
      <c r="K1244">
        <f t="shared" si="1644"/>
        <v>1243.2500000000873</v>
      </c>
      <c r="L1244">
        <f t="shared" si="1654"/>
        <v>1243.2365373244768</v>
      </c>
      <c r="M1244">
        <f t="shared" si="1647"/>
        <v>1.0023322775698342</v>
      </c>
      <c r="N1244">
        <f t="shared" si="1648"/>
        <v>1.0023323282585914</v>
      </c>
      <c r="O1244">
        <f t="shared" si="1649"/>
        <v>1.0128057193757245</v>
      </c>
      <c r="P1244">
        <f t="shared" si="1650"/>
        <v>1.0165576451349856</v>
      </c>
      <c r="Q1244" s="5">
        <f t="shared" si="1651"/>
        <v>1.28057193757245E-2</v>
      </c>
      <c r="R1244" s="5">
        <f t="shared" si="1652"/>
        <v>1.6557645134985588E-2</v>
      </c>
    </row>
    <row r="1245" spans="1:18" x14ac:dyDescent="0.3">
      <c r="A1245" s="1">
        <v>45150</v>
      </c>
      <c r="B1245">
        <f t="shared" si="1653"/>
        <v>180661.42857142864</v>
      </c>
      <c r="C1245">
        <f t="shared" si="1638"/>
        <v>5.428571428579744</v>
      </c>
      <c r="D1245">
        <f t="shared" si="1639"/>
        <v>5.428571428579744</v>
      </c>
      <c r="E1245">
        <f t="shared" si="1640"/>
        <v>73.142857143713627</v>
      </c>
      <c r="F1245">
        <f t="shared" si="1645"/>
        <v>2347</v>
      </c>
      <c r="G1245">
        <f t="shared" si="1642"/>
        <v>0</v>
      </c>
      <c r="H1245">
        <f t="shared" si="1643"/>
        <v>0</v>
      </c>
      <c r="I1245">
        <f t="shared" si="1646"/>
        <v>177068.28571428568</v>
      </c>
      <c r="J1245">
        <f t="shared" si="1641"/>
        <v>2.535714285710128</v>
      </c>
      <c r="K1245">
        <f t="shared" si="1644"/>
        <v>1246.1428571429569</v>
      </c>
      <c r="L1245">
        <f t="shared" si="1654"/>
        <v>1246.129425721105</v>
      </c>
      <c r="M1245">
        <f t="shared" si="1647"/>
        <v>1.0023268507081193</v>
      </c>
      <c r="N1245">
        <f t="shared" si="1648"/>
        <v>1.002326901043991</v>
      </c>
      <c r="O1245">
        <f t="shared" si="1649"/>
        <v>1.014641399069576</v>
      </c>
      <c r="P1245">
        <f t="shared" si="1650"/>
        <v>1.016518572469117</v>
      </c>
      <c r="Q1245" s="5">
        <f t="shared" si="1651"/>
        <v>1.4641399069575955E-2</v>
      </c>
      <c r="R1245" s="5">
        <f t="shared" si="1652"/>
        <v>1.6518572469117032E-2</v>
      </c>
    </row>
    <row r="1246" spans="1:18" x14ac:dyDescent="0.3">
      <c r="A1246" s="1">
        <v>45151</v>
      </c>
      <c r="B1246">
        <f t="shared" si="1653"/>
        <v>180666.85714285722</v>
      </c>
      <c r="C1246">
        <f t="shared" si="1638"/>
        <v>5.428571428579744</v>
      </c>
      <c r="D1246">
        <f t="shared" si="1639"/>
        <v>5.428571428579744</v>
      </c>
      <c r="E1246">
        <f t="shared" si="1640"/>
        <v>73.619047619926278</v>
      </c>
      <c r="F1246">
        <f t="shared" si="1645"/>
        <v>2347</v>
      </c>
      <c r="G1246">
        <f t="shared" si="1642"/>
        <v>0</v>
      </c>
      <c r="H1246">
        <f t="shared" si="1643"/>
        <v>0</v>
      </c>
      <c r="I1246">
        <f t="shared" si="1646"/>
        <v>177070.82142857139</v>
      </c>
      <c r="J1246">
        <f t="shared" si="1641"/>
        <v>2.535714285710128</v>
      </c>
      <c r="K1246">
        <f t="shared" si="1644"/>
        <v>1249.0357142858265</v>
      </c>
      <c r="L1246">
        <f t="shared" si="1654"/>
        <v>1249.0223139729553</v>
      </c>
      <c r="M1246">
        <f t="shared" si="1647"/>
        <v>1.0023214490427703</v>
      </c>
      <c r="N1246">
        <f t="shared" si="1648"/>
        <v>1.0023214990290243</v>
      </c>
      <c r="O1246">
        <f t="shared" si="1649"/>
        <v>1.0158539276109109</v>
      </c>
      <c r="P1246">
        <f t="shared" si="1650"/>
        <v>1.0164796837761563</v>
      </c>
      <c r="Q1246" s="5">
        <f t="shared" si="1651"/>
        <v>1.5853927610910867E-2</v>
      </c>
      <c r="R1246" s="5">
        <f t="shared" si="1652"/>
        <v>1.6479683776156273E-2</v>
      </c>
    </row>
    <row r="1247" spans="1:18" x14ac:dyDescent="0.3">
      <c r="A1247" s="1">
        <v>45152</v>
      </c>
      <c r="B1247">
        <f t="shared" si="1653"/>
        <v>180672.2857142858</v>
      </c>
      <c r="C1247">
        <f t="shared" si="1638"/>
        <v>5.428571428579744</v>
      </c>
      <c r="D1247">
        <f t="shared" si="1639"/>
        <v>5.428571428579744</v>
      </c>
      <c r="E1247">
        <f t="shared" si="1640"/>
        <v>74.095238096138928</v>
      </c>
      <c r="F1247">
        <f t="shared" si="1645"/>
        <v>2347</v>
      </c>
      <c r="G1247">
        <f t="shared" si="1642"/>
        <v>0</v>
      </c>
      <c r="H1247">
        <f t="shared" si="1643"/>
        <v>0</v>
      </c>
      <c r="I1247">
        <f t="shared" si="1646"/>
        <v>177073.3571428571</v>
      </c>
      <c r="J1247">
        <f t="shared" si="1641"/>
        <v>2.535714285710128</v>
      </c>
      <c r="K1247">
        <f t="shared" si="1644"/>
        <v>1251.9285714286962</v>
      </c>
      <c r="L1247">
        <f t="shared" si="1654"/>
        <v>1251.9152020810318</v>
      </c>
      <c r="M1247">
        <f t="shared" si="1647"/>
        <v>1.0023160723987175</v>
      </c>
      <c r="N1247">
        <f t="shared" si="1648"/>
        <v>1.0023161220385843</v>
      </c>
      <c r="O1247">
        <f t="shared" si="1649"/>
        <v>1.0164413376224519</v>
      </c>
      <c r="P1247">
        <f t="shared" si="1650"/>
        <v>1.016440977759806</v>
      </c>
      <c r="Q1247" s="5">
        <f t="shared" si="1651"/>
        <v>1.6441337622451924E-2</v>
      </c>
      <c r="R1247" s="5">
        <f t="shared" si="1652"/>
        <v>1.6440977759806019E-2</v>
      </c>
    </row>
    <row r="1248" spans="1:18" x14ac:dyDescent="0.3">
      <c r="A1248" s="1">
        <v>45153</v>
      </c>
      <c r="B1248">
        <f t="shared" si="1653"/>
        <v>180677.71428571438</v>
      </c>
      <c r="C1248">
        <f t="shared" si="1638"/>
        <v>5.428571428579744</v>
      </c>
      <c r="D1248">
        <f t="shared" si="1639"/>
        <v>5.428571428579744</v>
      </c>
      <c r="E1248">
        <f t="shared" si="1640"/>
        <v>74.571428572351579</v>
      </c>
      <c r="F1248">
        <f t="shared" si="1645"/>
        <v>2347</v>
      </c>
      <c r="G1248">
        <f t="shared" si="1642"/>
        <v>0</v>
      </c>
      <c r="H1248">
        <f t="shared" si="1643"/>
        <v>0</v>
      </c>
      <c r="I1248">
        <f t="shared" si="1646"/>
        <v>177075.89285714281</v>
      </c>
      <c r="J1248">
        <f t="shared" si="1641"/>
        <v>2.535714285710128</v>
      </c>
      <c r="K1248">
        <f t="shared" si="1644"/>
        <v>1254.8214285715658</v>
      </c>
      <c r="L1248">
        <f t="shared" si="1654"/>
        <v>1254.8080900463283</v>
      </c>
      <c r="M1248">
        <f t="shared" si="1647"/>
        <v>1.0023107206025088</v>
      </c>
      <c r="N1248">
        <f t="shared" si="1648"/>
        <v>1.0023107698991813</v>
      </c>
      <c r="O1248">
        <f t="shared" si="1649"/>
        <v>1.016402810481442</v>
      </c>
      <c r="P1248">
        <f t="shared" si="1650"/>
        <v>1.0164024531359181</v>
      </c>
      <c r="Q1248" s="5">
        <f t="shared" si="1651"/>
        <v>1.6402810481441987E-2</v>
      </c>
      <c r="R1248" s="5">
        <f t="shared" si="1652"/>
        <v>1.6402453135918149E-2</v>
      </c>
    </row>
    <row r="1249" spans="1:18" x14ac:dyDescent="0.3">
      <c r="A1249" s="1">
        <v>45154</v>
      </c>
      <c r="B1249">
        <f t="shared" si="1653"/>
        <v>180683.14285714296</v>
      </c>
      <c r="C1249">
        <f t="shared" si="1638"/>
        <v>5.428571428579744</v>
      </c>
      <c r="D1249">
        <f t="shared" si="1639"/>
        <v>5.428571428579744</v>
      </c>
      <c r="E1249">
        <f t="shared" si="1640"/>
        <v>75.047619048564229</v>
      </c>
      <c r="F1249">
        <f t="shared" si="1645"/>
        <v>2347</v>
      </c>
      <c r="G1249">
        <f t="shared" si="1642"/>
        <v>0</v>
      </c>
      <c r="H1249">
        <f t="shared" si="1643"/>
        <v>0</v>
      </c>
      <c r="I1249">
        <f t="shared" si="1646"/>
        <v>177078.42857142852</v>
      </c>
      <c r="J1249">
        <f t="shared" si="1641"/>
        <v>2.535714285710128</v>
      </c>
      <c r="K1249">
        <f t="shared" si="1644"/>
        <v>1257.7142857144354</v>
      </c>
      <c r="L1249">
        <f t="shared" si="1654"/>
        <v>1257.7009778698305</v>
      </c>
      <c r="M1249">
        <f t="shared" si="1647"/>
        <v>1.0023053934822923</v>
      </c>
      <c r="N1249">
        <f t="shared" si="1648"/>
        <v>1.0023054424389273</v>
      </c>
      <c r="O1249">
        <f t="shared" si="1649"/>
        <v>1.0163644634841762</v>
      </c>
      <c r="P1249">
        <f t="shared" si="1650"/>
        <v>1.0163641086323536</v>
      </c>
      <c r="Q1249" s="5">
        <f t="shared" si="1651"/>
        <v>1.6364463484176195E-2</v>
      </c>
      <c r="R1249" s="5">
        <f t="shared" si="1652"/>
        <v>1.6364108632353602E-2</v>
      </c>
    </row>
    <row r="1250" spans="1:18" x14ac:dyDescent="0.3">
      <c r="A1250" s="1">
        <v>45155</v>
      </c>
      <c r="B1250">
        <f t="shared" si="1653"/>
        <v>180688.57142857154</v>
      </c>
      <c r="C1250">
        <f t="shared" si="1638"/>
        <v>5.428571428579744</v>
      </c>
      <c r="D1250">
        <f t="shared" si="1639"/>
        <v>5.428571428579744</v>
      </c>
      <c r="E1250">
        <f t="shared" si="1640"/>
        <v>75.52380952477688</v>
      </c>
      <c r="F1250">
        <f t="shared" si="1645"/>
        <v>2347</v>
      </c>
      <c r="G1250">
        <f t="shared" si="1642"/>
        <v>0</v>
      </c>
      <c r="H1250">
        <f t="shared" si="1643"/>
        <v>0</v>
      </c>
      <c r="I1250">
        <f t="shared" si="1646"/>
        <v>177080.96428571423</v>
      </c>
      <c r="J1250">
        <f t="shared" si="1641"/>
        <v>2.535714285710128</v>
      </c>
      <c r="K1250">
        <f t="shared" si="1644"/>
        <v>1260.607142857305</v>
      </c>
      <c r="L1250">
        <f t="shared" si="1654"/>
        <v>1260.5938655525147</v>
      </c>
      <c r="M1250">
        <f t="shared" si="1647"/>
        <v>1.002300090867797</v>
      </c>
      <c r="N1250">
        <f t="shared" si="1648"/>
        <v>1.0023001394875146</v>
      </c>
      <c r="O1250">
        <f t="shared" si="1649"/>
        <v>1.0163262953701107</v>
      </c>
      <c r="P1250">
        <f t="shared" si="1650"/>
        <v>1.0163259429888398</v>
      </c>
      <c r="Q1250" s="5">
        <f t="shared" si="1651"/>
        <v>1.6326295370110655E-2</v>
      </c>
      <c r="R1250" s="5">
        <f t="shared" si="1652"/>
        <v>1.6325942988839826E-2</v>
      </c>
    </row>
    <row r="1251" spans="1:18" x14ac:dyDescent="0.3">
      <c r="A1251" s="1">
        <v>45156</v>
      </c>
      <c r="B1251">
        <f t="shared" si="1653"/>
        <v>180694.00000000012</v>
      </c>
      <c r="C1251">
        <f t="shared" si="1638"/>
        <v>5.428571428579744</v>
      </c>
      <c r="D1251">
        <f t="shared" si="1639"/>
        <v>5.428571428579744</v>
      </c>
      <c r="E1251">
        <f t="shared" si="1640"/>
        <v>76.000000000116415</v>
      </c>
      <c r="F1251">
        <f t="shared" si="1645"/>
        <v>2347</v>
      </c>
      <c r="G1251">
        <f t="shared" si="1642"/>
        <v>0</v>
      </c>
      <c r="H1251">
        <f t="shared" si="1643"/>
        <v>0</v>
      </c>
      <c r="I1251">
        <f t="shared" si="1646"/>
        <v>177083.49999999994</v>
      </c>
      <c r="J1251">
        <f t="shared" si="1641"/>
        <v>2.535714285710128</v>
      </c>
      <c r="K1251">
        <f t="shared" si="1644"/>
        <v>1263.5000000001746</v>
      </c>
      <c r="L1251">
        <f t="shared" si="1654"/>
        <v>1263.4867530953477</v>
      </c>
      <c r="M1251">
        <f t="shared" si="1647"/>
        <v>1.0022948125903148</v>
      </c>
      <c r="N1251">
        <f t="shared" si="1648"/>
        <v>1.002294860876199</v>
      </c>
      <c r="O1251">
        <f t="shared" si="1649"/>
        <v>1.0162883048904359</v>
      </c>
      <c r="P1251">
        <f t="shared" si="1650"/>
        <v>1.0162879549568355</v>
      </c>
      <c r="Q1251" s="5">
        <f t="shared" si="1651"/>
        <v>1.6288304890435867E-2</v>
      </c>
      <c r="R1251" s="5">
        <f t="shared" si="1652"/>
        <v>1.6287954956835549E-2</v>
      </c>
    </row>
    <row r="1252" spans="1:18" x14ac:dyDescent="0.3">
      <c r="A1252" s="1">
        <v>45157</v>
      </c>
      <c r="B1252">
        <f t="shared" si="1653"/>
        <v>180699.4285714287</v>
      </c>
      <c r="C1252">
        <f t="shared" si="1638"/>
        <v>5.428571428579744</v>
      </c>
      <c r="D1252">
        <f t="shared" si="1639"/>
        <v>5.428571428579744</v>
      </c>
      <c r="E1252">
        <f t="shared" si="1640"/>
        <v>76.000000000116415</v>
      </c>
      <c r="F1252">
        <f t="shared" si="1645"/>
        <v>2347</v>
      </c>
      <c r="G1252">
        <f t="shared" si="1642"/>
        <v>0</v>
      </c>
      <c r="H1252">
        <f t="shared" si="1643"/>
        <v>0</v>
      </c>
      <c r="I1252">
        <f t="shared" si="1646"/>
        <v>177086.03571428565</v>
      </c>
      <c r="J1252">
        <f t="shared" si="1641"/>
        <v>2.535714285710128</v>
      </c>
      <c r="K1252">
        <f t="shared" si="1644"/>
        <v>1266.3928571430442</v>
      </c>
      <c r="L1252">
        <f t="shared" si="1654"/>
        <v>1266.3796404992884</v>
      </c>
      <c r="M1252">
        <f t="shared" si="1647"/>
        <v>1.0022895584826823</v>
      </c>
      <c r="N1252">
        <f t="shared" si="1648"/>
        <v>1.0022896064377831</v>
      </c>
      <c r="O1252">
        <f t="shared" si="1649"/>
        <v>1.0162504908079393</v>
      </c>
      <c r="P1252">
        <f t="shared" si="1650"/>
        <v>1.0162501432993924</v>
      </c>
      <c r="Q1252" s="5">
        <f t="shared" si="1651"/>
        <v>1.6250490807939277E-2</v>
      </c>
      <c r="R1252" s="5">
        <f t="shared" si="1652"/>
        <v>1.625014329939245E-2</v>
      </c>
    </row>
    <row r="1253" spans="1:18" x14ac:dyDescent="0.3">
      <c r="A1253" s="1">
        <v>45158</v>
      </c>
      <c r="B1253">
        <f t="shared" si="1653"/>
        <v>180704.85714285728</v>
      </c>
      <c r="C1253">
        <f t="shared" ref="C1253:C1300" si="1655">B1253-B1252</f>
        <v>5.428571428579744</v>
      </c>
      <c r="D1253">
        <f t="shared" si="1639"/>
        <v>5.428571428579744</v>
      </c>
      <c r="E1253">
        <f t="shared" si="1640"/>
        <v>76.000000000116415</v>
      </c>
      <c r="F1253">
        <f t="shared" si="1645"/>
        <v>2347</v>
      </c>
      <c r="G1253">
        <f t="shared" si="1642"/>
        <v>0</v>
      </c>
      <c r="H1253">
        <f t="shared" si="1643"/>
        <v>0</v>
      </c>
      <c r="I1253">
        <f t="shared" si="1646"/>
        <v>177088.57142857136</v>
      </c>
      <c r="J1253">
        <f t="shared" si="1641"/>
        <v>2.535714285710128</v>
      </c>
      <c r="K1253">
        <f t="shared" si="1644"/>
        <v>1269.2857142859139</v>
      </c>
      <c r="L1253">
        <f t="shared" si="1654"/>
        <v>1269.2725277652864</v>
      </c>
      <c r="M1253">
        <f t="shared" si="1647"/>
        <v>1.0022843283792644</v>
      </c>
      <c r="N1253">
        <f t="shared" si="1648"/>
        <v>1.0022843760065958</v>
      </c>
      <c r="O1253">
        <f t="shared" si="1649"/>
        <v>1.0162128518968714</v>
      </c>
      <c r="P1253">
        <f t="shared" si="1650"/>
        <v>1.0162125067910215</v>
      </c>
      <c r="Q1253" s="5">
        <f t="shared" si="1651"/>
        <v>1.6212851896871383E-2</v>
      </c>
      <c r="R1253" s="5">
        <f t="shared" si="1652"/>
        <v>1.6212506791021486E-2</v>
      </c>
    </row>
    <row r="1254" spans="1:18" x14ac:dyDescent="0.3">
      <c r="A1254" s="1">
        <v>45159</v>
      </c>
      <c r="B1254">
        <f t="shared" si="1653"/>
        <v>180710.28571428586</v>
      </c>
      <c r="C1254">
        <f t="shared" si="1655"/>
        <v>5.428571428579744</v>
      </c>
      <c r="D1254">
        <f t="shared" si="1639"/>
        <v>5.428571428579744</v>
      </c>
      <c r="E1254">
        <f t="shared" si="1640"/>
        <v>76.000000000116415</v>
      </c>
      <c r="F1254">
        <f t="shared" si="1645"/>
        <v>2347</v>
      </c>
      <c r="G1254">
        <f t="shared" si="1642"/>
        <v>0</v>
      </c>
      <c r="H1254">
        <f t="shared" si="1643"/>
        <v>0</v>
      </c>
      <c r="I1254">
        <f t="shared" si="1646"/>
        <v>177091.10714285707</v>
      </c>
      <c r="J1254">
        <f t="shared" si="1641"/>
        <v>2.535714285710128</v>
      </c>
      <c r="K1254">
        <f t="shared" si="1644"/>
        <v>1272.1785714287835</v>
      </c>
      <c r="L1254">
        <f t="shared" si="1654"/>
        <v>1272.1654148942828</v>
      </c>
      <c r="M1254">
        <f t="shared" si="1647"/>
        <v>1.0022791221159353</v>
      </c>
      <c r="N1254">
        <f t="shared" si="1648"/>
        <v>1.0022791694184776</v>
      </c>
      <c r="O1254">
        <f t="shared" si="1649"/>
        <v>1.0161753869428134</v>
      </c>
      <c r="P1254">
        <f t="shared" si="1650"/>
        <v>1.0161750442175612</v>
      </c>
      <c r="Q1254" s="5">
        <f t="shared" si="1651"/>
        <v>1.6175386942813397E-2</v>
      </c>
      <c r="R1254" s="5">
        <f t="shared" si="1652"/>
        <v>1.6175044217561219E-2</v>
      </c>
    </row>
    <row r="1255" spans="1:18" x14ac:dyDescent="0.3">
      <c r="A1255" s="1">
        <v>45160</v>
      </c>
      <c r="B1255">
        <f t="shared" si="1653"/>
        <v>180715.71428571444</v>
      </c>
      <c r="C1255">
        <f t="shared" si="1655"/>
        <v>5.428571428579744</v>
      </c>
      <c r="D1255">
        <f t="shared" si="1639"/>
        <v>5.428571428579744</v>
      </c>
      <c r="E1255">
        <f t="shared" si="1640"/>
        <v>76.000000000116415</v>
      </c>
      <c r="F1255">
        <f t="shared" si="1645"/>
        <v>2347</v>
      </c>
      <c r="G1255">
        <f t="shared" si="1642"/>
        <v>0</v>
      </c>
      <c r="H1255">
        <f t="shared" si="1643"/>
        <v>0</v>
      </c>
      <c r="I1255">
        <f t="shared" si="1646"/>
        <v>177093.64285714278</v>
      </c>
      <c r="J1255">
        <f t="shared" si="1641"/>
        <v>2.535714285710128</v>
      </c>
      <c r="K1255">
        <f t="shared" si="1644"/>
        <v>1275.0714285716531</v>
      </c>
      <c r="L1255">
        <f t="shared" si="1654"/>
        <v>1275.0583018872098</v>
      </c>
      <c r="M1255">
        <f t="shared" si="1647"/>
        <v>1.0022739395300619</v>
      </c>
      <c r="N1255">
        <f t="shared" si="1648"/>
        <v>1.0022739865107617</v>
      </c>
      <c r="O1255">
        <f t="shared" si="1649"/>
        <v>1.0161380947425465</v>
      </c>
      <c r="P1255">
        <f t="shared" si="1650"/>
        <v>1.0161377543760461</v>
      </c>
      <c r="Q1255" s="5">
        <f t="shared" si="1651"/>
        <v>1.613809474254646E-2</v>
      </c>
      <c r="R1255" s="5">
        <f t="shared" si="1652"/>
        <v>1.6137754376046143E-2</v>
      </c>
    </row>
    <row r="1256" spans="1:18" x14ac:dyDescent="0.3">
      <c r="A1256" s="1">
        <v>45161</v>
      </c>
      <c r="B1256">
        <f t="shared" si="1653"/>
        <v>180721.14285714302</v>
      </c>
      <c r="C1256">
        <f t="shared" si="1655"/>
        <v>5.428571428579744</v>
      </c>
      <c r="D1256">
        <f t="shared" si="1639"/>
        <v>5.428571428579744</v>
      </c>
      <c r="E1256">
        <f t="shared" si="1640"/>
        <v>76.000000000116415</v>
      </c>
      <c r="F1256">
        <f t="shared" si="1645"/>
        <v>2347</v>
      </c>
      <c r="G1256">
        <f t="shared" si="1642"/>
        <v>0</v>
      </c>
      <c r="H1256">
        <f t="shared" si="1643"/>
        <v>0</v>
      </c>
      <c r="I1256">
        <f t="shared" si="1646"/>
        <v>177096.17857142849</v>
      </c>
      <c r="J1256">
        <f t="shared" si="1641"/>
        <v>2.535714285710128</v>
      </c>
      <c r="K1256">
        <f t="shared" si="1644"/>
        <v>1277.9642857145227</v>
      </c>
      <c r="L1256">
        <f t="shared" si="1654"/>
        <v>1277.9511887449919</v>
      </c>
      <c r="M1256">
        <f t="shared" si="1647"/>
        <v>1.0022687804604877</v>
      </c>
      <c r="N1256">
        <f t="shared" si="1648"/>
        <v>1.0022688271222582</v>
      </c>
      <c r="O1256">
        <f t="shared" si="1649"/>
        <v>1.0161009741039235</v>
      </c>
      <c r="P1256">
        <f t="shared" si="1650"/>
        <v>1.016100636074579</v>
      </c>
      <c r="Q1256" s="5">
        <f t="shared" si="1651"/>
        <v>1.6100974103923527E-2</v>
      </c>
      <c r="R1256" s="5">
        <f t="shared" si="1652"/>
        <v>1.6100636074579011E-2</v>
      </c>
    </row>
    <row r="1257" spans="1:18" x14ac:dyDescent="0.3">
      <c r="A1257" s="1">
        <v>45162</v>
      </c>
      <c r="B1257">
        <f t="shared" si="1653"/>
        <v>180726.57142857159</v>
      </c>
      <c r="C1257">
        <f t="shared" si="1655"/>
        <v>5.428571428579744</v>
      </c>
      <c r="D1257">
        <f t="shared" si="1639"/>
        <v>5.428571428579744</v>
      </c>
      <c r="E1257">
        <f t="shared" si="1640"/>
        <v>76.000000000116415</v>
      </c>
      <c r="F1257">
        <f t="shared" si="1645"/>
        <v>2347</v>
      </c>
      <c r="G1257">
        <f t="shared" si="1642"/>
        <v>0</v>
      </c>
      <c r="H1257">
        <f t="shared" si="1643"/>
        <v>0</v>
      </c>
      <c r="I1257">
        <f t="shared" si="1646"/>
        <v>177098.7142857142</v>
      </c>
      <c r="J1257">
        <f t="shared" si="1641"/>
        <v>2.535714285710128</v>
      </c>
      <c r="K1257">
        <f t="shared" si="1644"/>
        <v>1280.8571428573923</v>
      </c>
      <c r="L1257">
        <f t="shared" si="1654"/>
        <v>1280.8440754685448</v>
      </c>
      <c r="M1257">
        <f t="shared" si="1647"/>
        <v>1.0022636447475151</v>
      </c>
      <c r="N1257">
        <f t="shared" si="1648"/>
        <v>1.0022636910932363</v>
      </c>
      <c r="O1257">
        <f t="shared" si="1649"/>
        <v>1.0160640238457408</v>
      </c>
      <c r="P1257">
        <f t="shared" si="1650"/>
        <v>1.0160636881322032</v>
      </c>
      <c r="Q1257" s="5">
        <f t="shared" si="1651"/>
        <v>1.6064023845740794E-2</v>
      </c>
      <c r="R1257" s="5">
        <f t="shared" si="1652"/>
        <v>1.6063688132203158E-2</v>
      </c>
    </row>
    <row r="1258" spans="1:18" x14ac:dyDescent="0.3">
      <c r="A1258" s="1">
        <v>45163</v>
      </c>
      <c r="B1258">
        <f t="shared" si="1653"/>
        <v>180732.00000000017</v>
      </c>
      <c r="C1258">
        <f t="shared" si="1655"/>
        <v>5.428571428579744</v>
      </c>
      <c r="D1258">
        <f t="shared" ref="D1258:D1300" si="1656">AVERAGE(C1255:C1262)</f>
        <v>5.428571428579744</v>
      </c>
      <c r="E1258">
        <f t="shared" ref="E1258:E1300" si="1657">SUM(C1245:C1258)</f>
        <v>76.000000000116415</v>
      </c>
      <c r="F1258">
        <f t="shared" si="1645"/>
        <v>2347</v>
      </c>
      <c r="G1258">
        <f t="shared" si="1642"/>
        <v>0</v>
      </c>
      <c r="H1258">
        <f t="shared" si="1643"/>
        <v>0</v>
      </c>
      <c r="I1258">
        <f t="shared" si="1646"/>
        <v>177101.24999999991</v>
      </c>
      <c r="J1258">
        <f t="shared" si="1641"/>
        <v>2.535714285710128</v>
      </c>
      <c r="K1258">
        <f t="shared" si="1644"/>
        <v>1283.7500000002619</v>
      </c>
      <c r="L1258">
        <f t="shared" si="1654"/>
        <v>1283.7369620587756</v>
      </c>
      <c r="M1258">
        <f t="shared" si="1647"/>
        <v>1.002258532232889</v>
      </c>
      <c r="N1258">
        <f t="shared" si="1648"/>
        <v>1.0022585782654088</v>
      </c>
      <c r="O1258">
        <f t="shared" si="1649"/>
        <v>1.0160272427976138</v>
      </c>
      <c r="P1258">
        <f t="shared" si="1650"/>
        <v>1.0160269093787768</v>
      </c>
      <c r="Q1258" s="5">
        <f t="shared" si="1651"/>
        <v>1.6027242797613805E-2</v>
      </c>
      <c r="R1258" s="5">
        <f t="shared" si="1652"/>
        <v>1.6026909378776821E-2</v>
      </c>
    </row>
    <row r="1259" spans="1:18" x14ac:dyDescent="0.3">
      <c r="A1259" s="1">
        <v>45164</v>
      </c>
      <c r="B1259">
        <f t="shared" si="1653"/>
        <v>180737.42857142875</v>
      </c>
      <c r="C1259">
        <f t="shared" si="1655"/>
        <v>5.428571428579744</v>
      </c>
      <c r="D1259">
        <f t="shared" si="1656"/>
        <v>5.428571428579744</v>
      </c>
      <c r="E1259">
        <f t="shared" si="1657"/>
        <v>76.000000000116415</v>
      </c>
      <c r="F1259">
        <f t="shared" si="1645"/>
        <v>2347</v>
      </c>
      <c r="G1259">
        <f t="shared" si="1642"/>
        <v>0</v>
      </c>
      <c r="H1259">
        <f t="shared" si="1643"/>
        <v>0</v>
      </c>
      <c r="I1259">
        <f t="shared" si="1646"/>
        <v>177103.78571428562</v>
      </c>
      <c r="J1259">
        <f t="shared" ref="J1259:J1300" si="1658">I1259-I1258</f>
        <v>2.535714285710128</v>
      </c>
      <c r="K1259">
        <f t="shared" si="1644"/>
        <v>1286.6428571431316</v>
      </c>
      <c r="L1259">
        <f t="shared" si="1654"/>
        <v>1286.6298485165839</v>
      </c>
      <c r="M1259">
        <f t="shared" si="1647"/>
        <v>1.0022534427597811</v>
      </c>
      <c r="N1259">
        <f t="shared" si="1648"/>
        <v>1.0022534884819152</v>
      </c>
      <c r="O1259">
        <f t="shared" si="1649"/>
        <v>1.0159906297998533</v>
      </c>
      <c r="P1259">
        <f t="shared" si="1650"/>
        <v>1.015990298654851</v>
      </c>
      <c r="Q1259" s="5">
        <f t="shared" si="1651"/>
        <v>1.5990629799853329E-2</v>
      </c>
      <c r="R1259" s="5">
        <f t="shared" si="1652"/>
        <v>1.5990298654851021E-2</v>
      </c>
    </row>
    <row r="1260" spans="1:18" x14ac:dyDescent="0.3">
      <c r="A1260" s="1">
        <v>45165</v>
      </c>
      <c r="B1260">
        <f t="shared" si="1653"/>
        <v>180742.85714285733</v>
      </c>
      <c r="C1260">
        <f t="shared" si="1655"/>
        <v>5.428571428579744</v>
      </c>
      <c r="D1260">
        <f t="shared" si="1656"/>
        <v>5.428571428579744</v>
      </c>
      <c r="E1260">
        <f t="shared" si="1657"/>
        <v>76.000000000116415</v>
      </c>
      <c r="F1260">
        <f t="shared" si="1645"/>
        <v>2347</v>
      </c>
      <c r="G1260">
        <f t="shared" si="1642"/>
        <v>0</v>
      </c>
      <c r="H1260">
        <f t="shared" si="1643"/>
        <v>0</v>
      </c>
      <c r="I1260">
        <f t="shared" si="1646"/>
        <v>177106.32142857133</v>
      </c>
      <c r="J1260">
        <f t="shared" si="1658"/>
        <v>2.535714285710128</v>
      </c>
      <c r="K1260">
        <f t="shared" si="1644"/>
        <v>1289.5357142860012</v>
      </c>
      <c r="L1260">
        <f t="shared" si="1654"/>
        <v>1289.5227348428612</v>
      </c>
      <c r="M1260">
        <f t="shared" si="1647"/>
        <v>1.0022483761727734</v>
      </c>
      <c r="N1260">
        <f t="shared" si="1648"/>
        <v>1.0022484215873062</v>
      </c>
      <c r="O1260">
        <f t="shared" si="1649"/>
        <v>1.0159541837033437</v>
      </c>
      <c r="P1260">
        <f t="shared" si="1650"/>
        <v>1.0159538548115463</v>
      </c>
      <c r="Q1260" s="5">
        <f t="shared" si="1651"/>
        <v>1.5954183703343672E-2</v>
      </c>
      <c r="R1260" s="5">
        <f t="shared" si="1652"/>
        <v>1.595385481154632E-2</v>
      </c>
    </row>
    <row r="1261" spans="1:18" x14ac:dyDescent="0.3">
      <c r="A1261" s="1">
        <v>45166</v>
      </c>
      <c r="B1261">
        <f t="shared" si="1653"/>
        <v>180748.28571428591</v>
      </c>
      <c r="C1261">
        <f t="shared" si="1655"/>
        <v>5.428571428579744</v>
      </c>
      <c r="D1261">
        <f t="shared" si="1656"/>
        <v>5.4285714285506401</v>
      </c>
      <c r="E1261">
        <f t="shared" si="1657"/>
        <v>76.000000000116415</v>
      </c>
      <c r="F1261">
        <f t="shared" si="1645"/>
        <v>2347</v>
      </c>
      <c r="G1261">
        <f t="shared" ref="G1261:G1300" si="1659">F1261-F1260</f>
        <v>0</v>
      </c>
      <c r="H1261">
        <f t="shared" ref="H1261:H1300" si="1660">SUM(G1255:G1261)</f>
        <v>0</v>
      </c>
      <c r="I1261">
        <f t="shared" si="1646"/>
        <v>177108.85714285704</v>
      </c>
      <c r="J1261">
        <f t="shared" si="1658"/>
        <v>2.535714285710128</v>
      </c>
      <c r="K1261">
        <f t="shared" ref="K1261:K1300" si="1661">B1261-F1261-I1261</f>
        <v>1292.4285714288708</v>
      </c>
      <c r="L1261">
        <f t="shared" si="1654"/>
        <v>1292.4156210384901</v>
      </c>
      <c r="M1261">
        <f t="shared" si="1647"/>
        <v>1.0022433323178424</v>
      </c>
      <c r="N1261">
        <f t="shared" si="1648"/>
        <v>1.0022433774275268</v>
      </c>
      <c r="O1261">
        <f t="shared" si="1649"/>
        <v>1.0159179033694217</v>
      </c>
      <c r="P1261">
        <f t="shared" si="1650"/>
        <v>1.0159175767104334</v>
      </c>
      <c r="Q1261" s="5">
        <f t="shared" si="1651"/>
        <v>1.5917903369421671E-2</v>
      </c>
      <c r="R1261" s="5">
        <f t="shared" si="1652"/>
        <v>1.5917576710433368E-2</v>
      </c>
    </row>
    <row r="1262" spans="1:18" x14ac:dyDescent="0.3">
      <c r="A1262" s="1">
        <v>45167</v>
      </c>
      <c r="B1262">
        <f t="shared" si="1653"/>
        <v>180753.71428571449</v>
      </c>
      <c r="C1262">
        <f t="shared" si="1655"/>
        <v>5.428571428579744</v>
      </c>
      <c r="D1262">
        <f t="shared" si="1656"/>
        <v>8.4113252642491716</v>
      </c>
      <c r="E1262">
        <f t="shared" si="1657"/>
        <v>76.000000000116415</v>
      </c>
      <c r="F1262">
        <f t="shared" si="1645"/>
        <v>2347</v>
      </c>
      <c r="G1262">
        <f t="shared" si="1659"/>
        <v>0</v>
      </c>
      <c r="H1262">
        <f t="shared" si="1660"/>
        <v>0</v>
      </c>
      <c r="I1262">
        <f t="shared" si="1646"/>
        <v>177111.39285714275</v>
      </c>
      <c r="J1262">
        <f t="shared" si="1658"/>
        <v>2.535714285710128</v>
      </c>
      <c r="K1262">
        <f t="shared" si="1661"/>
        <v>1295.3214285717404</v>
      </c>
      <c r="L1262">
        <f t="shared" si="1654"/>
        <v>1295.3085071042972</v>
      </c>
      <c r="M1262">
        <f t="shared" si="1647"/>
        <v>1.0022383110423436</v>
      </c>
      <c r="N1262">
        <f t="shared" si="1648"/>
        <v>1.002238355849864</v>
      </c>
      <c r="O1262">
        <f t="shared" si="1649"/>
        <v>1.0158817876697208</v>
      </c>
      <c r="P1262">
        <f t="shared" si="1650"/>
        <v>1.0158814632234145</v>
      </c>
      <c r="Q1262" s="5">
        <f t="shared" si="1651"/>
        <v>1.5881787669720815E-2</v>
      </c>
      <c r="R1262" s="5">
        <f t="shared" si="1652"/>
        <v>1.5881463223414549E-2</v>
      </c>
    </row>
    <row r="1263" spans="1:18" x14ac:dyDescent="0.3">
      <c r="A1263" s="1">
        <v>45168</v>
      </c>
      <c r="B1263">
        <f t="shared" si="1653"/>
        <v>180759.14285714307</v>
      </c>
      <c r="C1263">
        <f t="shared" si="1655"/>
        <v>5.428571428579744</v>
      </c>
      <c r="D1263">
        <f t="shared" si="1656"/>
        <v>11.394672353373608</v>
      </c>
      <c r="E1263">
        <f t="shared" si="1657"/>
        <v>76.000000000116415</v>
      </c>
      <c r="F1263">
        <f t="shared" si="1645"/>
        <v>2347</v>
      </c>
      <c r="G1263">
        <f t="shared" si="1659"/>
        <v>0</v>
      </c>
      <c r="H1263">
        <f t="shared" si="1660"/>
        <v>0</v>
      </c>
      <c r="I1263">
        <f t="shared" si="1646"/>
        <v>177113.92857142846</v>
      </c>
      <c r="J1263">
        <f t="shared" si="1658"/>
        <v>2.535714285710128</v>
      </c>
      <c r="K1263">
        <f t="shared" si="1661"/>
        <v>1298.21428571461</v>
      </c>
      <c r="L1263">
        <f t="shared" si="1654"/>
        <v>1300.9213872904459</v>
      </c>
      <c r="M1263">
        <f t="shared" si="1647"/>
        <v>1.0022333121949965</v>
      </c>
      <c r="N1263">
        <f t="shared" si="1648"/>
        <v>1.0043332381091949</v>
      </c>
      <c r="O1263">
        <f t="shared" si="1649"/>
        <v>1.0179742377860392</v>
      </c>
      <c r="P1263">
        <f t="shared" si="1650"/>
        <v>1.0158455132326061</v>
      </c>
      <c r="Q1263" s="5">
        <f t="shared" si="1651"/>
        <v>1.7974237786039238E-2</v>
      </c>
      <c r="R1263" s="5">
        <f t="shared" si="1652"/>
        <v>1.5845513232606079E-2</v>
      </c>
    </row>
    <row r="1264" spans="1:18" x14ac:dyDescent="0.3">
      <c r="A1264" s="1">
        <v>45169</v>
      </c>
      <c r="B1264">
        <f>((B$1265-B$1237)*(1/28))+B1263</f>
        <v>180764.57142857165</v>
      </c>
      <c r="C1264">
        <f t="shared" si="1655"/>
        <v>5.428571428579744</v>
      </c>
      <c r="D1264">
        <f t="shared" si="1656"/>
        <v>14.378612792046624</v>
      </c>
      <c r="E1264">
        <f t="shared" si="1657"/>
        <v>76.000000000116415</v>
      </c>
      <c r="F1264">
        <f t="shared" si="1645"/>
        <v>2347</v>
      </c>
      <c r="G1264">
        <f t="shared" si="1659"/>
        <v>0</v>
      </c>
      <c r="H1264">
        <f t="shared" si="1660"/>
        <v>0</v>
      </c>
      <c r="I1264">
        <f t="shared" si="1646"/>
        <v>177116.46428571417</v>
      </c>
      <c r="J1264">
        <f t="shared" si="1658"/>
        <v>2.535714285710128</v>
      </c>
      <c r="K1264">
        <f t="shared" si="1661"/>
        <v>1301.1071428574796</v>
      </c>
      <c r="L1264">
        <f t="shared" si="1654"/>
        <v>1309.238796662491</v>
      </c>
      <c r="M1264">
        <f t="shared" si="1647"/>
        <v>1.0022283356258688</v>
      </c>
      <c r="N1264">
        <f t="shared" si="1648"/>
        <v>1.0063934757728663</v>
      </c>
      <c r="O1264">
        <f t="shared" si="1649"/>
        <v>1.0221687571014912</v>
      </c>
      <c r="P1264">
        <f t="shared" si="1650"/>
        <v>1.0158097256302234</v>
      </c>
      <c r="Q1264" s="5">
        <f t="shared" si="1651"/>
        <v>2.2168757101491243E-2</v>
      </c>
      <c r="R1264" s="5">
        <f t="shared" si="1652"/>
        <v>1.5809725630223426E-2</v>
      </c>
    </row>
    <row r="1265" spans="1:18" x14ac:dyDescent="0.3">
      <c r="A1265" s="1">
        <v>45170</v>
      </c>
      <c r="B1265" s="4">
        <v>180770</v>
      </c>
      <c r="C1265">
        <f t="shared" si="1655"/>
        <v>5.4285714283469133</v>
      </c>
      <c r="D1265">
        <f t="shared" si="1656"/>
        <v>17.363146676412725</v>
      </c>
      <c r="E1265">
        <f t="shared" si="1657"/>
        <v>75.999999999883585</v>
      </c>
      <c r="F1265" s="4">
        <v>2347</v>
      </c>
      <c r="G1265">
        <f t="shared" si="1659"/>
        <v>0</v>
      </c>
      <c r="H1265">
        <f t="shared" si="1660"/>
        <v>0</v>
      </c>
      <c r="I1265" s="4">
        <v>177119</v>
      </c>
      <c r="J1265">
        <f t="shared" si="1658"/>
        <v>2.5357142858265433</v>
      </c>
      <c r="K1265">
        <f t="shared" si="1661"/>
        <v>1304</v>
      </c>
      <c r="L1265">
        <f t="shared" si="1654"/>
        <v>1320.2627534598914</v>
      </c>
      <c r="M1265">
        <f t="shared" si="1647"/>
        <v>1.0022233811860928</v>
      </c>
      <c r="N1265">
        <f t="shared" si="1648"/>
        <v>1.008420126890146</v>
      </c>
      <c r="O1265">
        <f t="shared" si="1649"/>
        <v>1.0284527068088296</v>
      </c>
      <c r="P1265">
        <f t="shared" si="1650"/>
        <v>1.0157740993181958</v>
      </c>
      <c r="Q1265" s="5">
        <f t="shared" si="1651"/>
        <v>2.8452706808829609E-2</v>
      </c>
      <c r="R1265" s="5">
        <f t="shared" si="1652"/>
        <v>1.5774099318195844E-2</v>
      </c>
    </row>
    <row r="1266" spans="1:18" x14ac:dyDescent="0.3">
      <c r="A1266" s="1">
        <v>45171</v>
      </c>
      <c r="B1266">
        <f>((B$1300/B$1265)^(1/35))*B1265</f>
        <v>180799.29060211417</v>
      </c>
      <c r="C1266">
        <f t="shared" si="1655"/>
        <v>29.290602114167996</v>
      </c>
      <c r="D1266">
        <f t="shared" si="1656"/>
        <v>20.348274102630967</v>
      </c>
      <c r="E1266">
        <f t="shared" si="1657"/>
        <v>99.862030685471836</v>
      </c>
      <c r="F1266">
        <f>((F$1300/F$1265)^(1/35))*F1265</f>
        <v>2347.1997108350315</v>
      </c>
      <c r="G1266">
        <f t="shared" si="1659"/>
        <v>0.19971083503151021</v>
      </c>
      <c r="H1266">
        <f t="shared" si="1660"/>
        <v>0.19971083503151021</v>
      </c>
      <c r="I1266">
        <f>((I$1300/I$1265)^(1/35))*I1265</f>
        <v>177125.90970124889</v>
      </c>
      <c r="J1266">
        <f t="shared" si="1658"/>
        <v>6.9097012488928158</v>
      </c>
      <c r="K1266">
        <f t="shared" si="1661"/>
        <v>1326.1811900302419</v>
      </c>
      <c r="L1266">
        <f t="shared" si="1654"/>
        <v>1334.0122355365181</v>
      </c>
      <c r="M1266">
        <f t="shared" si="1647"/>
        <v>1.0170101150538664</v>
      </c>
      <c r="N1266">
        <f t="shared" si="1648"/>
        <v>1.0104142012948518</v>
      </c>
      <c r="O1266">
        <f t="shared" si="1649"/>
        <v>1.0368267431962375</v>
      </c>
      <c r="P1266">
        <f t="shared" si="1650"/>
        <v>1.0307298429145297</v>
      </c>
      <c r="Q1266" s="5">
        <f t="shared" si="1651"/>
        <v>3.6826743196237466E-2</v>
      </c>
      <c r="R1266" s="5">
        <f t="shared" si="1652"/>
        <v>3.0729842914529737E-2</v>
      </c>
    </row>
    <row r="1267" spans="1:18" x14ac:dyDescent="0.3">
      <c r="A1267" s="1">
        <v>45172</v>
      </c>
      <c r="B1267">
        <f t="shared" ref="B1267:B1299" si="1662">((B$1300/B$1265)^(1/35))*B1266</f>
        <v>180828.58595025574</v>
      </c>
      <c r="C1267">
        <f t="shared" si="1655"/>
        <v>29.295348141575232</v>
      </c>
      <c r="D1267">
        <f t="shared" si="1656"/>
        <v>23.333995166871318</v>
      </c>
      <c r="E1267">
        <f t="shared" si="1657"/>
        <v>123.72880739846732</v>
      </c>
      <c r="F1267">
        <f t="shared" ref="F1267:F1299" si="1663">((F$1300/F$1265)^(1/35))*F1266</f>
        <v>2347.3994386638501</v>
      </c>
      <c r="G1267">
        <f t="shared" si="1659"/>
        <v>0.1997278288185953</v>
      </c>
      <c r="H1267">
        <f t="shared" si="1660"/>
        <v>0.39943866385010551</v>
      </c>
      <c r="I1267">
        <f t="shared" ref="I1267:I1299" si="1664">((I$1300/I$1265)^(1/35))*I1266</f>
        <v>177132.81967205653</v>
      </c>
      <c r="J1267">
        <f t="shared" si="1658"/>
        <v>6.9099708076391835</v>
      </c>
      <c r="K1267">
        <f t="shared" si="1661"/>
        <v>1348.3668395353598</v>
      </c>
      <c r="L1267">
        <f t="shared" si="1654"/>
        <v>1350.5228561133445</v>
      </c>
      <c r="M1267">
        <f t="shared" si="1647"/>
        <v>1.0167289731387399</v>
      </c>
      <c r="N1267">
        <f t="shared" si="1648"/>
        <v>1.0123766635245186</v>
      </c>
      <c r="O1267">
        <f t="shared" si="1649"/>
        <v>1.047304417070178</v>
      </c>
      <c r="P1267">
        <f t="shared" si="1650"/>
        <v>1.0456219433068843</v>
      </c>
      <c r="Q1267" s="5">
        <f t="shared" si="1651"/>
        <v>4.7304417070177962E-2</v>
      </c>
      <c r="R1267" s="5">
        <f t="shared" si="1652"/>
        <v>4.5621943306884294E-2</v>
      </c>
    </row>
    <row r="1268" spans="1:18" x14ac:dyDescent="0.3">
      <c r="A1268" s="1">
        <v>45173</v>
      </c>
      <c r="B1268">
        <f t="shared" si="1662"/>
        <v>180857.88604519371</v>
      </c>
      <c r="C1268">
        <f t="shared" si="1655"/>
        <v>29.300094937963877</v>
      </c>
      <c r="D1268">
        <f t="shared" si="1656"/>
        <v>26.32030996532194</v>
      </c>
      <c r="E1268">
        <f t="shared" si="1657"/>
        <v>147.60033090785146</v>
      </c>
      <c r="F1268">
        <f t="shared" si="1663"/>
        <v>2347.5991834879014</v>
      </c>
      <c r="G1268">
        <f t="shared" si="1659"/>
        <v>0.19974482405132221</v>
      </c>
      <c r="H1268">
        <f t="shared" si="1660"/>
        <v>0.59918348790142772</v>
      </c>
      <c r="I1268">
        <f t="shared" si="1664"/>
        <v>177139.72991243339</v>
      </c>
      <c r="J1268">
        <f t="shared" si="1658"/>
        <v>6.9102403768629301</v>
      </c>
      <c r="K1268">
        <f t="shared" si="1661"/>
        <v>1370.5569492724026</v>
      </c>
      <c r="L1268">
        <f t="shared" si="1654"/>
        <v>1369.8467253186986</v>
      </c>
      <c r="M1268">
        <f t="shared" si="1647"/>
        <v>1.0164570271875637</v>
      </c>
      <c r="N1268">
        <f t="shared" si="1648"/>
        <v>1.0143084355202741</v>
      </c>
      <c r="O1268">
        <f t="shared" si="1649"/>
        <v>1.0599119223102476</v>
      </c>
      <c r="P1268">
        <f t="shared" si="1650"/>
        <v>1.0604508284408749</v>
      </c>
      <c r="Q1268" s="5">
        <f t="shared" si="1651"/>
        <v>5.9911922310247556E-2</v>
      </c>
      <c r="R1268" s="5">
        <f t="shared" si="1652"/>
        <v>6.0450828440874904E-2</v>
      </c>
    </row>
    <row r="1269" spans="1:18" x14ac:dyDescent="0.3">
      <c r="A1269" s="1">
        <v>45174</v>
      </c>
      <c r="B1269">
        <f t="shared" si="1662"/>
        <v>180887.19088769722</v>
      </c>
      <c r="C1269">
        <f t="shared" si="1655"/>
        <v>29.304842503508553</v>
      </c>
      <c r="D1269">
        <f t="shared" si="1656"/>
        <v>29.307218594218284</v>
      </c>
      <c r="E1269">
        <f t="shared" si="1657"/>
        <v>171.47660198278027</v>
      </c>
      <c r="F1269">
        <f t="shared" si="1663"/>
        <v>2347.7989453086316</v>
      </c>
      <c r="G1269">
        <f t="shared" si="1659"/>
        <v>0.1997618207301457</v>
      </c>
      <c r="H1269">
        <f t="shared" si="1660"/>
        <v>0.79894530863157343</v>
      </c>
      <c r="I1269">
        <f t="shared" si="1664"/>
        <v>177146.64042239002</v>
      </c>
      <c r="J1269">
        <f t="shared" si="1658"/>
        <v>6.9105099566222634</v>
      </c>
      <c r="K1269">
        <f t="shared" si="1661"/>
        <v>1392.7515199985646</v>
      </c>
      <c r="L1269">
        <f t="shared" si="1654"/>
        <v>1392.0524874790069</v>
      </c>
      <c r="M1269">
        <f t="shared" si="1647"/>
        <v>1.0161938332719007</v>
      </c>
      <c r="N1269">
        <f t="shared" si="1648"/>
        <v>1.016210399127057</v>
      </c>
      <c r="O1269">
        <f t="shared" si="1649"/>
        <v>1.0746879834758316</v>
      </c>
      <c r="P1269">
        <f t="shared" si="1650"/>
        <v>1.0752169224392849</v>
      </c>
      <c r="Q1269" s="5">
        <f t="shared" si="1651"/>
        <v>7.468798347583161E-2</v>
      </c>
      <c r="R1269" s="5">
        <f t="shared" si="1652"/>
        <v>7.5216922439284906E-2</v>
      </c>
    </row>
    <row r="1270" spans="1:18" x14ac:dyDescent="0.3">
      <c r="A1270" s="1">
        <v>45175</v>
      </c>
      <c r="B1270">
        <f t="shared" si="1662"/>
        <v>180916.50047853554</v>
      </c>
      <c r="C1270">
        <f t="shared" si="1655"/>
        <v>29.309590838325676</v>
      </c>
      <c r="D1270">
        <f t="shared" si="1656"/>
        <v>29.311967314020876</v>
      </c>
      <c r="E1270">
        <f t="shared" si="1657"/>
        <v>195.3576213925262</v>
      </c>
      <c r="F1270">
        <f t="shared" si="1663"/>
        <v>2347.9987241274871</v>
      </c>
      <c r="G1270">
        <f t="shared" si="1659"/>
        <v>0.19977881885552051</v>
      </c>
      <c r="H1270">
        <f t="shared" si="1660"/>
        <v>0.99872412748709394</v>
      </c>
      <c r="I1270">
        <f t="shared" si="1664"/>
        <v>177153.55120193691</v>
      </c>
      <c r="J1270">
        <f t="shared" si="1658"/>
        <v>6.9107795468880795</v>
      </c>
      <c r="K1270">
        <f t="shared" si="1661"/>
        <v>1414.9505524711567</v>
      </c>
      <c r="L1270">
        <f t="shared" si="1654"/>
        <v>1414.2623617882612</v>
      </c>
      <c r="M1270">
        <f t="shared" si="1647"/>
        <v>1.0159389755845429</v>
      </c>
      <c r="N1270">
        <f t="shared" si="1648"/>
        <v>1.0159547678762286</v>
      </c>
      <c r="O1270">
        <f t="shared" si="1649"/>
        <v>1.0871236153122836</v>
      </c>
      <c r="P1270">
        <f t="shared" si="1650"/>
        <v>1.0899206456446353</v>
      </c>
      <c r="Q1270" s="5">
        <f t="shared" si="1651"/>
        <v>8.7123615312283631E-2</v>
      </c>
      <c r="R1270" s="5">
        <f t="shared" si="1652"/>
        <v>8.9920645644635311E-2</v>
      </c>
    </row>
    <row r="1271" spans="1:18" x14ac:dyDescent="0.3">
      <c r="A1271" s="1">
        <v>45176</v>
      </c>
      <c r="B1271">
        <f t="shared" si="1662"/>
        <v>180945.81481847804</v>
      </c>
      <c r="C1271">
        <f t="shared" si="1655"/>
        <v>29.314339942502556</v>
      </c>
      <c r="D1271">
        <f t="shared" si="1656"/>
        <v>29.316716803270538</v>
      </c>
      <c r="E1271">
        <f t="shared" si="1657"/>
        <v>219.24338990644901</v>
      </c>
      <c r="F1271">
        <f t="shared" si="1663"/>
        <v>2348.1985199459141</v>
      </c>
      <c r="G1271">
        <f t="shared" si="1659"/>
        <v>0.1997958184269919</v>
      </c>
      <c r="H1271">
        <f t="shared" si="1660"/>
        <v>1.1985199459140858</v>
      </c>
      <c r="I1271">
        <f t="shared" si="1664"/>
        <v>177160.46225108459</v>
      </c>
      <c r="J1271">
        <f t="shared" si="1658"/>
        <v>6.9110491476894822</v>
      </c>
      <c r="K1271">
        <f t="shared" si="1661"/>
        <v>1437.1540474475478</v>
      </c>
      <c r="L1271">
        <f t="shared" si="1654"/>
        <v>1436.4763651422563</v>
      </c>
      <c r="M1271">
        <f t="shared" si="1647"/>
        <v>1.0156920642474845</v>
      </c>
      <c r="N1271">
        <f t="shared" si="1648"/>
        <v>1.015707130412427</v>
      </c>
      <c r="O1271">
        <f t="shared" si="1649"/>
        <v>1.0971843859226591</v>
      </c>
      <c r="P1271">
        <f t="shared" si="1650"/>
        <v>1.1045624146611654</v>
      </c>
      <c r="Q1271" s="5">
        <f t="shared" si="1651"/>
        <v>9.71843859226591E-2</v>
      </c>
      <c r="R1271" s="5">
        <f t="shared" si="1652"/>
        <v>0.10456241466116545</v>
      </c>
    </row>
    <row r="1272" spans="1:18" x14ac:dyDescent="0.3">
      <c r="A1272" s="1">
        <v>45177</v>
      </c>
      <c r="B1272">
        <f t="shared" si="1662"/>
        <v>180975.13390829423</v>
      </c>
      <c r="C1272">
        <f t="shared" si="1655"/>
        <v>29.319089816184714</v>
      </c>
      <c r="D1272">
        <f t="shared" si="1656"/>
        <v>29.321467062094598</v>
      </c>
      <c r="E1272">
        <f t="shared" si="1657"/>
        <v>243.13390829405398</v>
      </c>
      <c r="F1272">
        <f t="shared" si="1663"/>
        <v>2348.3983327653596</v>
      </c>
      <c r="G1272">
        <f t="shared" si="1659"/>
        <v>0.19981281944546936</v>
      </c>
      <c r="H1272">
        <f t="shared" si="1660"/>
        <v>1.3983327653595552</v>
      </c>
      <c r="I1272">
        <f t="shared" si="1664"/>
        <v>177167.37356984359</v>
      </c>
      <c r="J1272">
        <f t="shared" si="1658"/>
        <v>6.9113187589973677</v>
      </c>
      <c r="K1272">
        <f t="shared" si="1661"/>
        <v>1459.3620056852815</v>
      </c>
      <c r="L1272">
        <f t="shared" si="1654"/>
        <v>1458.6945134580876</v>
      </c>
      <c r="M1272">
        <f t="shared" si="1647"/>
        <v>1.0154527333219261</v>
      </c>
      <c r="N1272">
        <f t="shared" si="1648"/>
        <v>1.0154671172147207</v>
      </c>
      <c r="O1272">
        <f t="shared" si="1649"/>
        <v>1.1048516741348802</v>
      </c>
      <c r="P1272">
        <f t="shared" si="1650"/>
        <v>1.1191426423966881</v>
      </c>
      <c r="Q1272" s="5">
        <f t="shared" si="1651"/>
        <v>0.10485167413488017</v>
      </c>
      <c r="R1272" s="5">
        <f t="shared" si="1652"/>
        <v>0.11914264239668815</v>
      </c>
    </row>
    <row r="1273" spans="1:18" x14ac:dyDescent="0.3">
      <c r="A1273" s="1">
        <v>45178</v>
      </c>
      <c r="B1273">
        <f t="shared" si="1662"/>
        <v>181004.45774875375</v>
      </c>
      <c r="C1273">
        <f t="shared" si="1655"/>
        <v>29.323840459517669</v>
      </c>
      <c r="D1273">
        <f t="shared" si="1656"/>
        <v>29.326218090613111</v>
      </c>
      <c r="E1273">
        <f t="shared" si="1657"/>
        <v>267.02917732499191</v>
      </c>
      <c r="F1273">
        <f t="shared" si="1663"/>
        <v>2348.5981625872701</v>
      </c>
      <c r="G1273">
        <f t="shared" si="1659"/>
        <v>0.19982982191049814</v>
      </c>
      <c r="H1273">
        <f t="shared" si="1660"/>
        <v>1.3984517522385431</v>
      </c>
      <c r="I1273">
        <f t="shared" si="1664"/>
        <v>177174.2851582244</v>
      </c>
      <c r="J1273">
        <f t="shared" si="1658"/>
        <v>6.911588380811736</v>
      </c>
      <c r="K1273">
        <f t="shared" si="1661"/>
        <v>1481.574427942076</v>
      </c>
      <c r="L1273">
        <f t="shared" si="1654"/>
        <v>1480.9168217472889</v>
      </c>
      <c r="M1273">
        <f t="shared" si="1647"/>
        <v>1.0152206389985905</v>
      </c>
      <c r="N1273">
        <f t="shared" si="1648"/>
        <v>1.0152343812115392</v>
      </c>
      <c r="O1273">
        <f t="shared" si="1649"/>
        <v>1.1101223679194276</v>
      </c>
      <c r="P1273">
        <f t="shared" si="1650"/>
        <v>1.1171734594639293</v>
      </c>
      <c r="Q1273" s="5">
        <f t="shared" si="1651"/>
        <v>0.11012236791942764</v>
      </c>
      <c r="R1273" s="5">
        <f t="shared" si="1652"/>
        <v>0.11717345946392932</v>
      </c>
    </row>
    <row r="1274" spans="1:18" x14ac:dyDescent="0.3">
      <c r="A1274" s="1">
        <v>45179</v>
      </c>
      <c r="B1274">
        <f t="shared" si="1662"/>
        <v>181033.78634062634</v>
      </c>
      <c r="C1274">
        <f t="shared" si="1655"/>
        <v>29.328591872588731</v>
      </c>
      <c r="D1274">
        <f t="shared" si="1656"/>
        <v>29.330969888949767</v>
      </c>
      <c r="E1274">
        <f t="shared" si="1657"/>
        <v>290.92919776900089</v>
      </c>
      <c r="F1274">
        <f t="shared" si="1663"/>
        <v>2348.7980094130921</v>
      </c>
      <c r="G1274">
        <f t="shared" si="1659"/>
        <v>0.19984682582207824</v>
      </c>
      <c r="H1274">
        <f t="shared" si="1660"/>
        <v>1.3985707492420261</v>
      </c>
      <c r="I1274">
        <f t="shared" si="1664"/>
        <v>177181.19701623757</v>
      </c>
      <c r="J1274">
        <f t="shared" si="1658"/>
        <v>6.9118580131616909</v>
      </c>
      <c r="K1274">
        <f t="shared" si="1661"/>
        <v>1503.7913149756787</v>
      </c>
      <c r="L1274">
        <f t="shared" si="1654"/>
        <v>1503.1433041825014</v>
      </c>
      <c r="M1274">
        <f t="shared" si="1647"/>
        <v>1.0149954579497313</v>
      </c>
      <c r="N1274">
        <f t="shared" si="1648"/>
        <v>1.0150085960999404</v>
      </c>
      <c r="O1274">
        <f t="shared" si="1649"/>
        <v>1.1130084155024089</v>
      </c>
      <c r="P1274">
        <f t="shared" si="1650"/>
        <v>1.1152686871874404</v>
      </c>
      <c r="Q1274" s="5">
        <f t="shared" si="1651"/>
        <v>0.11300841550240892</v>
      </c>
      <c r="R1274" s="5">
        <f t="shared" si="1652"/>
        <v>0.11526868718744043</v>
      </c>
    </row>
    <row r="1275" spans="1:18" x14ac:dyDescent="0.3">
      <c r="A1275" s="1">
        <v>45180</v>
      </c>
      <c r="B1275">
        <f t="shared" si="1662"/>
        <v>181063.11968468191</v>
      </c>
      <c r="C1275">
        <f t="shared" si="1655"/>
        <v>29.333344055572525</v>
      </c>
      <c r="D1275">
        <f t="shared" si="1656"/>
        <v>29.335722457231896</v>
      </c>
      <c r="E1275">
        <f t="shared" si="1657"/>
        <v>314.83397039599367</v>
      </c>
      <c r="F1275">
        <f t="shared" si="1663"/>
        <v>2348.9978732442723</v>
      </c>
      <c r="G1275">
        <f t="shared" si="1659"/>
        <v>0.19986383118020967</v>
      </c>
      <c r="H1275">
        <f t="shared" si="1660"/>
        <v>1.3986897563709135</v>
      </c>
      <c r="I1275">
        <f t="shared" si="1664"/>
        <v>177188.10914389358</v>
      </c>
      <c r="J1275">
        <f t="shared" si="1658"/>
        <v>6.9121276560181286</v>
      </c>
      <c r="K1275">
        <f t="shared" si="1661"/>
        <v>1526.0126675440406</v>
      </c>
      <c r="L1275">
        <f t="shared" si="1654"/>
        <v>1525.3739741583556</v>
      </c>
      <c r="M1275">
        <f t="shared" si="1647"/>
        <v>1.0147768858265558</v>
      </c>
      <c r="N1275">
        <f t="shared" si="1648"/>
        <v>1.0147894548137875</v>
      </c>
      <c r="O1275">
        <f t="shared" si="1649"/>
        <v>1.1135362416576009</v>
      </c>
      <c r="P1275">
        <f t="shared" si="1650"/>
        <v>1.1134252161897875</v>
      </c>
      <c r="Q1275" s="5">
        <f t="shared" si="1651"/>
        <v>0.1135362416576009</v>
      </c>
      <c r="R1275" s="5">
        <f t="shared" si="1652"/>
        <v>0.11342521618978751</v>
      </c>
    </row>
    <row r="1276" spans="1:18" x14ac:dyDescent="0.3">
      <c r="A1276" s="1">
        <v>45181</v>
      </c>
      <c r="B1276">
        <f t="shared" si="1662"/>
        <v>181092.45778169046</v>
      </c>
      <c r="C1276">
        <f t="shared" si="1655"/>
        <v>29.33809700855636</v>
      </c>
      <c r="D1276">
        <f t="shared" si="1656"/>
        <v>29.340475795586826</v>
      </c>
      <c r="E1276">
        <f t="shared" si="1657"/>
        <v>338.74349597597029</v>
      </c>
      <c r="F1276">
        <f t="shared" si="1663"/>
        <v>2349.1977540822581</v>
      </c>
      <c r="G1276">
        <f t="shared" si="1659"/>
        <v>0.19988083798580192</v>
      </c>
      <c r="H1276">
        <f t="shared" si="1660"/>
        <v>1.3988087736265697</v>
      </c>
      <c r="I1276">
        <f t="shared" si="1664"/>
        <v>177195.02154120296</v>
      </c>
      <c r="J1276">
        <f t="shared" si="1658"/>
        <v>6.9123973093810491</v>
      </c>
      <c r="K1276">
        <f t="shared" si="1661"/>
        <v>1548.2384864052292</v>
      </c>
      <c r="L1276">
        <f t="shared" si="1654"/>
        <v>1547.6088443471119</v>
      </c>
      <c r="M1276">
        <f t="shared" si="1647"/>
        <v>1.0145646358866462</v>
      </c>
      <c r="N1276">
        <f t="shared" si="1648"/>
        <v>1.0145766681256148</v>
      </c>
      <c r="O1276">
        <f t="shared" si="1649"/>
        <v>1.1117460428161126</v>
      </c>
      <c r="P1276">
        <f t="shared" si="1650"/>
        <v>1.1116401340612609</v>
      </c>
      <c r="Q1276" s="5">
        <f t="shared" si="1651"/>
        <v>0.11174604281611256</v>
      </c>
      <c r="R1276" s="5">
        <f t="shared" si="1652"/>
        <v>0.11164013406126094</v>
      </c>
    </row>
    <row r="1277" spans="1:18" x14ac:dyDescent="0.3">
      <c r="A1277" s="1">
        <v>45182</v>
      </c>
      <c r="B1277">
        <f t="shared" si="1662"/>
        <v>181121.80063242212</v>
      </c>
      <c r="C1277">
        <f t="shared" si="1655"/>
        <v>29.342850731656654</v>
      </c>
      <c r="D1277">
        <f t="shared" si="1656"/>
        <v>29.345229904134612</v>
      </c>
      <c r="E1277">
        <f t="shared" si="1657"/>
        <v>362.6577752790472</v>
      </c>
      <c r="F1277">
        <f t="shared" si="1663"/>
        <v>2349.397651928497</v>
      </c>
      <c r="G1277">
        <f t="shared" si="1659"/>
        <v>0.19989784623885498</v>
      </c>
      <c r="H1277">
        <f t="shared" si="1660"/>
        <v>1.3989278010099042</v>
      </c>
      <c r="I1277">
        <f t="shared" si="1664"/>
        <v>177201.93420817624</v>
      </c>
      <c r="J1277">
        <f t="shared" si="1658"/>
        <v>6.9126669732795563</v>
      </c>
      <c r="K1277">
        <f t="shared" si="1661"/>
        <v>1570.4687723173702</v>
      </c>
      <c r="L1277">
        <f t="shared" si="1654"/>
        <v>1569.8479267495829</v>
      </c>
      <c r="M1277">
        <f t="shared" si="1647"/>
        <v>1.0143584377389792</v>
      </c>
      <c r="N1277">
        <f t="shared" si="1648"/>
        <v>1.0143699633687819</v>
      </c>
      <c r="O1277">
        <f t="shared" si="1649"/>
        <v>1.1100118119275917</v>
      </c>
      <c r="P1277">
        <f t="shared" si="1650"/>
        <v>1.1099107100065135</v>
      </c>
      <c r="Q1277" s="5">
        <f t="shared" si="1651"/>
        <v>0.11001181192759169</v>
      </c>
      <c r="R1277" s="5">
        <f t="shared" si="1652"/>
        <v>0.10991071000651353</v>
      </c>
    </row>
    <row r="1278" spans="1:18" x14ac:dyDescent="0.3">
      <c r="A1278" s="1">
        <v>45183</v>
      </c>
      <c r="B1278">
        <f t="shared" si="1662"/>
        <v>181151.14823764714</v>
      </c>
      <c r="C1278">
        <f t="shared" si="1655"/>
        <v>29.347605225018924</v>
      </c>
      <c r="D1278">
        <f t="shared" si="1656"/>
        <v>29.349984783006221</v>
      </c>
      <c r="E1278">
        <f t="shared" si="1657"/>
        <v>386.57680907548638</v>
      </c>
      <c r="F1278">
        <f t="shared" si="1663"/>
        <v>2349.5975667844355</v>
      </c>
      <c r="G1278">
        <f t="shared" si="1659"/>
        <v>0.19991485593845937</v>
      </c>
      <c r="H1278">
        <f t="shared" si="1660"/>
        <v>1.3990468385213717</v>
      </c>
      <c r="I1278">
        <f t="shared" si="1664"/>
        <v>177208.84714482396</v>
      </c>
      <c r="J1278">
        <f t="shared" si="1658"/>
        <v>6.91293664771365</v>
      </c>
      <c r="K1278">
        <f t="shared" si="1661"/>
        <v>1592.7035260387347</v>
      </c>
      <c r="L1278">
        <f t="shared" si="1654"/>
        <v>1592.0912327418273</v>
      </c>
      <c r="M1278">
        <f t="shared" si="1647"/>
        <v>1.0141580361948586</v>
      </c>
      <c r="N1278">
        <f t="shared" si="1648"/>
        <v>1.0141690832680206</v>
      </c>
      <c r="O1278">
        <f t="shared" si="1649"/>
        <v>1.1083309627472779</v>
      </c>
      <c r="P1278">
        <f t="shared" si="1650"/>
        <v>1.1082343809054083</v>
      </c>
      <c r="Q1278" s="5">
        <f t="shared" si="1651"/>
        <v>0.10833096274727794</v>
      </c>
      <c r="R1278" s="5">
        <f t="shared" si="1652"/>
        <v>0.10823438090540827</v>
      </c>
    </row>
    <row r="1279" spans="1:18" x14ac:dyDescent="0.3">
      <c r="A1279" s="1">
        <v>45184</v>
      </c>
      <c r="B1279">
        <f t="shared" si="1662"/>
        <v>181180.5005981359</v>
      </c>
      <c r="C1279">
        <f t="shared" si="1655"/>
        <v>29.352360488759587</v>
      </c>
      <c r="D1279">
        <f t="shared" si="1656"/>
        <v>29.354740432318067</v>
      </c>
      <c r="E1279">
        <f t="shared" si="1657"/>
        <v>410.50059813589905</v>
      </c>
      <c r="F1279">
        <f t="shared" si="1663"/>
        <v>2349.7974986515214</v>
      </c>
      <c r="G1279">
        <f t="shared" si="1659"/>
        <v>0.19993186708597932</v>
      </c>
      <c r="H1279">
        <f t="shared" si="1660"/>
        <v>1.3991658861618816</v>
      </c>
      <c r="I1279">
        <f t="shared" si="1664"/>
        <v>177215.76035115661</v>
      </c>
      <c r="J1279">
        <f t="shared" si="1658"/>
        <v>6.9132063326542266</v>
      </c>
      <c r="K1279">
        <f t="shared" si="1661"/>
        <v>1614.9427483277686</v>
      </c>
      <c r="L1279">
        <f t="shared" si="1654"/>
        <v>1614.3387731179848</v>
      </c>
      <c r="M1279">
        <f t="shared" si="1647"/>
        <v>1.0139631902142805</v>
      </c>
      <c r="N1279">
        <f t="shared" si="1648"/>
        <v>1.0139737848677453</v>
      </c>
      <c r="O1279">
        <f t="shared" si="1649"/>
        <v>1.1067010660723715</v>
      </c>
      <c r="P1279">
        <f t="shared" si="1650"/>
        <v>1.106608738638108</v>
      </c>
      <c r="Q1279" s="5">
        <f t="shared" si="1651"/>
        <v>0.10670106607237151</v>
      </c>
      <c r="R1279" s="5">
        <f t="shared" si="1652"/>
        <v>0.10660873863810805</v>
      </c>
    </row>
    <row r="1280" spans="1:18" x14ac:dyDescent="0.3">
      <c r="A1280" s="1">
        <v>45185</v>
      </c>
      <c r="B1280">
        <f t="shared" si="1662"/>
        <v>181209.85771465892</v>
      </c>
      <c r="C1280">
        <f t="shared" si="1655"/>
        <v>29.35711652302416</v>
      </c>
      <c r="D1280">
        <f t="shared" si="1656"/>
        <v>29.359496852201119</v>
      </c>
      <c r="E1280">
        <f t="shared" si="1657"/>
        <v>410.56711254475522</v>
      </c>
      <c r="F1280">
        <f t="shared" si="1663"/>
        <v>2349.9974475312024</v>
      </c>
      <c r="G1280">
        <f t="shared" si="1659"/>
        <v>0.19994887968096009</v>
      </c>
      <c r="H1280">
        <f t="shared" si="1660"/>
        <v>1.3992849439323436</v>
      </c>
      <c r="I1280">
        <f t="shared" si="1664"/>
        <v>177222.67382718471</v>
      </c>
      <c r="J1280">
        <f t="shared" si="1658"/>
        <v>6.9134760281012859</v>
      </c>
      <c r="K1280">
        <f t="shared" si="1661"/>
        <v>1637.1864399430051</v>
      </c>
      <c r="L1280">
        <f t="shared" si="1654"/>
        <v>1636.5905581296231</v>
      </c>
      <c r="M1280">
        <f t="shared" si="1647"/>
        <v>1.0137736719386921</v>
      </c>
      <c r="N1280">
        <f t="shared" si="1648"/>
        <v>1.0137838385487457</v>
      </c>
      <c r="O1280">
        <f t="shared" si="1649"/>
        <v>1.1051198379924265</v>
      </c>
      <c r="P1280">
        <f t="shared" si="1650"/>
        <v>1.105031518542795</v>
      </c>
      <c r="Q1280" s="5">
        <f t="shared" si="1651"/>
        <v>0.10511983799242652</v>
      </c>
      <c r="R1280" s="5">
        <f t="shared" si="1652"/>
        <v>0.10503151854279502</v>
      </c>
    </row>
    <row r="1281" spans="1:18" x14ac:dyDescent="0.3">
      <c r="A1281" s="1">
        <v>45186</v>
      </c>
      <c r="B1281">
        <f t="shared" si="1662"/>
        <v>181239.21958798682</v>
      </c>
      <c r="C1281">
        <f t="shared" si="1655"/>
        <v>29.361873327899957</v>
      </c>
      <c r="D1281">
        <f t="shared" si="1656"/>
        <v>29.364254042779066</v>
      </c>
      <c r="E1281">
        <f t="shared" si="1657"/>
        <v>410.63363773107994</v>
      </c>
      <c r="F1281">
        <f t="shared" si="1663"/>
        <v>2350.1974134249258</v>
      </c>
      <c r="G1281">
        <f t="shared" si="1659"/>
        <v>0.19996589372340168</v>
      </c>
      <c r="H1281">
        <f t="shared" si="1660"/>
        <v>1.399404011833667</v>
      </c>
      <c r="I1281">
        <f t="shared" si="1664"/>
        <v>177229.5875729188</v>
      </c>
      <c r="J1281">
        <f t="shared" si="1658"/>
        <v>6.9137457340839319</v>
      </c>
      <c r="K1281">
        <f t="shared" si="1661"/>
        <v>1659.4346016430936</v>
      </c>
      <c r="L1281">
        <f t="shared" si="1654"/>
        <v>1658.8465975219815</v>
      </c>
      <c r="M1281">
        <f t="shared" si="1647"/>
        <v>1.0135892658021668</v>
      </c>
      <c r="N1281">
        <f t="shared" si="1648"/>
        <v>1.0135990271248991</v>
      </c>
      <c r="O1281">
        <f t="shared" si="1649"/>
        <v>1.1035851291797896</v>
      </c>
      <c r="P1281">
        <f t="shared" si="1650"/>
        <v>1.1035005888898435</v>
      </c>
      <c r="Q1281" s="5">
        <f t="shared" si="1651"/>
        <v>0.10358512917978957</v>
      </c>
      <c r="R1281" s="5">
        <f t="shared" si="1652"/>
        <v>0.10350058888984348</v>
      </c>
    </row>
    <row r="1282" spans="1:18" x14ac:dyDescent="0.3">
      <c r="A1282" s="1">
        <v>45187</v>
      </c>
      <c r="B1282">
        <f t="shared" si="1662"/>
        <v>181268.58621889038</v>
      </c>
      <c r="C1282">
        <f t="shared" si="1655"/>
        <v>29.3666309035616</v>
      </c>
      <c r="D1282">
        <f t="shared" si="1656"/>
        <v>29.369012004175602</v>
      </c>
      <c r="E1282">
        <f t="shared" si="1657"/>
        <v>410.70017369667767</v>
      </c>
      <c r="F1282">
        <f t="shared" si="1663"/>
        <v>2350.3973963341396</v>
      </c>
      <c r="G1282">
        <f t="shared" si="1659"/>
        <v>0.19998290921375883</v>
      </c>
      <c r="H1282">
        <f t="shared" si="1660"/>
        <v>1.3995230898672162</v>
      </c>
      <c r="I1282">
        <f t="shared" si="1664"/>
        <v>177236.5015883694</v>
      </c>
      <c r="J1282">
        <f t="shared" si="1658"/>
        <v>6.9140154506021645</v>
      </c>
      <c r="K1282">
        <f t="shared" si="1661"/>
        <v>1681.6872341868584</v>
      </c>
      <c r="L1282">
        <f t="shared" si="1654"/>
        <v>1681.1069005672907</v>
      </c>
      <c r="M1282">
        <f t="shared" si="1647"/>
        <v>1.0134097677134919</v>
      </c>
      <c r="N1282">
        <f t="shared" si="1648"/>
        <v>1.0134191450123007</v>
      </c>
      <c r="O1282">
        <f t="shared" si="1649"/>
        <v>1.1020949151140871</v>
      </c>
      <c r="P1282">
        <f t="shared" si="1650"/>
        <v>1.1020139412691508</v>
      </c>
      <c r="Q1282" s="5">
        <f t="shared" si="1651"/>
        <v>0.10209491511408708</v>
      </c>
      <c r="R1282" s="5">
        <f t="shared" si="1652"/>
        <v>0.10201394126915075</v>
      </c>
    </row>
    <row r="1283" spans="1:18" x14ac:dyDescent="0.3">
      <c r="A1283" s="1">
        <v>45188</v>
      </c>
      <c r="B1283">
        <f t="shared" si="1662"/>
        <v>181297.95760814045</v>
      </c>
      <c r="C1283">
        <f t="shared" si="1655"/>
        <v>29.371389250067296</v>
      </c>
      <c r="D1283">
        <f t="shared" si="1656"/>
        <v>29.373770736518054</v>
      </c>
      <c r="E1283">
        <f t="shared" si="1657"/>
        <v>410.76672044323641</v>
      </c>
      <c r="F1283">
        <f t="shared" si="1663"/>
        <v>2350.5973962602911</v>
      </c>
      <c r="G1283">
        <f t="shared" si="1659"/>
        <v>0.1999999261515768</v>
      </c>
      <c r="H1283">
        <f t="shared" si="1660"/>
        <v>1.3996421780329911</v>
      </c>
      <c r="I1283">
        <f t="shared" si="1664"/>
        <v>177243.41587354703</v>
      </c>
      <c r="J1283">
        <f t="shared" si="1658"/>
        <v>6.9142851776268799</v>
      </c>
      <c r="K1283">
        <f t="shared" si="1661"/>
        <v>1703.9443383331236</v>
      </c>
      <c r="L1283">
        <f t="shared" si="1654"/>
        <v>1703.3714760955238</v>
      </c>
      <c r="M1283">
        <f t="shared" si="1647"/>
        <v>1.0132349843025521</v>
      </c>
      <c r="N1283">
        <f t="shared" si="1648"/>
        <v>1.013243997464242</v>
      </c>
      <c r="O1283">
        <f t="shared" si="1649"/>
        <v>1.1006472871471107</v>
      </c>
      <c r="P1283">
        <f t="shared" si="1650"/>
        <v>1.1005696817997461</v>
      </c>
      <c r="Q1283" s="5">
        <f t="shared" si="1651"/>
        <v>0.10064728714711069</v>
      </c>
      <c r="R1283" s="5">
        <f t="shared" si="1652"/>
        <v>0.10056968179974612</v>
      </c>
    </row>
    <row r="1284" spans="1:18" x14ac:dyDescent="0.3">
      <c r="A1284" s="1">
        <v>45189</v>
      </c>
      <c r="B1284">
        <f t="shared" si="1662"/>
        <v>181327.33375650807</v>
      </c>
      <c r="C1284">
        <f t="shared" si="1655"/>
        <v>29.376148367620772</v>
      </c>
      <c r="D1284">
        <f t="shared" si="1656"/>
        <v>29.378530239926476</v>
      </c>
      <c r="E1284">
        <f t="shared" si="1657"/>
        <v>410.8332779725315</v>
      </c>
      <c r="F1284">
        <f t="shared" si="1663"/>
        <v>2350.7974132048289</v>
      </c>
      <c r="G1284">
        <f t="shared" si="1659"/>
        <v>0.20001694453776508</v>
      </c>
      <c r="H1284">
        <f t="shared" si="1660"/>
        <v>1.3997612763319012</v>
      </c>
      <c r="I1284">
        <f t="shared" si="1664"/>
        <v>177250.33042846221</v>
      </c>
      <c r="J1284">
        <f t="shared" si="1658"/>
        <v>6.9145549151871819</v>
      </c>
      <c r="K1284">
        <f t="shared" si="1661"/>
        <v>1726.2059148410335</v>
      </c>
      <c r="L1284">
        <f t="shared" si="1654"/>
        <v>1725.6403325227748</v>
      </c>
      <c r="M1284">
        <f t="shared" si="1647"/>
        <v>1.0130647322257529</v>
      </c>
      <c r="N1284">
        <f t="shared" si="1648"/>
        <v>1.0130733998659505</v>
      </c>
      <c r="O1284">
        <f t="shared" si="1649"/>
        <v>1.0992404443249255</v>
      </c>
      <c r="P1284">
        <f t="shared" si="1650"/>
        <v>1.0991660230810314</v>
      </c>
      <c r="Q1284" s="5">
        <f t="shared" si="1651"/>
        <v>9.9240444324925514E-2</v>
      </c>
      <c r="R1284" s="5">
        <f t="shared" si="1652"/>
        <v>9.9166023081031396E-2</v>
      </c>
    </row>
    <row r="1285" spans="1:18" x14ac:dyDescent="0.3">
      <c r="A1285" s="1">
        <v>45190</v>
      </c>
      <c r="B1285">
        <f t="shared" si="1662"/>
        <v>181356.71466476435</v>
      </c>
      <c r="C1285">
        <f t="shared" si="1655"/>
        <v>29.380908256280236</v>
      </c>
      <c r="D1285">
        <f t="shared" si="1656"/>
        <v>29.383290514531836</v>
      </c>
      <c r="E1285">
        <f t="shared" si="1657"/>
        <v>410.89984628630918</v>
      </c>
      <c r="F1285">
        <f t="shared" si="1663"/>
        <v>2350.9974471692008</v>
      </c>
      <c r="G1285">
        <f t="shared" si="1659"/>
        <v>0.20003396437186893</v>
      </c>
      <c r="H1285">
        <f t="shared" si="1660"/>
        <v>1.3998803847653107</v>
      </c>
      <c r="I1285">
        <f t="shared" si="1664"/>
        <v>177257.24525312547</v>
      </c>
      <c r="J1285">
        <f t="shared" si="1658"/>
        <v>6.9148246632539667</v>
      </c>
      <c r="K1285">
        <f t="shared" si="1661"/>
        <v>1748.4719644696743</v>
      </c>
      <c r="L1285">
        <f t="shared" si="1654"/>
        <v>1747.9134778774787</v>
      </c>
      <c r="M1285">
        <f t="shared" si="1647"/>
        <v>1.0128988375240802</v>
      </c>
      <c r="N1285">
        <f t="shared" si="1648"/>
        <v>1.0129071770837335</v>
      </c>
      <c r="O1285">
        <f t="shared" si="1649"/>
        <v>1.0978726858933212</v>
      </c>
      <c r="P1285">
        <f t="shared" si="1650"/>
        <v>1.0978012768128644</v>
      </c>
      <c r="Q1285" s="5">
        <f t="shared" si="1651"/>
        <v>9.787268589332121E-2</v>
      </c>
      <c r="R1285" s="5">
        <f t="shared" si="1652"/>
        <v>9.7801276812864435E-2</v>
      </c>
    </row>
    <row r="1286" spans="1:18" x14ac:dyDescent="0.3">
      <c r="A1286" s="1">
        <v>45191</v>
      </c>
      <c r="B1286">
        <f t="shared" si="1662"/>
        <v>181386.10033368054</v>
      </c>
      <c r="C1286">
        <f t="shared" si="1655"/>
        <v>29.385668916191207</v>
      </c>
      <c r="D1286">
        <f t="shared" si="1656"/>
        <v>29.388051560450549</v>
      </c>
      <c r="E1286">
        <f t="shared" si="1657"/>
        <v>410.96642538631568</v>
      </c>
      <c r="F1286">
        <f t="shared" si="1663"/>
        <v>2351.1974981548556</v>
      </c>
      <c r="G1286">
        <f t="shared" si="1659"/>
        <v>0.20005098565479784</v>
      </c>
      <c r="H1286">
        <f t="shared" si="1660"/>
        <v>1.3999995033341293</v>
      </c>
      <c r="I1286">
        <f t="shared" si="1664"/>
        <v>177264.16034754732</v>
      </c>
      <c r="J1286">
        <f t="shared" si="1658"/>
        <v>6.9150944218563382</v>
      </c>
      <c r="K1286">
        <f t="shared" si="1661"/>
        <v>1770.7424879783648</v>
      </c>
      <c r="L1286">
        <f t="shared" si="1654"/>
        <v>1770.1909198246562</v>
      </c>
      <c r="M1286">
        <f t="shared" si="1647"/>
        <v>1.0127371350306125</v>
      </c>
      <c r="N1286">
        <f t="shared" si="1648"/>
        <v>1.0127451628636843</v>
      </c>
      <c r="O1286">
        <f t="shared" si="1649"/>
        <v>1.0965424044208847</v>
      </c>
      <c r="P1286">
        <f t="shared" si="1650"/>
        <v>1.0964738470214643</v>
      </c>
      <c r="Q1286" s="5">
        <f t="shared" si="1651"/>
        <v>9.6542404420884687E-2</v>
      </c>
      <c r="R1286" s="5">
        <f t="shared" si="1652"/>
        <v>9.6473847021464332E-2</v>
      </c>
    </row>
    <row r="1287" spans="1:18" x14ac:dyDescent="0.3">
      <c r="A1287" s="1">
        <v>45192</v>
      </c>
      <c r="B1287">
        <f t="shared" si="1662"/>
        <v>181415.49076402804</v>
      </c>
      <c r="C1287">
        <f t="shared" si="1655"/>
        <v>29.390430347499205</v>
      </c>
      <c r="D1287">
        <f t="shared" si="1656"/>
        <v>29.39281337781722</v>
      </c>
      <c r="E1287">
        <f t="shared" si="1657"/>
        <v>411.03301527429721</v>
      </c>
      <c r="F1287">
        <f t="shared" si="1663"/>
        <v>2351.3975661632412</v>
      </c>
      <c r="G1287">
        <f t="shared" si="1659"/>
        <v>0.20006800838564232</v>
      </c>
      <c r="H1287">
        <f t="shared" si="1660"/>
        <v>1.4001186320388115</v>
      </c>
      <c r="I1287">
        <f t="shared" si="1664"/>
        <v>177271.07571173829</v>
      </c>
      <c r="J1287">
        <f t="shared" si="1658"/>
        <v>6.9153641909651924</v>
      </c>
      <c r="K1287">
        <f t="shared" si="1661"/>
        <v>1793.0174861265114</v>
      </c>
      <c r="L1287">
        <f t="shared" si="1654"/>
        <v>1792.4726656883831</v>
      </c>
      <c r="M1287">
        <f t="shared" si="1647"/>
        <v>1.0125794678217597</v>
      </c>
      <c r="N1287">
        <f t="shared" si="1648"/>
        <v>1.0125871992756206</v>
      </c>
      <c r="O1287">
        <f t="shared" si="1649"/>
        <v>1.0952480794811073</v>
      </c>
      <c r="P1287">
        <f t="shared" si="1650"/>
        <v>1.0951822238333047</v>
      </c>
      <c r="Q1287" s="5">
        <f t="shared" si="1651"/>
        <v>9.5248079481107251E-2</v>
      </c>
      <c r="R1287" s="5">
        <f t="shared" si="1652"/>
        <v>9.5182223833304658E-2</v>
      </c>
    </row>
    <row r="1288" spans="1:18" x14ac:dyDescent="0.3">
      <c r="A1288" s="1">
        <v>45193</v>
      </c>
      <c r="B1288">
        <f t="shared" si="1662"/>
        <v>181444.88595657834</v>
      </c>
      <c r="C1288">
        <f t="shared" si="1655"/>
        <v>29.39519255029154</v>
      </c>
      <c r="D1288">
        <f t="shared" si="1656"/>
        <v>29.397575966748263</v>
      </c>
      <c r="E1288">
        <f t="shared" si="1657"/>
        <v>411.09961595200002</v>
      </c>
      <c r="F1288">
        <f t="shared" si="1663"/>
        <v>2351.5976511958061</v>
      </c>
      <c r="G1288">
        <f t="shared" si="1659"/>
        <v>0.2000850325648571</v>
      </c>
      <c r="H1288">
        <f t="shared" si="1660"/>
        <v>1.4002377708802669</v>
      </c>
      <c r="I1288">
        <f t="shared" si="1664"/>
        <v>177277.9913457089</v>
      </c>
      <c r="J1288">
        <f t="shared" si="1658"/>
        <v>6.9156339706096333</v>
      </c>
      <c r="K1288">
        <f t="shared" si="1661"/>
        <v>1815.2969596736366</v>
      </c>
      <c r="L1288">
        <f t="shared" si="1654"/>
        <v>1814.7587224725746</v>
      </c>
      <c r="M1288">
        <f t="shared" si="1647"/>
        <v>1.012425686709423</v>
      </c>
      <c r="N1288">
        <f t="shared" si="1648"/>
        <v>1.0124331361982766</v>
      </c>
      <c r="O1288">
        <f t="shared" si="1649"/>
        <v>1.093988271841108</v>
      </c>
      <c r="P1288">
        <f t="shared" si="1650"/>
        <v>1.0939249777461646</v>
      </c>
      <c r="Q1288" s="5">
        <f t="shared" si="1651"/>
        <v>9.3988271841108029E-2</v>
      </c>
      <c r="R1288" s="5">
        <f t="shared" si="1652"/>
        <v>9.3924977746164595E-2</v>
      </c>
    </row>
    <row r="1289" spans="1:18" x14ac:dyDescent="0.3">
      <c r="A1289" s="1">
        <v>45194</v>
      </c>
      <c r="B1289">
        <f t="shared" si="1662"/>
        <v>181474.28591210308</v>
      </c>
      <c r="C1289">
        <f t="shared" si="1655"/>
        <v>29.399955524742836</v>
      </c>
      <c r="D1289">
        <f t="shared" si="1656"/>
        <v>29.402339327374648</v>
      </c>
      <c r="E1289">
        <f t="shared" si="1657"/>
        <v>411.16622742117033</v>
      </c>
      <c r="F1289">
        <f t="shared" si="1663"/>
        <v>2351.797753253999</v>
      </c>
      <c r="G1289">
        <f t="shared" si="1659"/>
        <v>0.20010205819289695</v>
      </c>
      <c r="H1289">
        <f t="shared" si="1660"/>
        <v>1.400356919859405</v>
      </c>
      <c r="I1289">
        <f t="shared" si="1664"/>
        <v>177284.90724946966</v>
      </c>
      <c r="J1289">
        <f t="shared" si="1658"/>
        <v>6.9159037607605569</v>
      </c>
      <c r="K1289">
        <f t="shared" si="1661"/>
        <v>1837.5809093794087</v>
      </c>
      <c r="L1289">
        <f t="shared" si="1654"/>
        <v>1837.0490968803149</v>
      </c>
      <c r="M1289">
        <f t="shared" si="1647"/>
        <v>1.0122756497701502</v>
      </c>
      <c r="N1289">
        <f t="shared" si="1648"/>
        <v>1.0122828308423117</v>
      </c>
      <c r="O1289">
        <f t="shared" si="1649"/>
        <v>1.0927616181103066</v>
      </c>
      <c r="P1289">
        <f t="shared" si="1650"/>
        <v>1.0927007543515839</v>
      </c>
      <c r="Q1289" s="5">
        <f t="shared" si="1651"/>
        <v>9.2761618110306587E-2</v>
      </c>
      <c r="R1289" s="5">
        <f t="shared" si="1652"/>
        <v>9.2700754351583869E-2</v>
      </c>
    </row>
    <row r="1290" spans="1:18" x14ac:dyDescent="0.3">
      <c r="A1290" s="1">
        <v>45195</v>
      </c>
      <c r="B1290">
        <f t="shared" si="1662"/>
        <v>181503.69063137399</v>
      </c>
      <c r="C1290">
        <f t="shared" si="1655"/>
        <v>29.404719270911301</v>
      </c>
      <c r="D1290">
        <f t="shared" si="1656"/>
        <v>29.407103459820064</v>
      </c>
      <c r="E1290">
        <f t="shared" si="1657"/>
        <v>411.23284968352527</v>
      </c>
      <c r="F1290">
        <f t="shared" si="1663"/>
        <v>2351.9978723392687</v>
      </c>
      <c r="G1290">
        <f t="shared" si="1659"/>
        <v>0.20011908526976185</v>
      </c>
      <c r="H1290">
        <f t="shared" si="1660"/>
        <v>1.4004760789775901</v>
      </c>
      <c r="I1290">
        <f t="shared" si="1664"/>
        <v>177291.82342303114</v>
      </c>
      <c r="J1290">
        <f t="shared" si="1658"/>
        <v>6.916173561476171</v>
      </c>
      <c r="K1290">
        <f t="shared" si="1661"/>
        <v>1859.8693360035832</v>
      </c>
      <c r="L1290">
        <f t="shared" si="1654"/>
        <v>1859.3437953317598</v>
      </c>
      <c r="M1290">
        <f t="shared" si="1647"/>
        <v>1.0121292219082216</v>
      </c>
      <c r="N1290">
        <f t="shared" si="1648"/>
        <v>1.0121361473078241</v>
      </c>
      <c r="O1290">
        <f t="shared" si="1649"/>
        <v>1.091566825806991</v>
      </c>
      <c r="P1290">
        <f t="shared" si="1650"/>
        <v>1.0915082694678822</v>
      </c>
      <c r="Q1290" s="5">
        <f t="shared" si="1651"/>
        <v>9.1566825806991048E-2</v>
      </c>
      <c r="R1290" s="5">
        <f t="shared" si="1652"/>
        <v>9.1508269467882153E-2</v>
      </c>
    </row>
    <row r="1291" spans="1:18" x14ac:dyDescent="0.3">
      <c r="A1291" s="1">
        <v>45196</v>
      </c>
      <c r="B1291">
        <f t="shared" si="1662"/>
        <v>181533.10011516299</v>
      </c>
      <c r="C1291">
        <f t="shared" si="1655"/>
        <v>29.40948378900066</v>
      </c>
      <c r="D1291">
        <f t="shared" si="1656"/>
        <v>29.411868364208203</v>
      </c>
      <c r="E1291">
        <f t="shared" si="1657"/>
        <v>411.29948274086928</v>
      </c>
      <c r="F1291">
        <f t="shared" si="1663"/>
        <v>2352.1980084530642</v>
      </c>
      <c r="G1291">
        <f t="shared" si="1659"/>
        <v>0.20013611379545182</v>
      </c>
      <c r="H1291">
        <f t="shared" si="1660"/>
        <v>1.4005952482352768</v>
      </c>
      <c r="I1291">
        <f t="shared" si="1664"/>
        <v>177298.73986640383</v>
      </c>
      <c r="J1291">
        <f t="shared" si="1658"/>
        <v>6.9164433726982679</v>
      </c>
      <c r="K1291">
        <f t="shared" si="1661"/>
        <v>1882.1622403060901</v>
      </c>
      <c r="L1291">
        <f t="shared" si="1654"/>
        <v>1881.6428239808004</v>
      </c>
      <c r="M1291">
        <f t="shared" si="1647"/>
        <v>1.0119862744500154</v>
      </c>
      <c r="N1291">
        <f t="shared" si="1648"/>
        <v>1.0119929561735848</v>
      </c>
      <c r="O1291">
        <f t="shared" si="1649"/>
        <v>1.0904026688052428</v>
      </c>
      <c r="P1291">
        <f t="shared" si="1650"/>
        <v>1.0903463046466382</v>
      </c>
      <c r="Q1291" s="5">
        <f t="shared" si="1651"/>
        <v>9.0402668805242836E-2</v>
      </c>
      <c r="R1291" s="5">
        <f t="shared" si="1652"/>
        <v>9.0346304646638176E-2</v>
      </c>
    </row>
    <row r="1292" spans="1:18" x14ac:dyDescent="0.3">
      <c r="A1292" s="1">
        <v>45197</v>
      </c>
      <c r="B1292">
        <f t="shared" si="1662"/>
        <v>181562.51436424206</v>
      </c>
      <c r="C1292">
        <f t="shared" si="1655"/>
        <v>29.414249079069123</v>
      </c>
      <c r="D1292">
        <f t="shared" si="1656"/>
        <v>29.416634040670033</v>
      </c>
      <c r="E1292">
        <f t="shared" si="1657"/>
        <v>411.36612659491948</v>
      </c>
      <c r="F1292">
        <f t="shared" si="1663"/>
        <v>2352.3981615968341</v>
      </c>
      <c r="G1292">
        <f t="shared" si="1659"/>
        <v>0.20015314376996685</v>
      </c>
      <c r="H1292">
        <f t="shared" si="1660"/>
        <v>1.4007144276333747</v>
      </c>
      <c r="I1292">
        <f t="shared" si="1664"/>
        <v>177305.65657959826</v>
      </c>
      <c r="J1292">
        <f t="shared" si="1658"/>
        <v>6.9167131944268476</v>
      </c>
      <c r="K1292">
        <f t="shared" si="1661"/>
        <v>1904.459623046976</v>
      </c>
      <c r="L1292">
        <f t="shared" si="1654"/>
        <v>1903.9461887305586</v>
      </c>
      <c r="M1292">
        <f t="shared" si="1647"/>
        <v>1.0118466847668031</v>
      </c>
      <c r="N1292">
        <f t="shared" si="1648"/>
        <v>1.0118531341153116</v>
      </c>
      <c r="O1292">
        <f t="shared" si="1649"/>
        <v>1.0892679831284058</v>
      </c>
      <c r="P1292">
        <f t="shared" si="1650"/>
        <v>1.0892137030201763</v>
      </c>
      <c r="Q1292" s="5">
        <f t="shared" si="1651"/>
        <v>8.9267983128405781E-2</v>
      </c>
      <c r="R1292" s="5">
        <f t="shared" si="1652"/>
        <v>8.9213703020176283E-2</v>
      </c>
    </row>
    <row r="1293" spans="1:18" x14ac:dyDescent="0.3">
      <c r="A1293" s="1">
        <v>45198</v>
      </c>
      <c r="B1293">
        <f t="shared" si="1662"/>
        <v>181591.93337938335</v>
      </c>
      <c r="C1293">
        <f t="shared" si="1655"/>
        <v>29.419015141291311</v>
      </c>
      <c r="D1293">
        <f t="shared" si="1656"/>
        <v>29.421400489321968</v>
      </c>
      <c r="E1293">
        <f t="shared" si="1657"/>
        <v>411.4327812474512</v>
      </c>
      <c r="F1293">
        <f t="shared" si="1663"/>
        <v>2352.5983317720279</v>
      </c>
      <c r="G1293">
        <f t="shared" si="1659"/>
        <v>0.20017017519376168</v>
      </c>
      <c r="H1293">
        <f t="shared" si="1660"/>
        <v>1.4008336171723386</v>
      </c>
      <c r="I1293">
        <f t="shared" si="1664"/>
        <v>177312.57356262495</v>
      </c>
      <c r="J1293">
        <f t="shared" si="1658"/>
        <v>6.9169830266910139</v>
      </c>
      <c r="K1293">
        <f t="shared" si="1661"/>
        <v>1926.7614849863749</v>
      </c>
      <c r="L1293">
        <f t="shared" si="1654"/>
        <v>1926.2538952478201</v>
      </c>
      <c r="M1293">
        <f t="shared" si="1647"/>
        <v>1.0117103359239077</v>
      </c>
      <c r="N1293">
        <f t="shared" si="1648"/>
        <v>1.0117165635506407</v>
      </c>
      <c r="O1293">
        <f t="shared" si="1649"/>
        <v>1.088161663058707</v>
      </c>
      <c r="P1293">
        <f t="shared" si="1650"/>
        <v>1.088109365459534</v>
      </c>
      <c r="Q1293" s="5">
        <f t="shared" si="1651"/>
        <v>8.8161663058706985E-2</v>
      </c>
      <c r="R1293" s="5">
        <f t="shared" si="1652"/>
        <v>8.8109365459533961E-2</v>
      </c>
    </row>
    <row r="1294" spans="1:18" x14ac:dyDescent="0.3">
      <c r="A1294" s="1">
        <v>45199</v>
      </c>
      <c r="B1294">
        <f t="shared" si="1662"/>
        <v>181621.3571613591</v>
      </c>
      <c r="C1294">
        <f t="shared" si="1655"/>
        <v>29.423781975754537</v>
      </c>
      <c r="D1294">
        <f t="shared" si="1656"/>
        <v>29.426167710298614</v>
      </c>
      <c r="E1294">
        <f t="shared" si="1657"/>
        <v>411.49944670018158</v>
      </c>
      <c r="F1294">
        <f t="shared" si="1663"/>
        <v>2352.7985189800943</v>
      </c>
      <c r="G1294">
        <f t="shared" si="1659"/>
        <v>0.20018720806638157</v>
      </c>
      <c r="H1294">
        <f t="shared" si="1660"/>
        <v>1.4009528168530778</v>
      </c>
      <c r="I1294">
        <f t="shared" si="1664"/>
        <v>177319.49081549444</v>
      </c>
      <c r="J1294">
        <f t="shared" si="1658"/>
        <v>6.9172528694907669</v>
      </c>
      <c r="K1294">
        <f t="shared" si="1661"/>
        <v>1949.0678268845659</v>
      </c>
      <c r="L1294">
        <f t="shared" si="1654"/>
        <v>1948.5659489764571</v>
      </c>
      <c r="M1294">
        <f t="shared" si="1647"/>
        <v>1.0115771163540508</v>
      </c>
      <c r="N1294">
        <f t="shared" si="1648"/>
        <v>1.0115831323086131</v>
      </c>
      <c r="O1294">
        <f t="shared" si="1649"/>
        <v>1.0870826575356047</v>
      </c>
      <c r="P1294">
        <f t="shared" si="1650"/>
        <v>1.0870322470168281</v>
      </c>
      <c r="Q1294" s="5">
        <f t="shared" si="1651"/>
        <v>8.7082657535604735E-2</v>
      </c>
      <c r="R1294" s="5">
        <f t="shared" si="1652"/>
        <v>8.7032247016828101E-2</v>
      </c>
    </row>
    <row r="1295" spans="1:18" x14ac:dyDescent="0.3">
      <c r="A1295" s="1">
        <v>45200</v>
      </c>
      <c r="B1295">
        <f t="shared" si="1662"/>
        <v>181650.78571094171</v>
      </c>
      <c r="C1295">
        <f t="shared" si="1655"/>
        <v>29.428549582604319</v>
      </c>
      <c r="D1295">
        <f t="shared" si="1656"/>
        <v>29.430935703716386</v>
      </c>
      <c r="E1295">
        <f t="shared" si="1657"/>
        <v>411.56612295488594</v>
      </c>
      <c r="F1295">
        <f t="shared" si="1663"/>
        <v>2352.998723222483</v>
      </c>
      <c r="G1295">
        <f t="shared" si="1659"/>
        <v>0.20020424238873602</v>
      </c>
      <c r="H1295">
        <f t="shared" si="1660"/>
        <v>1.4010720266769567</v>
      </c>
      <c r="I1295">
        <f t="shared" si="1664"/>
        <v>177326.40833821727</v>
      </c>
      <c r="J1295">
        <f t="shared" si="1658"/>
        <v>6.9175227228261065</v>
      </c>
      <c r="K1295">
        <f t="shared" si="1661"/>
        <v>1971.3786495019449</v>
      </c>
      <c r="L1295">
        <f t="shared" si="1654"/>
        <v>1970.8823551499745</v>
      </c>
      <c r="M1295">
        <f t="shared" si="1647"/>
        <v>1.0114469195528415</v>
      </c>
      <c r="N1295">
        <f t="shared" si="1648"/>
        <v>1.0114527333217742</v>
      </c>
      <c r="O1295">
        <f t="shared" si="1649"/>
        <v>1.0860299668182249</v>
      </c>
      <c r="P1295">
        <f t="shared" si="1650"/>
        <v>1.0859813536273257</v>
      </c>
      <c r="Q1295" s="5">
        <f t="shared" si="1651"/>
        <v>8.6029966818224946E-2</v>
      </c>
      <c r="R1295" s="5">
        <f t="shared" si="1652"/>
        <v>8.598135362732573E-2</v>
      </c>
    </row>
    <row r="1296" spans="1:18" x14ac:dyDescent="0.3">
      <c r="A1296" s="1">
        <v>45201</v>
      </c>
      <c r="B1296">
        <f t="shared" si="1662"/>
        <v>181680.2190289037</v>
      </c>
      <c r="C1296">
        <f t="shared" si="1655"/>
        <v>29.433317961986177</v>
      </c>
      <c r="D1296">
        <f t="shared" si="1656"/>
        <v>29.435704469742632</v>
      </c>
      <c r="E1296">
        <f t="shared" si="1657"/>
        <v>411.63281001331052</v>
      </c>
      <c r="F1296">
        <f t="shared" si="1663"/>
        <v>2353.1989445006438</v>
      </c>
      <c r="G1296">
        <f t="shared" si="1659"/>
        <v>0.20022127816082502</v>
      </c>
      <c r="H1296">
        <f t="shared" si="1660"/>
        <v>1.4011912466448848</v>
      </c>
      <c r="I1296">
        <f t="shared" si="1664"/>
        <v>177333.32613080394</v>
      </c>
      <c r="J1296">
        <f t="shared" si="1658"/>
        <v>6.9177925866679288</v>
      </c>
      <c r="K1296">
        <f t="shared" si="1661"/>
        <v>1993.6939535991114</v>
      </c>
      <c r="L1296">
        <f t="shared" si="1654"/>
        <v>1993.2031188032013</v>
      </c>
      <c r="M1296">
        <f t="shared" si="1647"/>
        <v>1.0113196437948662</v>
      </c>
      <c r="N1296">
        <f t="shared" si="1648"/>
        <v>1.0113252643390418</v>
      </c>
      <c r="O1296">
        <f t="shared" si="1649"/>
        <v>1.0850026393894794</v>
      </c>
      <c r="P1296">
        <f t="shared" si="1650"/>
        <v>1.0849557390495668</v>
      </c>
      <c r="Q1296" s="5">
        <f t="shared" si="1651"/>
        <v>8.5002639389479384E-2</v>
      </c>
      <c r="R1296" s="5">
        <f t="shared" si="1652"/>
        <v>8.495573904956677E-2</v>
      </c>
    </row>
    <row r="1297" spans="1:18" x14ac:dyDescent="0.3">
      <c r="A1297" s="1">
        <v>45202</v>
      </c>
      <c r="B1297">
        <f t="shared" si="1662"/>
        <v>181709.65711601765</v>
      </c>
      <c r="C1297">
        <f t="shared" si="1655"/>
        <v>29.438087113958318</v>
      </c>
      <c r="D1297">
        <f t="shared" si="1656"/>
        <v>29.438088659521391</v>
      </c>
      <c r="E1297">
        <f t="shared" si="1657"/>
        <v>411.69950787720154</v>
      </c>
      <c r="F1297">
        <f t="shared" si="1663"/>
        <v>2353.399182816026</v>
      </c>
      <c r="G1297">
        <f t="shared" si="1659"/>
        <v>0.20023831538219383</v>
      </c>
      <c r="H1297">
        <f t="shared" si="1660"/>
        <v>1.4013104767573168</v>
      </c>
      <c r="I1297">
        <f t="shared" si="1664"/>
        <v>177340.24419326498</v>
      </c>
      <c r="J1297">
        <f t="shared" si="1658"/>
        <v>6.9180624610453378</v>
      </c>
      <c r="K1297">
        <f t="shared" si="1661"/>
        <v>2016.0137399366358</v>
      </c>
      <c r="L1297">
        <f t="shared" si="1654"/>
        <v>2015.5282447832128</v>
      </c>
      <c r="M1297">
        <f t="shared" si="1647"/>
        <v>1.011195191868457</v>
      </c>
      <c r="N1297">
        <f t="shared" si="1648"/>
        <v>1.0112006276577654</v>
      </c>
      <c r="O1297">
        <f t="shared" si="1649"/>
        <v>1.0839997690817502</v>
      </c>
      <c r="P1297">
        <f t="shared" si="1650"/>
        <v>1.0839545020235506</v>
      </c>
      <c r="Q1297" s="5">
        <f t="shared" si="1651"/>
        <v>8.399976908175022E-2</v>
      </c>
      <c r="R1297" s="5">
        <f t="shared" si="1652"/>
        <v>8.3954502023550592E-2</v>
      </c>
    </row>
    <row r="1298" spans="1:18" x14ac:dyDescent="0.3">
      <c r="A1298" s="1">
        <v>45203</v>
      </c>
      <c r="B1298">
        <f t="shared" si="1662"/>
        <v>181739.09997305638</v>
      </c>
      <c r="C1298">
        <f t="shared" si="1655"/>
        <v>29.442857038724469</v>
      </c>
      <c r="D1298">
        <f t="shared" si="1656"/>
        <v>29.440473106815869</v>
      </c>
      <c r="E1298">
        <f t="shared" si="1657"/>
        <v>411.76621654830524</v>
      </c>
      <c r="F1298">
        <f t="shared" si="1663"/>
        <v>2353.5994381700793</v>
      </c>
      <c r="G1298">
        <f t="shared" si="1659"/>
        <v>0.2002553540532972</v>
      </c>
      <c r="H1298">
        <f t="shared" si="1660"/>
        <v>1.4014297170151622</v>
      </c>
      <c r="I1298">
        <f t="shared" si="1664"/>
        <v>177347.16252561094</v>
      </c>
      <c r="J1298">
        <f t="shared" si="1658"/>
        <v>6.9183323459583335</v>
      </c>
      <c r="K1298">
        <f t="shared" si="1661"/>
        <v>2038.3380092753505</v>
      </c>
      <c r="L1298">
        <f t="shared" si="1654"/>
        <v>2026.8232516943594</v>
      </c>
      <c r="M1298">
        <f t="shared" si="1647"/>
        <v>1.0110734708283369</v>
      </c>
      <c r="N1298">
        <f t="shared" si="1648"/>
        <v>1.0056039933652041</v>
      </c>
      <c r="O1298">
        <f t="shared" si="1649"/>
        <v>1.0771562093843163</v>
      </c>
      <c r="P1298">
        <f t="shared" si="1650"/>
        <v>1.0829767836293762</v>
      </c>
      <c r="Q1298" s="5">
        <f t="shared" si="1651"/>
        <v>7.7156209384316332E-2</v>
      </c>
      <c r="R1298" s="5">
        <f t="shared" si="1652"/>
        <v>8.2976783629376216E-2</v>
      </c>
    </row>
    <row r="1299" spans="1:18" x14ac:dyDescent="0.3">
      <c r="A1299" s="1">
        <v>45204</v>
      </c>
      <c r="B1299">
        <f t="shared" si="1662"/>
        <v>181768.54760079272</v>
      </c>
      <c r="C1299">
        <f t="shared" si="1655"/>
        <v>29.447627736342838</v>
      </c>
      <c r="D1299">
        <f t="shared" si="1656"/>
        <v>29.442857811658179</v>
      </c>
      <c r="E1299">
        <f t="shared" si="1657"/>
        <v>411.83293602836784</v>
      </c>
      <c r="F1299">
        <f t="shared" si="1663"/>
        <v>2353.7997105642535</v>
      </c>
      <c r="G1299">
        <f t="shared" si="1659"/>
        <v>0.20027239417413512</v>
      </c>
      <c r="H1299">
        <f t="shared" si="1660"/>
        <v>1.4015489674193304</v>
      </c>
      <c r="I1299">
        <f t="shared" si="1664"/>
        <v>177354.08112785232</v>
      </c>
      <c r="J1299">
        <f t="shared" si="1658"/>
        <v>6.9186022413778119</v>
      </c>
      <c r="K1299">
        <f t="shared" si="1661"/>
        <v>2060.6667623761459</v>
      </c>
      <c r="L1299">
        <f t="shared" si="1654"/>
        <v>2038.0979103068348</v>
      </c>
      <c r="M1299">
        <f t="shared" si="1647"/>
        <v>1.010954391763873</v>
      </c>
      <c r="N1299">
        <f t="shared" si="1648"/>
        <v>1.0055627241314951</v>
      </c>
      <c r="O1299">
        <f t="shared" si="1649"/>
        <v>1.0704598283135938</v>
      </c>
      <c r="P1299">
        <f t="shared" si="1650"/>
        <v>1.0820217648296746</v>
      </c>
      <c r="Q1299" s="5">
        <f t="shared" si="1651"/>
        <v>7.0459828313593764E-2</v>
      </c>
      <c r="R1299" s="5">
        <f t="shared" si="1652"/>
        <v>8.2021764829674604E-2</v>
      </c>
    </row>
    <row r="1300" spans="1:18" x14ac:dyDescent="0.3">
      <c r="A1300" s="1">
        <v>45205</v>
      </c>
      <c r="B1300" s="4">
        <v>181798</v>
      </c>
      <c r="C1300">
        <f t="shared" si="1655"/>
        <v>29.452399207279086</v>
      </c>
      <c r="D1300">
        <f t="shared" si="1656"/>
        <v>29.445242774076178</v>
      </c>
      <c r="E1300">
        <f t="shared" si="1657"/>
        <v>411.89966631945572</v>
      </c>
      <c r="F1300" s="4">
        <v>2354</v>
      </c>
      <c r="G1300">
        <f t="shared" si="1659"/>
        <v>0.20028943574652658</v>
      </c>
      <c r="H1300">
        <f t="shared" si="1660"/>
        <v>1.4016682279720953</v>
      </c>
      <c r="I1300" s="4">
        <v>177361</v>
      </c>
      <c r="J1300">
        <f t="shared" si="1658"/>
        <v>6.9188721476821229</v>
      </c>
      <c r="K1300">
        <f t="shared" si="1661"/>
        <v>2083</v>
      </c>
      <c r="L1300">
        <f t="shared" si="1654"/>
        <v>2049.3525745299189</v>
      </c>
      <c r="M1300">
        <f t="shared" si="1647"/>
        <v>1.010837869582611</v>
      </c>
      <c r="N1300">
        <f t="shared" si="1648"/>
        <v>1.0055221410935011</v>
      </c>
      <c r="O1300">
        <f t="shared" si="1649"/>
        <v>1.0639057393139038</v>
      </c>
      <c r="P1300">
        <f t="shared" si="1650"/>
        <v>1.0810886641813531</v>
      </c>
      <c r="Q1300" s="5">
        <f t="shared" si="1651"/>
        <v>6.3905739313903753E-2</v>
      </c>
      <c r="R1300" s="5">
        <f t="shared" si="1652"/>
        <v>8.1088664181353076E-2</v>
      </c>
    </row>
  </sheetData>
  <autoFilter ref="A1:R613" xr:uid="{00000000-0001-0000-0500-000000000000}"/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372"/>
  <sheetViews>
    <sheetView workbookViewId="0">
      <selection activeCell="D1" sqref="D1:D1048576"/>
    </sheetView>
  </sheetViews>
  <sheetFormatPr defaultRowHeight="14.4" x14ac:dyDescent="0.3"/>
  <cols>
    <col min="1" max="1" width="10.6640625" bestFit="1" customWidth="1"/>
    <col min="2" max="3" width="12" bestFit="1" customWidth="1"/>
  </cols>
  <sheetData>
    <row r="1" spans="1:4" x14ac:dyDescent="0.3">
      <c r="A1" t="s">
        <v>0</v>
      </c>
      <c r="B1" t="s">
        <v>12</v>
      </c>
      <c r="C1" t="s">
        <v>8</v>
      </c>
      <c r="D1" t="s">
        <v>22</v>
      </c>
    </row>
    <row r="2" spans="1:4" x14ac:dyDescent="0.3">
      <c r="A2" s="3">
        <v>43907</v>
      </c>
      <c r="B2">
        <v>0</v>
      </c>
      <c r="C2">
        <v>0</v>
      </c>
      <c r="D2">
        <f>C2</f>
        <v>0</v>
      </c>
    </row>
    <row r="3" spans="1:4" x14ac:dyDescent="0.3">
      <c r="A3" s="3">
        <v>43908</v>
      </c>
      <c r="B3">
        <v>2</v>
      </c>
      <c r="C3">
        <v>2</v>
      </c>
      <c r="D3">
        <f t="shared" ref="D3:D10" si="0">C3</f>
        <v>2</v>
      </c>
    </row>
    <row r="4" spans="1:4" x14ac:dyDescent="0.3">
      <c r="A4" s="3">
        <v>43909</v>
      </c>
      <c r="B4">
        <v>0</v>
      </c>
      <c r="C4">
        <v>2</v>
      </c>
      <c r="D4">
        <f t="shared" si="0"/>
        <v>2</v>
      </c>
    </row>
    <row r="5" spans="1:4" x14ac:dyDescent="0.3">
      <c r="A5" s="3">
        <v>43910</v>
      </c>
      <c r="B5">
        <v>0</v>
      </c>
      <c r="C5">
        <v>2</v>
      </c>
      <c r="D5">
        <f t="shared" si="0"/>
        <v>2</v>
      </c>
    </row>
    <row r="6" spans="1:4" x14ac:dyDescent="0.3">
      <c r="A6" s="3">
        <v>43911</v>
      </c>
      <c r="B6">
        <v>0</v>
      </c>
      <c r="C6">
        <v>2</v>
      </c>
      <c r="D6">
        <f t="shared" si="0"/>
        <v>2</v>
      </c>
    </row>
    <row r="7" spans="1:4" x14ac:dyDescent="0.3">
      <c r="A7" s="3">
        <v>43912</v>
      </c>
      <c r="B7">
        <v>3</v>
      </c>
      <c r="C7">
        <v>5</v>
      </c>
      <c r="D7">
        <f t="shared" si="0"/>
        <v>5</v>
      </c>
    </row>
    <row r="8" spans="1:4" x14ac:dyDescent="0.3">
      <c r="A8" s="3">
        <v>43913</v>
      </c>
      <c r="B8">
        <v>2</v>
      </c>
      <c r="C8">
        <v>7</v>
      </c>
      <c r="D8">
        <f t="shared" si="0"/>
        <v>7</v>
      </c>
    </row>
    <row r="9" spans="1:4" x14ac:dyDescent="0.3">
      <c r="A9" s="3">
        <v>43914</v>
      </c>
      <c r="B9">
        <v>0</v>
      </c>
      <c r="C9">
        <v>7</v>
      </c>
      <c r="D9">
        <f t="shared" si="0"/>
        <v>7</v>
      </c>
    </row>
    <row r="10" spans="1:4" x14ac:dyDescent="0.3">
      <c r="A10" s="3">
        <v>43915</v>
      </c>
      <c r="B10">
        <v>2</v>
      </c>
      <c r="C10">
        <v>9</v>
      </c>
      <c r="D10">
        <f t="shared" si="0"/>
        <v>9</v>
      </c>
    </row>
    <row r="11" spans="1:4" x14ac:dyDescent="0.3">
      <c r="A11" s="3">
        <v>43916</v>
      </c>
      <c r="B11">
        <v>2</v>
      </c>
      <c r="C11">
        <v>11</v>
      </c>
      <c r="D11">
        <f>SUM(B1:B11)</f>
        <v>11</v>
      </c>
    </row>
    <row r="12" spans="1:4" x14ac:dyDescent="0.3">
      <c r="A12" s="3">
        <v>43917</v>
      </c>
      <c r="B12">
        <v>3</v>
      </c>
      <c r="C12">
        <v>14</v>
      </c>
      <c r="D12">
        <f>SUM(B2:B12)</f>
        <v>14</v>
      </c>
    </row>
    <row r="13" spans="1:4" x14ac:dyDescent="0.3">
      <c r="A13" s="3">
        <v>43918</v>
      </c>
      <c r="B13">
        <v>4</v>
      </c>
      <c r="C13">
        <v>18</v>
      </c>
      <c r="D13">
        <f>SUM(B2:B13)</f>
        <v>18</v>
      </c>
    </row>
    <row r="14" spans="1:4" x14ac:dyDescent="0.3">
      <c r="A14" s="3">
        <v>43919</v>
      </c>
      <c r="B14">
        <v>0</v>
      </c>
      <c r="C14">
        <v>18</v>
      </c>
      <c r="D14">
        <f>SUM(B2:B14)</f>
        <v>18</v>
      </c>
    </row>
    <row r="15" spans="1:4" x14ac:dyDescent="0.3">
      <c r="A15" s="3">
        <v>43920</v>
      </c>
      <c r="B15">
        <v>0</v>
      </c>
      <c r="C15">
        <v>18</v>
      </c>
      <c r="D15">
        <f>SUM(B2:B15)</f>
        <v>18</v>
      </c>
    </row>
    <row r="16" spans="1:4" x14ac:dyDescent="0.3">
      <c r="A16" s="3">
        <v>43921</v>
      </c>
      <c r="B16">
        <v>15</v>
      </c>
      <c r="C16">
        <v>33</v>
      </c>
      <c r="D16">
        <f t="shared" ref="D16:D79" si="1">SUM(B3:B16)</f>
        <v>33</v>
      </c>
    </row>
    <row r="17" spans="1:4" x14ac:dyDescent="0.3">
      <c r="A17" s="3">
        <v>43922</v>
      </c>
      <c r="B17">
        <v>3</v>
      </c>
      <c r="C17">
        <v>36</v>
      </c>
      <c r="D17">
        <f t="shared" si="1"/>
        <v>34</v>
      </c>
    </row>
    <row r="18" spans="1:4" x14ac:dyDescent="0.3">
      <c r="A18" s="3">
        <v>43923</v>
      </c>
      <c r="B18">
        <v>14</v>
      </c>
      <c r="C18">
        <v>48</v>
      </c>
      <c r="D18">
        <f t="shared" si="1"/>
        <v>48</v>
      </c>
    </row>
    <row r="19" spans="1:4" x14ac:dyDescent="0.3">
      <c r="A19" s="3">
        <v>43924</v>
      </c>
      <c r="B19">
        <v>8</v>
      </c>
      <c r="C19">
        <v>55</v>
      </c>
      <c r="D19">
        <f t="shared" si="1"/>
        <v>56</v>
      </c>
    </row>
    <row r="20" spans="1:4" x14ac:dyDescent="0.3">
      <c r="A20" s="3">
        <v>43925</v>
      </c>
      <c r="B20">
        <v>2.1478353019266478</v>
      </c>
      <c r="C20">
        <v>55.147835301926648</v>
      </c>
      <c r="D20">
        <f t="shared" si="1"/>
        <v>58.147835301926648</v>
      </c>
    </row>
    <row r="21" spans="1:4" x14ac:dyDescent="0.3">
      <c r="A21" s="3">
        <v>43926</v>
      </c>
      <c r="B21">
        <v>2.2273731723439312</v>
      </c>
      <c r="C21">
        <v>54.375208474270579</v>
      </c>
      <c r="D21">
        <f t="shared" si="1"/>
        <v>57.375208474270579</v>
      </c>
    </row>
    <row r="22" spans="1:4" x14ac:dyDescent="0.3">
      <c r="A22" s="3">
        <v>43927</v>
      </c>
      <c r="B22">
        <v>3.624791525729421</v>
      </c>
      <c r="C22">
        <v>50</v>
      </c>
      <c r="D22">
        <f t="shared" si="1"/>
        <v>59</v>
      </c>
    </row>
    <row r="23" spans="1:4" x14ac:dyDescent="0.3">
      <c r="A23" s="3">
        <v>43928</v>
      </c>
      <c r="B23">
        <v>12</v>
      </c>
      <c r="C23">
        <v>61</v>
      </c>
      <c r="D23">
        <f t="shared" si="1"/>
        <v>71</v>
      </c>
    </row>
    <row r="24" spans="1:4" x14ac:dyDescent="0.3">
      <c r="A24" s="3">
        <v>43929</v>
      </c>
      <c r="B24">
        <v>0</v>
      </c>
      <c r="C24">
        <v>60</v>
      </c>
      <c r="D24">
        <f t="shared" si="1"/>
        <v>69</v>
      </c>
    </row>
    <row r="25" spans="1:4" x14ac:dyDescent="0.3">
      <c r="A25" s="3">
        <v>43930</v>
      </c>
      <c r="B25">
        <v>3.9739159548958582</v>
      </c>
      <c r="C25">
        <v>61.370539711383884</v>
      </c>
      <c r="D25">
        <f t="shared" si="1"/>
        <v>70.973915954895858</v>
      </c>
    </row>
    <row r="26" spans="1:4" x14ac:dyDescent="0.3">
      <c r="A26" s="3">
        <v>43931</v>
      </c>
      <c r="B26">
        <v>4.1763775961341594</v>
      </c>
      <c r="C26">
        <v>62.519943072425917</v>
      </c>
      <c r="D26">
        <f t="shared" si="1"/>
        <v>72.150293551030018</v>
      </c>
    </row>
    <row r="27" spans="1:4" x14ac:dyDescent="0.3">
      <c r="A27" s="3">
        <v>43932</v>
      </c>
      <c r="B27">
        <v>4.3891541802743461</v>
      </c>
      <c r="C27">
        <v>62.389600966773024</v>
      </c>
      <c r="D27">
        <f t="shared" si="1"/>
        <v>72.539447731304364</v>
      </c>
    </row>
    <row r="28" spans="1:4" x14ac:dyDescent="0.3">
      <c r="A28" s="3">
        <v>43933</v>
      </c>
      <c r="B28">
        <v>4.6127712293191081</v>
      </c>
      <c r="C28">
        <v>62.91021509642043</v>
      </c>
      <c r="D28">
        <f t="shared" si="1"/>
        <v>77.152218960623472</v>
      </c>
    </row>
    <row r="29" spans="1:4" x14ac:dyDescent="0.3">
      <c r="A29" s="3">
        <v>43934</v>
      </c>
      <c r="B29">
        <v>4.8477810393765282</v>
      </c>
      <c r="C29">
        <v>63</v>
      </c>
      <c r="D29">
        <f t="shared" si="1"/>
        <v>82</v>
      </c>
    </row>
    <row r="30" spans="1:4" x14ac:dyDescent="0.3">
      <c r="A30" s="3">
        <v>43935</v>
      </c>
      <c r="B30">
        <v>5</v>
      </c>
      <c r="C30">
        <v>68</v>
      </c>
      <c r="D30">
        <f t="shared" si="1"/>
        <v>72</v>
      </c>
    </row>
    <row r="31" spans="1:4" x14ac:dyDescent="0.3">
      <c r="A31" s="3">
        <v>43936</v>
      </c>
      <c r="B31">
        <v>3</v>
      </c>
      <c r="C31">
        <v>71</v>
      </c>
      <c r="D31">
        <f t="shared" si="1"/>
        <v>72</v>
      </c>
    </row>
    <row r="32" spans="1:4" x14ac:dyDescent="0.3">
      <c r="A32" s="3">
        <v>43937</v>
      </c>
      <c r="B32">
        <v>23</v>
      </c>
      <c r="C32">
        <v>86</v>
      </c>
      <c r="D32">
        <f t="shared" si="1"/>
        <v>81</v>
      </c>
    </row>
    <row r="33" spans="1:4" x14ac:dyDescent="0.3">
      <c r="A33" s="3">
        <v>43938</v>
      </c>
      <c r="B33">
        <v>5</v>
      </c>
      <c r="C33">
        <v>74</v>
      </c>
      <c r="D33">
        <f t="shared" si="1"/>
        <v>78</v>
      </c>
    </row>
    <row r="34" spans="1:4" x14ac:dyDescent="0.3">
      <c r="A34" s="3">
        <v>43939</v>
      </c>
      <c r="B34">
        <v>7</v>
      </c>
      <c r="C34">
        <v>81</v>
      </c>
      <c r="D34">
        <f t="shared" si="1"/>
        <v>82.852164698073352</v>
      </c>
    </row>
    <row r="35" spans="1:4" x14ac:dyDescent="0.3">
      <c r="A35" s="3">
        <v>43940</v>
      </c>
      <c r="B35">
        <v>0</v>
      </c>
      <c r="C35">
        <v>81</v>
      </c>
      <c r="D35">
        <f t="shared" si="1"/>
        <v>80.624791525729421</v>
      </c>
    </row>
    <row r="36" spans="1:4" x14ac:dyDescent="0.3">
      <c r="A36" s="3">
        <v>43941</v>
      </c>
      <c r="B36">
        <v>1</v>
      </c>
      <c r="C36">
        <v>81</v>
      </c>
      <c r="D36">
        <f t="shared" si="1"/>
        <v>78</v>
      </c>
    </row>
    <row r="37" spans="1:4" x14ac:dyDescent="0.3">
      <c r="A37" s="3">
        <v>43942</v>
      </c>
      <c r="B37">
        <v>2.478667388804439</v>
      </c>
      <c r="C37">
        <v>76.301984441603139</v>
      </c>
      <c r="D37">
        <f t="shared" si="1"/>
        <v>68.478667388804439</v>
      </c>
    </row>
    <row r="38" spans="1:4" x14ac:dyDescent="0.3">
      <c r="A38" s="3">
        <v>43943</v>
      </c>
      <c r="B38">
        <v>2.521332611195561</v>
      </c>
      <c r="C38">
        <v>71</v>
      </c>
      <c r="D38">
        <f t="shared" si="1"/>
        <v>71</v>
      </c>
    </row>
    <row r="39" spans="1:4" x14ac:dyDescent="0.3">
      <c r="A39" s="3">
        <v>43944</v>
      </c>
      <c r="B39">
        <v>12</v>
      </c>
      <c r="C39">
        <v>70</v>
      </c>
      <c r="D39">
        <f t="shared" si="1"/>
        <v>79.026084045104142</v>
      </c>
    </row>
    <row r="40" spans="1:4" x14ac:dyDescent="0.3">
      <c r="A40" s="3">
        <v>43945</v>
      </c>
      <c r="B40">
        <v>13</v>
      </c>
      <c r="C40">
        <v>83</v>
      </c>
      <c r="D40">
        <f t="shared" si="1"/>
        <v>87.849706448969982</v>
      </c>
    </row>
    <row r="41" spans="1:4" x14ac:dyDescent="0.3">
      <c r="A41" s="3">
        <v>43946</v>
      </c>
      <c r="B41">
        <v>2</v>
      </c>
      <c r="C41">
        <v>84</v>
      </c>
      <c r="D41">
        <f t="shared" si="1"/>
        <v>85.460552268695636</v>
      </c>
    </row>
    <row r="42" spans="1:4" x14ac:dyDescent="0.3">
      <c r="A42" s="3">
        <v>43947</v>
      </c>
      <c r="B42">
        <v>5.4166475271770764</v>
      </c>
      <c r="C42">
        <v>80.394772182648296</v>
      </c>
      <c r="D42">
        <f t="shared" si="1"/>
        <v>86.264428566553605</v>
      </c>
    </row>
    <row r="43" spans="1:4" x14ac:dyDescent="0.3">
      <c r="A43" s="3">
        <v>43948</v>
      </c>
      <c r="B43">
        <v>5.5833524728229236</v>
      </c>
      <c r="C43">
        <v>76</v>
      </c>
      <c r="D43">
        <f t="shared" si="1"/>
        <v>87</v>
      </c>
    </row>
    <row r="44" spans="1:4" x14ac:dyDescent="0.3">
      <c r="A44" s="3">
        <v>43949</v>
      </c>
      <c r="B44">
        <v>15</v>
      </c>
      <c r="C44">
        <v>91</v>
      </c>
      <c r="D44">
        <f t="shared" si="1"/>
        <v>97</v>
      </c>
    </row>
    <row r="45" spans="1:4" x14ac:dyDescent="0.3">
      <c r="A45" s="3">
        <v>43950</v>
      </c>
      <c r="B45">
        <v>13</v>
      </c>
      <c r="C45">
        <v>104</v>
      </c>
      <c r="D45">
        <f t="shared" si="1"/>
        <v>107</v>
      </c>
    </row>
    <row r="46" spans="1:4" x14ac:dyDescent="0.3">
      <c r="A46" s="3">
        <v>43951</v>
      </c>
      <c r="B46">
        <v>16</v>
      </c>
      <c r="C46">
        <v>119</v>
      </c>
      <c r="D46">
        <f t="shared" si="1"/>
        <v>100</v>
      </c>
    </row>
    <row r="47" spans="1:4" x14ac:dyDescent="0.3">
      <c r="A47" s="3">
        <v>43952</v>
      </c>
      <c r="B47">
        <v>3.9659549807163046</v>
      </c>
      <c r="C47">
        <v>122.9659549807163</v>
      </c>
      <c r="D47">
        <f t="shared" si="1"/>
        <v>98.965954980716305</v>
      </c>
    </row>
    <row r="48" spans="1:4" x14ac:dyDescent="0.3">
      <c r="A48" s="3">
        <v>43953</v>
      </c>
      <c r="B48">
        <v>4.0340450192836954</v>
      </c>
      <c r="C48">
        <v>127</v>
      </c>
      <c r="D48">
        <f t="shared" si="1"/>
        <v>96</v>
      </c>
    </row>
    <row r="49" spans="1:4" x14ac:dyDescent="0.3">
      <c r="A49" s="3">
        <v>43954</v>
      </c>
      <c r="B49">
        <v>18.763457456637923</v>
      </c>
      <c r="C49">
        <v>123.50551751194259</v>
      </c>
      <c r="D49">
        <f t="shared" si="1"/>
        <v>114.76345745663792</v>
      </c>
    </row>
    <row r="50" spans="1:4" x14ac:dyDescent="0.3">
      <c r="A50" s="3">
        <v>43955</v>
      </c>
      <c r="B50">
        <v>20.236542543362077</v>
      </c>
      <c r="C50">
        <v>117</v>
      </c>
      <c r="D50">
        <f t="shared" si="1"/>
        <v>134</v>
      </c>
    </row>
    <row r="51" spans="1:4" x14ac:dyDescent="0.3">
      <c r="A51" s="3">
        <v>43956</v>
      </c>
      <c r="B51">
        <v>22</v>
      </c>
      <c r="C51">
        <v>139</v>
      </c>
      <c r="D51">
        <f t="shared" si="1"/>
        <v>153.52133261119556</v>
      </c>
    </row>
    <row r="52" spans="1:4" x14ac:dyDescent="0.3">
      <c r="A52" s="3">
        <v>43957</v>
      </c>
      <c r="B52">
        <v>10</v>
      </c>
      <c r="C52">
        <v>140</v>
      </c>
      <c r="D52">
        <f t="shared" si="1"/>
        <v>161</v>
      </c>
    </row>
    <row r="53" spans="1:4" x14ac:dyDescent="0.3">
      <c r="A53" s="3">
        <v>43958</v>
      </c>
      <c r="B53">
        <v>21</v>
      </c>
      <c r="C53">
        <v>159</v>
      </c>
      <c r="D53">
        <f t="shared" si="1"/>
        <v>170</v>
      </c>
    </row>
    <row r="54" spans="1:4" x14ac:dyDescent="0.3">
      <c r="A54" s="3">
        <v>43959</v>
      </c>
      <c r="B54">
        <v>20</v>
      </c>
      <c r="C54">
        <v>164</v>
      </c>
      <c r="D54">
        <f t="shared" si="1"/>
        <v>177</v>
      </c>
    </row>
    <row r="55" spans="1:4" x14ac:dyDescent="0.3">
      <c r="A55" s="3">
        <v>43960</v>
      </c>
      <c r="B55">
        <v>12</v>
      </c>
      <c r="C55">
        <v>211</v>
      </c>
      <c r="D55">
        <f t="shared" si="1"/>
        <v>187</v>
      </c>
    </row>
    <row r="56" spans="1:4" x14ac:dyDescent="0.3">
      <c r="A56" s="3">
        <v>43961</v>
      </c>
      <c r="B56">
        <v>1.9945205068152632</v>
      </c>
      <c r="C56">
        <v>163.13973848601279</v>
      </c>
      <c r="D56">
        <f t="shared" si="1"/>
        <v>183.57787297963819</v>
      </c>
    </row>
    <row r="57" spans="1:4" x14ac:dyDescent="0.3">
      <c r="A57" s="3">
        <v>43962</v>
      </c>
      <c r="B57">
        <v>2.0054794931847368</v>
      </c>
      <c r="C57">
        <v>148</v>
      </c>
      <c r="D57">
        <f t="shared" si="1"/>
        <v>180</v>
      </c>
    </row>
    <row r="58" spans="1:4" x14ac:dyDescent="0.3">
      <c r="A58" s="3">
        <v>43963</v>
      </c>
      <c r="B58">
        <v>24</v>
      </c>
      <c r="C58">
        <v>167</v>
      </c>
      <c r="D58">
        <f t="shared" si="1"/>
        <v>189</v>
      </c>
    </row>
    <row r="59" spans="1:4" x14ac:dyDescent="0.3">
      <c r="A59" s="3">
        <v>43964</v>
      </c>
      <c r="B59">
        <v>8.8987371823021704</v>
      </c>
      <c r="C59">
        <v>157.69882599226639</v>
      </c>
      <c r="D59">
        <f t="shared" si="1"/>
        <v>184.89873718230217</v>
      </c>
    </row>
    <row r="60" spans="1:4" x14ac:dyDescent="0.3">
      <c r="A60" s="3">
        <v>43965</v>
      </c>
      <c r="B60">
        <v>9.1012628176978296</v>
      </c>
      <c r="C60">
        <v>146</v>
      </c>
      <c r="D60">
        <f t="shared" si="1"/>
        <v>178</v>
      </c>
    </row>
    <row r="61" spans="1:4" x14ac:dyDescent="0.3">
      <c r="A61" s="3">
        <v>43966</v>
      </c>
      <c r="B61">
        <v>12</v>
      </c>
      <c r="C61">
        <v>157</v>
      </c>
      <c r="D61">
        <f t="shared" si="1"/>
        <v>186.0340450192837</v>
      </c>
    </row>
    <row r="62" spans="1:4" x14ac:dyDescent="0.3">
      <c r="A62" s="3">
        <v>43967</v>
      </c>
      <c r="B62">
        <v>2</v>
      </c>
      <c r="C62">
        <v>157</v>
      </c>
      <c r="D62">
        <f t="shared" si="1"/>
        <v>184</v>
      </c>
    </row>
    <row r="63" spans="1:4" x14ac:dyDescent="0.3">
      <c r="A63" s="3">
        <v>43968</v>
      </c>
      <c r="B63">
        <v>21.931455395097885</v>
      </c>
      <c r="C63">
        <v>119.56481250400202</v>
      </c>
      <c r="D63">
        <f t="shared" si="1"/>
        <v>187.16799793845996</v>
      </c>
    </row>
    <row r="64" spans="1:4" x14ac:dyDescent="0.3">
      <c r="A64" s="3">
        <v>43969</v>
      </c>
      <c r="B64">
        <v>23.068544604902115</v>
      </c>
      <c r="C64">
        <v>119.68338547322759</v>
      </c>
      <c r="D64">
        <f t="shared" si="1"/>
        <v>190</v>
      </c>
    </row>
    <row r="65" spans="1:4" x14ac:dyDescent="0.3">
      <c r="A65" s="3">
        <v>43970</v>
      </c>
      <c r="B65">
        <v>41</v>
      </c>
      <c r="C65">
        <v>137</v>
      </c>
      <c r="D65">
        <f t="shared" si="1"/>
        <v>209</v>
      </c>
    </row>
    <row r="66" spans="1:4" x14ac:dyDescent="0.3">
      <c r="A66" s="3">
        <v>43971</v>
      </c>
      <c r="B66">
        <v>44</v>
      </c>
      <c r="C66">
        <v>137</v>
      </c>
      <c r="D66">
        <f t="shared" si="1"/>
        <v>243</v>
      </c>
    </row>
    <row r="67" spans="1:4" x14ac:dyDescent="0.3">
      <c r="A67" s="3">
        <v>43972</v>
      </c>
      <c r="B67">
        <v>25</v>
      </c>
      <c r="C67">
        <v>136</v>
      </c>
      <c r="D67">
        <f t="shared" si="1"/>
        <v>247</v>
      </c>
    </row>
    <row r="68" spans="1:4" x14ac:dyDescent="0.3">
      <c r="A68" s="3">
        <v>43973</v>
      </c>
      <c r="B68">
        <v>34</v>
      </c>
      <c r="C68">
        <v>155</v>
      </c>
      <c r="D68">
        <f t="shared" si="1"/>
        <v>261</v>
      </c>
    </row>
    <row r="69" spans="1:4" x14ac:dyDescent="0.3">
      <c r="A69" s="3">
        <v>43974</v>
      </c>
      <c r="B69">
        <v>4</v>
      </c>
      <c r="C69">
        <v>158</v>
      </c>
      <c r="D69">
        <f t="shared" si="1"/>
        <v>253</v>
      </c>
    </row>
    <row r="70" spans="1:4" x14ac:dyDescent="0.3">
      <c r="A70" s="3">
        <v>43975</v>
      </c>
      <c r="B70">
        <v>22.81149217218649</v>
      </c>
      <c r="C70">
        <v>177.50384681798391</v>
      </c>
      <c r="D70">
        <f t="shared" si="1"/>
        <v>273.81697166537123</v>
      </c>
    </row>
    <row r="71" spans="1:4" x14ac:dyDescent="0.3">
      <c r="A71" s="3">
        <v>43976</v>
      </c>
      <c r="B71">
        <v>23.656239209721775</v>
      </c>
      <c r="C71">
        <v>197.82681885198275</v>
      </c>
      <c r="D71">
        <f t="shared" si="1"/>
        <v>295.46773138190827</v>
      </c>
    </row>
    <row r="72" spans="1:4" x14ac:dyDescent="0.3">
      <c r="A72" s="3">
        <v>43977</v>
      </c>
      <c r="B72">
        <v>24.532268618091734</v>
      </c>
      <c r="C72">
        <v>219</v>
      </c>
      <c r="D72">
        <f t="shared" si="1"/>
        <v>296</v>
      </c>
    </row>
    <row r="73" spans="1:4" x14ac:dyDescent="0.3">
      <c r="A73" s="3">
        <v>43978</v>
      </c>
      <c r="B73">
        <v>40</v>
      </c>
      <c r="C73">
        <v>230</v>
      </c>
      <c r="D73">
        <f t="shared" si="1"/>
        <v>327.10126281769783</v>
      </c>
    </row>
    <row r="74" spans="1:4" x14ac:dyDescent="0.3">
      <c r="A74" s="3">
        <v>43979</v>
      </c>
      <c r="B74">
        <v>67</v>
      </c>
      <c r="C74">
        <v>267</v>
      </c>
      <c r="D74">
        <f t="shared" si="1"/>
        <v>385</v>
      </c>
    </row>
    <row r="75" spans="1:4" x14ac:dyDescent="0.3">
      <c r="A75" s="3">
        <v>43980</v>
      </c>
      <c r="B75">
        <v>48</v>
      </c>
      <c r="C75">
        <v>287</v>
      </c>
      <c r="D75">
        <f t="shared" si="1"/>
        <v>421</v>
      </c>
    </row>
    <row r="76" spans="1:4" x14ac:dyDescent="0.3">
      <c r="A76" s="3">
        <v>43981</v>
      </c>
      <c r="B76">
        <v>24</v>
      </c>
      <c r="C76">
        <v>310</v>
      </c>
      <c r="D76">
        <f t="shared" si="1"/>
        <v>443</v>
      </c>
    </row>
    <row r="77" spans="1:4" x14ac:dyDescent="0.3">
      <c r="A77" s="3">
        <v>43982</v>
      </c>
      <c r="B77">
        <v>11.917991614250923</v>
      </c>
      <c r="C77">
        <v>321.91799161425092</v>
      </c>
      <c r="D77">
        <f t="shared" si="1"/>
        <v>432.98653621915304</v>
      </c>
    </row>
    <row r="78" spans="1:4" x14ac:dyDescent="0.3">
      <c r="A78" s="3">
        <v>43983</v>
      </c>
      <c r="B78">
        <v>12.082008385749077</v>
      </c>
      <c r="C78">
        <v>334</v>
      </c>
      <c r="D78">
        <f t="shared" si="1"/>
        <v>422</v>
      </c>
    </row>
    <row r="79" spans="1:4" x14ac:dyDescent="0.3">
      <c r="A79" s="3">
        <v>43984</v>
      </c>
      <c r="B79">
        <v>67</v>
      </c>
      <c r="C79">
        <v>353</v>
      </c>
      <c r="D79">
        <f t="shared" si="1"/>
        <v>448</v>
      </c>
    </row>
    <row r="80" spans="1:4" x14ac:dyDescent="0.3">
      <c r="A80" s="3">
        <v>43985</v>
      </c>
      <c r="B80">
        <v>45</v>
      </c>
      <c r="C80">
        <v>319</v>
      </c>
      <c r="D80">
        <f t="shared" ref="D80:D143" si="2">SUM(B67:B80)</f>
        <v>449</v>
      </c>
    </row>
    <row r="81" spans="1:4" x14ac:dyDescent="0.3">
      <c r="A81" s="3">
        <v>43986</v>
      </c>
      <c r="B81">
        <v>64</v>
      </c>
      <c r="C81">
        <v>320</v>
      </c>
      <c r="D81">
        <f t="shared" si="2"/>
        <v>488</v>
      </c>
    </row>
    <row r="82" spans="1:4" x14ac:dyDescent="0.3">
      <c r="A82" s="3">
        <v>43987</v>
      </c>
      <c r="B82">
        <v>50</v>
      </c>
      <c r="C82">
        <v>332</v>
      </c>
      <c r="D82">
        <f t="shared" si="2"/>
        <v>504</v>
      </c>
    </row>
    <row r="83" spans="1:4" x14ac:dyDescent="0.3">
      <c r="A83" s="3">
        <v>43988</v>
      </c>
      <c r="B83">
        <v>22</v>
      </c>
      <c r="C83">
        <v>353</v>
      </c>
      <c r="D83">
        <f t="shared" si="2"/>
        <v>522</v>
      </c>
    </row>
    <row r="84" spans="1:4" x14ac:dyDescent="0.3">
      <c r="A84" s="3">
        <v>43989</v>
      </c>
      <c r="B84">
        <v>32.534920453038012</v>
      </c>
      <c r="C84">
        <v>373.65968596902326</v>
      </c>
      <c r="D84">
        <f t="shared" si="2"/>
        <v>531.72342828085152</v>
      </c>
    </row>
    <row r="85" spans="1:4" x14ac:dyDescent="0.3">
      <c r="A85" s="3">
        <v>43990</v>
      </c>
      <c r="B85">
        <v>33.465079546961988</v>
      </c>
      <c r="C85">
        <v>395</v>
      </c>
      <c r="D85">
        <f t="shared" si="2"/>
        <v>541.53226861809173</v>
      </c>
    </row>
    <row r="86" spans="1:4" x14ac:dyDescent="0.3">
      <c r="A86" s="3">
        <v>43991</v>
      </c>
      <c r="B86">
        <v>67</v>
      </c>
      <c r="C86">
        <v>339</v>
      </c>
      <c r="D86">
        <f t="shared" si="2"/>
        <v>584</v>
      </c>
    </row>
    <row r="87" spans="1:4" x14ac:dyDescent="0.3">
      <c r="A87" s="3">
        <v>43992</v>
      </c>
      <c r="B87">
        <v>126</v>
      </c>
      <c r="C87">
        <v>381</v>
      </c>
      <c r="D87">
        <f t="shared" si="2"/>
        <v>670</v>
      </c>
    </row>
    <row r="88" spans="1:4" x14ac:dyDescent="0.3">
      <c r="A88" s="3">
        <v>43993</v>
      </c>
      <c r="B88">
        <v>31.641662559229644</v>
      </c>
      <c r="C88">
        <v>411.16157757345786</v>
      </c>
      <c r="D88">
        <f t="shared" si="2"/>
        <v>634.64166255922964</v>
      </c>
    </row>
    <row r="89" spans="1:4" x14ac:dyDescent="0.3">
      <c r="A89" s="3">
        <v>43994</v>
      </c>
      <c r="B89">
        <v>32.358337440770356</v>
      </c>
      <c r="C89">
        <v>442</v>
      </c>
      <c r="D89">
        <f t="shared" si="2"/>
        <v>619</v>
      </c>
    </row>
    <row r="90" spans="1:4" x14ac:dyDescent="0.3">
      <c r="A90" s="3">
        <v>43995</v>
      </c>
      <c r="B90">
        <v>32</v>
      </c>
      <c r="C90">
        <v>473</v>
      </c>
      <c r="D90">
        <f t="shared" si="2"/>
        <v>627</v>
      </c>
    </row>
    <row r="91" spans="1:4" x14ac:dyDescent="0.3">
      <c r="A91" s="3">
        <v>43996</v>
      </c>
      <c r="B91">
        <v>20.854352307381077</v>
      </c>
      <c r="C91">
        <v>471.5979561186972</v>
      </c>
      <c r="D91">
        <f t="shared" si="2"/>
        <v>635.93636069313015</v>
      </c>
    </row>
    <row r="92" spans="1:4" x14ac:dyDescent="0.3">
      <c r="A92" s="3">
        <v>43997</v>
      </c>
      <c r="B92">
        <v>21.145647692618923</v>
      </c>
      <c r="C92">
        <v>470</v>
      </c>
      <c r="D92">
        <f t="shared" si="2"/>
        <v>645</v>
      </c>
    </row>
    <row r="93" spans="1:4" x14ac:dyDescent="0.3">
      <c r="A93" s="3">
        <v>43998</v>
      </c>
      <c r="B93">
        <v>193</v>
      </c>
      <c r="C93">
        <v>525</v>
      </c>
      <c r="D93">
        <f t="shared" si="2"/>
        <v>771</v>
      </c>
    </row>
    <row r="94" spans="1:4" x14ac:dyDescent="0.3">
      <c r="A94" s="3">
        <v>43999</v>
      </c>
      <c r="B94">
        <v>107</v>
      </c>
      <c r="C94">
        <v>541</v>
      </c>
      <c r="D94">
        <f t="shared" si="2"/>
        <v>833</v>
      </c>
    </row>
    <row r="95" spans="1:4" x14ac:dyDescent="0.3">
      <c r="A95" s="3">
        <v>44000</v>
      </c>
      <c r="B95">
        <v>12</v>
      </c>
      <c r="C95">
        <v>509</v>
      </c>
      <c r="D95">
        <f t="shared" si="2"/>
        <v>781</v>
      </c>
    </row>
    <row r="96" spans="1:4" x14ac:dyDescent="0.3">
      <c r="A96" s="3">
        <v>44001</v>
      </c>
      <c r="B96">
        <v>198</v>
      </c>
      <c r="C96">
        <v>652</v>
      </c>
      <c r="D96">
        <f t="shared" si="2"/>
        <v>929</v>
      </c>
    </row>
    <row r="97" spans="1:4" x14ac:dyDescent="0.3">
      <c r="A97" s="3">
        <v>44002</v>
      </c>
      <c r="B97">
        <v>58</v>
      </c>
      <c r="C97">
        <v>708</v>
      </c>
      <c r="D97">
        <f t="shared" si="2"/>
        <v>965</v>
      </c>
    </row>
    <row r="98" spans="1:4" x14ac:dyDescent="0.3">
      <c r="A98" s="3">
        <v>44003</v>
      </c>
      <c r="B98">
        <v>44.038891124238489</v>
      </c>
      <c r="C98">
        <v>729.25980263106612</v>
      </c>
      <c r="D98">
        <f t="shared" si="2"/>
        <v>976.50397067120048</v>
      </c>
    </row>
    <row r="99" spans="1:4" x14ac:dyDescent="0.3">
      <c r="A99" s="3">
        <v>44004</v>
      </c>
      <c r="B99">
        <v>44.961108875761511</v>
      </c>
      <c r="C99">
        <v>751</v>
      </c>
      <c r="D99">
        <f t="shared" si="2"/>
        <v>988</v>
      </c>
    </row>
    <row r="100" spans="1:4" x14ac:dyDescent="0.3">
      <c r="A100" s="3">
        <v>44005</v>
      </c>
      <c r="B100">
        <v>173</v>
      </c>
      <c r="C100">
        <v>914</v>
      </c>
      <c r="D100">
        <f t="shared" si="2"/>
        <v>1094</v>
      </c>
    </row>
    <row r="101" spans="1:4" x14ac:dyDescent="0.3">
      <c r="A101" s="3">
        <v>44006</v>
      </c>
      <c r="B101">
        <v>97</v>
      </c>
      <c r="C101">
        <v>923</v>
      </c>
      <c r="D101">
        <f t="shared" si="2"/>
        <v>1065</v>
      </c>
    </row>
    <row r="102" spans="1:4" x14ac:dyDescent="0.3">
      <c r="A102" s="3">
        <v>44007</v>
      </c>
      <c r="B102">
        <v>99</v>
      </c>
      <c r="C102">
        <v>974</v>
      </c>
      <c r="D102">
        <f t="shared" si="2"/>
        <v>1132.3583374407704</v>
      </c>
    </row>
    <row r="103" spans="1:4" x14ac:dyDescent="0.3">
      <c r="A103" s="3">
        <v>44008</v>
      </c>
      <c r="B103">
        <v>189</v>
      </c>
      <c r="C103">
        <v>1085</v>
      </c>
      <c r="D103">
        <f t="shared" si="2"/>
        <v>1289</v>
      </c>
    </row>
    <row r="104" spans="1:4" x14ac:dyDescent="0.3">
      <c r="A104" s="3">
        <v>44009</v>
      </c>
      <c r="B104">
        <v>13</v>
      </c>
      <c r="C104">
        <v>898</v>
      </c>
      <c r="D104">
        <f t="shared" si="2"/>
        <v>1270</v>
      </c>
    </row>
    <row r="105" spans="1:4" x14ac:dyDescent="0.3">
      <c r="A105" s="3">
        <v>44010</v>
      </c>
      <c r="B105">
        <v>107.89341494942983</v>
      </c>
      <c r="C105">
        <v>1008.9368711298648</v>
      </c>
      <c r="D105">
        <f t="shared" si="2"/>
        <v>1357.0390626420487</v>
      </c>
    </row>
    <row r="106" spans="1:4" x14ac:dyDescent="0.3">
      <c r="A106" s="3">
        <v>44011</v>
      </c>
      <c r="B106">
        <v>112.10658505057017</v>
      </c>
      <c r="C106">
        <v>1124</v>
      </c>
      <c r="D106">
        <f t="shared" si="2"/>
        <v>1448</v>
      </c>
    </row>
    <row r="107" spans="1:4" x14ac:dyDescent="0.3">
      <c r="A107" s="3">
        <v>44012</v>
      </c>
      <c r="B107">
        <v>90</v>
      </c>
      <c r="C107">
        <v>1068</v>
      </c>
      <c r="D107">
        <f t="shared" si="2"/>
        <v>1345</v>
      </c>
    </row>
    <row r="108" spans="1:4" x14ac:dyDescent="0.3">
      <c r="A108" s="3">
        <v>44013</v>
      </c>
      <c r="B108">
        <v>122</v>
      </c>
      <c r="C108">
        <v>1103</v>
      </c>
      <c r="D108">
        <f t="shared" si="2"/>
        <v>1360</v>
      </c>
    </row>
    <row r="109" spans="1:4" x14ac:dyDescent="0.3">
      <c r="A109" s="3">
        <v>44014</v>
      </c>
      <c r="B109">
        <v>58</v>
      </c>
      <c r="C109">
        <v>1065</v>
      </c>
      <c r="D109">
        <f t="shared" si="2"/>
        <v>1406</v>
      </c>
    </row>
    <row r="110" spans="1:4" x14ac:dyDescent="0.3">
      <c r="A110" s="3">
        <v>44015</v>
      </c>
      <c r="B110">
        <v>107</v>
      </c>
      <c r="C110">
        <v>1023</v>
      </c>
      <c r="D110">
        <f t="shared" si="2"/>
        <v>1315</v>
      </c>
    </row>
    <row r="111" spans="1:4" x14ac:dyDescent="0.3">
      <c r="A111" s="3">
        <v>44016</v>
      </c>
      <c r="B111">
        <v>217</v>
      </c>
      <c r="C111">
        <v>1236</v>
      </c>
      <c r="D111">
        <f t="shared" si="2"/>
        <v>1474</v>
      </c>
    </row>
    <row r="112" spans="1:4" x14ac:dyDescent="0.3">
      <c r="A112" s="3">
        <v>44017</v>
      </c>
      <c r="B112">
        <v>56.060693134646954</v>
      </c>
      <c r="C112">
        <v>1249.9599765437606</v>
      </c>
      <c r="D112">
        <f t="shared" si="2"/>
        <v>1486.0218020104085</v>
      </c>
    </row>
    <row r="113" spans="1:4" x14ac:dyDescent="0.3">
      <c r="A113" s="3">
        <v>44018</v>
      </c>
      <c r="B113">
        <v>56.939306865353046</v>
      </c>
      <c r="C113">
        <v>1264</v>
      </c>
      <c r="D113">
        <f t="shared" si="2"/>
        <v>1498</v>
      </c>
    </row>
    <row r="114" spans="1:4" x14ac:dyDescent="0.3">
      <c r="A114" s="3">
        <v>44019</v>
      </c>
      <c r="B114">
        <v>86</v>
      </c>
      <c r="C114">
        <v>1241</v>
      </c>
      <c r="D114">
        <f t="shared" si="2"/>
        <v>1411</v>
      </c>
    </row>
    <row r="115" spans="1:4" x14ac:dyDescent="0.3">
      <c r="A115" s="3">
        <v>44020</v>
      </c>
      <c r="B115">
        <v>92.705345750345714</v>
      </c>
      <c r="C115">
        <v>1257.3794441590721</v>
      </c>
      <c r="D115">
        <f t="shared" si="2"/>
        <v>1406.7053457503457</v>
      </c>
    </row>
    <row r="116" spans="1:4" x14ac:dyDescent="0.3">
      <c r="A116" s="3">
        <v>44021</v>
      </c>
      <c r="B116">
        <v>94.981373592160253</v>
      </c>
      <c r="C116">
        <v>1273.717713685543</v>
      </c>
      <c r="D116">
        <f t="shared" si="2"/>
        <v>1402.686719342506</v>
      </c>
    </row>
    <row r="117" spans="1:4" x14ac:dyDescent="0.3">
      <c r="A117" s="3">
        <v>44022</v>
      </c>
      <c r="B117">
        <v>97.313280657494033</v>
      </c>
      <c r="C117">
        <v>1290</v>
      </c>
      <c r="D117">
        <f t="shared" si="2"/>
        <v>1311</v>
      </c>
    </row>
    <row r="118" spans="1:4" x14ac:dyDescent="0.3">
      <c r="A118" s="3">
        <v>44023</v>
      </c>
      <c r="B118">
        <v>3</v>
      </c>
      <c r="C118">
        <v>1290</v>
      </c>
      <c r="D118">
        <f t="shared" si="2"/>
        <v>1301</v>
      </c>
    </row>
    <row r="119" spans="1:4" x14ac:dyDescent="0.3">
      <c r="A119" s="3">
        <v>44024</v>
      </c>
      <c r="B119">
        <v>121.67843963197902</v>
      </c>
      <c r="C119">
        <v>1361.6301260379751</v>
      </c>
      <c r="D119">
        <f t="shared" si="2"/>
        <v>1314.7850246825492</v>
      </c>
    </row>
    <row r="120" spans="1:4" x14ac:dyDescent="0.3">
      <c r="A120" s="3">
        <v>44025</v>
      </c>
      <c r="B120">
        <v>125.32156036802098</v>
      </c>
      <c r="C120">
        <v>1436</v>
      </c>
      <c r="D120">
        <f t="shared" si="2"/>
        <v>1328</v>
      </c>
    </row>
    <row r="121" spans="1:4" x14ac:dyDescent="0.3">
      <c r="A121" s="3">
        <v>44026</v>
      </c>
      <c r="B121">
        <v>111</v>
      </c>
      <c r="C121">
        <v>1458</v>
      </c>
      <c r="D121">
        <f t="shared" si="2"/>
        <v>1349</v>
      </c>
    </row>
    <row r="122" spans="1:4" x14ac:dyDescent="0.3">
      <c r="A122" s="3">
        <v>44027</v>
      </c>
      <c r="B122">
        <v>22</v>
      </c>
      <c r="C122">
        <v>1349</v>
      </c>
      <c r="D122">
        <f t="shared" si="2"/>
        <v>1249</v>
      </c>
    </row>
    <row r="123" spans="1:4" x14ac:dyDescent="0.3">
      <c r="A123" s="3">
        <v>44028</v>
      </c>
      <c r="B123">
        <v>13</v>
      </c>
      <c r="C123">
        <v>1288</v>
      </c>
      <c r="D123">
        <f t="shared" si="2"/>
        <v>1204</v>
      </c>
    </row>
    <row r="124" spans="1:4" x14ac:dyDescent="0.3">
      <c r="A124" s="3">
        <v>44029</v>
      </c>
      <c r="B124">
        <v>284</v>
      </c>
      <c r="C124">
        <v>1469.5848418956116</v>
      </c>
      <c r="D124">
        <f t="shared" si="2"/>
        <v>1381</v>
      </c>
    </row>
    <row r="125" spans="1:4" x14ac:dyDescent="0.3">
      <c r="A125" s="3">
        <v>44030</v>
      </c>
      <c r="B125">
        <v>75</v>
      </c>
      <c r="C125">
        <v>1444.6868981403904</v>
      </c>
      <c r="D125">
        <f t="shared" si="2"/>
        <v>1239</v>
      </c>
    </row>
    <row r="126" spans="1:4" x14ac:dyDescent="0.3">
      <c r="A126" s="3">
        <v>44031</v>
      </c>
      <c r="B126">
        <v>15.973509861162711</v>
      </c>
      <c r="C126">
        <v>1353.8540674518686</v>
      </c>
      <c r="D126">
        <f t="shared" si="2"/>
        <v>1198.9128167265158</v>
      </c>
    </row>
    <row r="127" spans="1:4" x14ac:dyDescent="0.3">
      <c r="A127" s="3">
        <v>44032</v>
      </c>
      <c r="B127">
        <v>16.026490138837289</v>
      </c>
      <c r="C127">
        <v>1260.3375342273398</v>
      </c>
      <c r="D127">
        <f t="shared" si="2"/>
        <v>1158</v>
      </c>
    </row>
    <row r="128" spans="1:4" x14ac:dyDescent="0.3">
      <c r="A128" s="3">
        <v>44033</v>
      </c>
      <c r="B128">
        <v>74</v>
      </c>
      <c r="C128">
        <v>1224.8390783115256</v>
      </c>
      <c r="D128">
        <f t="shared" si="2"/>
        <v>1146</v>
      </c>
    </row>
    <row r="129" spans="1:4" x14ac:dyDescent="0.3">
      <c r="A129" s="3">
        <v>44034</v>
      </c>
      <c r="B129">
        <v>423</v>
      </c>
      <c r="C129">
        <v>1529.7640929201898</v>
      </c>
      <c r="D129">
        <f t="shared" si="2"/>
        <v>1476.2946542496543</v>
      </c>
    </row>
    <row r="130" spans="1:4" x14ac:dyDescent="0.3">
      <c r="A130" s="3">
        <v>44035</v>
      </c>
      <c r="B130">
        <v>313</v>
      </c>
      <c r="C130">
        <v>1725.0953240436288</v>
      </c>
      <c r="D130">
        <f t="shared" si="2"/>
        <v>1694.313280657494</v>
      </c>
    </row>
    <row r="131" spans="1:4" x14ac:dyDescent="0.3">
      <c r="A131" s="3">
        <v>44036</v>
      </c>
      <c r="B131">
        <v>317</v>
      </c>
      <c r="C131">
        <v>1919.8183222175985</v>
      </c>
      <c r="D131">
        <f t="shared" si="2"/>
        <v>1914</v>
      </c>
    </row>
    <row r="132" spans="1:4" x14ac:dyDescent="0.3">
      <c r="A132" s="3">
        <v>44037</v>
      </c>
      <c r="B132">
        <v>8</v>
      </c>
      <c r="C132">
        <v>1806.921608678857</v>
      </c>
      <c r="D132">
        <f t="shared" si="2"/>
        <v>1919</v>
      </c>
    </row>
    <row r="133" spans="1:4" x14ac:dyDescent="0.3">
      <c r="A133" s="3">
        <v>44038</v>
      </c>
      <c r="B133">
        <v>143.52926888893944</v>
      </c>
      <c r="C133">
        <v>1828.6216019157746</v>
      </c>
      <c r="D133">
        <f t="shared" si="2"/>
        <v>1940.8508292569604</v>
      </c>
    </row>
    <row r="134" spans="1:4" x14ac:dyDescent="0.3">
      <c r="A134" s="3">
        <v>44039</v>
      </c>
      <c r="B134">
        <v>146.97246645333689</v>
      </c>
      <c r="C134">
        <v>1851.1029868419782</v>
      </c>
      <c r="D134">
        <f t="shared" si="2"/>
        <v>1962.5017353422763</v>
      </c>
    </row>
    <row r="135" spans="1:4" x14ac:dyDescent="0.3">
      <c r="A135" s="3">
        <v>44040</v>
      </c>
      <c r="B135">
        <v>150.49826465772367</v>
      </c>
      <c r="C135">
        <v>1874.4464208833033</v>
      </c>
      <c r="D135">
        <f t="shared" si="2"/>
        <v>2002</v>
      </c>
    </row>
    <row r="136" spans="1:4" x14ac:dyDescent="0.3">
      <c r="A136" s="3">
        <v>44041</v>
      </c>
      <c r="B136">
        <v>223</v>
      </c>
      <c r="C136">
        <v>1968.0212132054221</v>
      </c>
      <c r="D136">
        <f t="shared" si="2"/>
        <v>2203</v>
      </c>
    </row>
    <row r="137" spans="1:4" x14ac:dyDescent="0.3">
      <c r="A137" s="3">
        <v>44042</v>
      </c>
      <c r="B137">
        <v>116</v>
      </c>
      <c r="C137">
        <v>1947.9691449103257</v>
      </c>
      <c r="D137">
        <f t="shared" si="2"/>
        <v>2306</v>
      </c>
    </row>
    <row r="138" spans="1:4" x14ac:dyDescent="0.3">
      <c r="A138" s="3">
        <v>44043</v>
      </c>
      <c r="B138">
        <v>379</v>
      </c>
      <c r="C138">
        <v>2190.2999217259112</v>
      </c>
      <c r="D138">
        <f t="shared" si="2"/>
        <v>2401</v>
      </c>
    </row>
    <row r="139" spans="1:4" x14ac:dyDescent="0.3">
      <c r="A139" s="3">
        <v>44044</v>
      </c>
      <c r="B139">
        <v>32</v>
      </c>
      <c r="C139">
        <v>2086.0272979406309</v>
      </c>
      <c r="D139">
        <f t="shared" si="2"/>
        <v>2358</v>
      </c>
    </row>
    <row r="140" spans="1:4" x14ac:dyDescent="0.3">
      <c r="A140" s="3">
        <v>44045</v>
      </c>
      <c r="B140">
        <v>123.43804358762645</v>
      </c>
      <c r="C140">
        <v>2067.6455304853671</v>
      </c>
      <c r="D140">
        <f t="shared" si="2"/>
        <v>2465.4645337264637</v>
      </c>
    </row>
    <row r="141" spans="1:4" x14ac:dyDescent="0.3">
      <c r="A141" s="3">
        <v>44046</v>
      </c>
      <c r="B141">
        <v>125.56195641237355</v>
      </c>
      <c r="C141">
        <v>2048.7478759299029</v>
      </c>
      <c r="D141">
        <f t="shared" si="2"/>
        <v>2575</v>
      </c>
    </row>
    <row r="142" spans="1:4" x14ac:dyDescent="0.3">
      <c r="A142" s="3">
        <v>44047</v>
      </c>
      <c r="B142">
        <v>261</v>
      </c>
      <c r="C142">
        <v>2159.7899459580076</v>
      </c>
      <c r="D142">
        <f t="shared" si="2"/>
        <v>2762</v>
      </c>
    </row>
    <row r="143" spans="1:4" x14ac:dyDescent="0.3">
      <c r="A143" s="3">
        <v>44048</v>
      </c>
      <c r="B143">
        <v>316</v>
      </c>
      <c r="C143">
        <v>2324.3265589859402</v>
      </c>
      <c r="D143">
        <f t="shared" si="2"/>
        <v>2655</v>
      </c>
    </row>
    <row r="144" spans="1:4" x14ac:dyDescent="0.3">
      <c r="A144" s="3">
        <v>44049</v>
      </c>
      <c r="B144">
        <v>224</v>
      </c>
      <c r="C144">
        <v>2397.3934479829559</v>
      </c>
      <c r="D144">
        <f t="shared" ref="D144:D207" si="3">SUM(B131:B144)</f>
        <v>2566</v>
      </c>
    </row>
    <row r="145" spans="1:4" x14ac:dyDescent="0.3">
      <c r="A145" s="3">
        <v>44050</v>
      </c>
      <c r="B145">
        <v>363</v>
      </c>
      <c r="C145">
        <v>2607.0310066753354</v>
      </c>
      <c r="D145">
        <f t="shared" si="3"/>
        <v>2612</v>
      </c>
    </row>
    <row r="146" spans="1:4" x14ac:dyDescent="0.3">
      <c r="A146" s="3">
        <v>44051</v>
      </c>
      <c r="B146">
        <v>212</v>
      </c>
      <c r="C146">
        <v>2665.2843453051792</v>
      </c>
      <c r="D146">
        <f t="shared" si="3"/>
        <v>2816</v>
      </c>
    </row>
    <row r="147" spans="1:4" x14ac:dyDescent="0.3">
      <c r="A147" s="3">
        <v>44052</v>
      </c>
      <c r="B147">
        <v>67.243060056496688</v>
      </c>
      <c r="C147">
        <v>2566.6944673095104</v>
      </c>
      <c r="D147">
        <f t="shared" si="3"/>
        <v>2739.7137911675572</v>
      </c>
    </row>
    <row r="148" spans="1:4" x14ac:dyDescent="0.3">
      <c r="A148" s="3">
        <v>44053</v>
      </c>
      <c r="B148">
        <v>67.756939943503312</v>
      </c>
      <c r="C148">
        <v>2465.8426070564819</v>
      </c>
      <c r="D148">
        <f t="shared" si="3"/>
        <v>2660.4982646577237</v>
      </c>
    </row>
    <row r="149" spans="1:4" x14ac:dyDescent="0.3">
      <c r="A149" s="3">
        <v>44054</v>
      </c>
      <c r="B149">
        <v>252</v>
      </c>
      <c r="C149">
        <v>2551.2616044917495</v>
      </c>
      <c r="D149">
        <f t="shared" si="3"/>
        <v>2762</v>
      </c>
    </row>
    <row r="150" spans="1:4" x14ac:dyDescent="0.3">
      <c r="A150" s="3">
        <v>44055</v>
      </c>
      <c r="B150">
        <v>483</v>
      </c>
      <c r="C150">
        <v>2863.5245213555854</v>
      </c>
      <c r="D150">
        <f t="shared" si="3"/>
        <v>3022</v>
      </c>
    </row>
    <row r="151" spans="1:4" x14ac:dyDescent="0.3">
      <c r="A151" s="3">
        <v>44056</v>
      </c>
      <c r="B151">
        <v>208</v>
      </c>
      <c r="C151">
        <v>2904.7002928333368</v>
      </c>
      <c r="D151">
        <f t="shared" si="3"/>
        <v>3114</v>
      </c>
    </row>
    <row r="152" spans="1:4" x14ac:dyDescent="0.3">
      <c r="A152" s="3">
        <v>44057</v>
      </c>
      <c r="B152">
        <v>230</v>
      </c>
      <c r="C152">
        <v>2966.8625373336326</v>
      </c>
      <c r="D152">
        <f t="shared" si="3"/>
        <v>2965</v>
      </c>
    </row>
    <row r="153" spans="1:4" x14ac:dyDescent="0.3">
      <c r="A153" s="3">
        <v>44058</v>
      </c>
      <c r="B153">
        <v>28</v>
      </c>
      <c r="C153">
        <v>2823.0894828532028</v>
      </c>
      <c r="D153">
        <f t="shared" si="3"/>
        <v>2961</v>
      </c>
    </row>
    <row r="154" spans="1:4" x14ac:dyDescent="0.3">
      <c r="A154" s="3">
        <v>44059</v>
      </c>
      <c r="B154">
        <v>156.29486507893307</v>
      </c>
      <c r="C154">
        <v>2804.3117198522878</v>
      </c>
      <c r="D154">
        <f t="shared" si="3"/>
        <v>2993.8568214913066</v>
      </c>
    </row>
    <row r="155" spans="1:4" x14ac:dyDescent="0.3">
      <c r="A155" s="3">
        <v>44060</v>
      </c>
      <c r="B155">
        <v>158.70513492106693</v>
      </c>
      <c r="C155">
        <v>2786.0728498714707</v>
      </c>
      <c r="D155">
        <f t="shared" si="3"/>
        <v>3027</v>
      </c>
    </row>
    <row r="156" spans="1:4" x14ac:dyDescent="0.3">
      <c r="A156" s="3">
        <v>44061</v>
      </c>
      <c r="B156">
        <v>244</v>
      </c>
      <c r="C156">
        <v>2855.007821656056</v>
      </c>
      <c r="D156">
        <f t="shared" si="3"/>
        <v>3010</v>
      </c>
    </row>
    <row r="157" spans="1:4" x14ac:dyDescent="0.3">
      <c r="A157" s="3">
        <v>44062</v>
      </c>
      <c r="B157">
        <v>345</v>
      </c>
      <c r="C157">
        <v>3020.3643019451165</v>
      </c>
      <c r="D157">
        <f t="shared" si="3"/>
        <v>3039</v>
      </c>
    </row>
    <row r="158" spans="1:4" x14ac:dyDescent="0.3">
      <c r="A158" s="3">
        <v>44063</v>
      </c>
      <c r="B158">
        <v>250</v>
      </c>
      <c r="C158">
        <v>3087.2417342043209</v>
      </c>
      <c r="D158">
        <f t="shared" si="3"/>
        <v>3065</v>
      </c>
    </row>
    <row r="159" spans="1:4" x14ac:dyDescent="0.3">
      <c r="A159" s="3">
        <v>44064</v>
      </c>
      <c r="B159">
        <v>216</v>
      </c>
      <c r="C159">
        <v>3121.7432939806376</v>
      </c>
      <c r="D159">
        <f t="shared" si="3"/>
        <v>2918</v>
      </c>
    </row>
    <row r="160" spans="1:4" x14ac:dyDescent="0.3">
      <c r="A160" s="3">
        <v>44065</v>
      </c>
      <c r="B160">
        <v>72</v>
      </c>
      <c r="C160">
        <v>3013.9756721079539</v>
      </c>
      <c r="D160">
        <f t="shared" si="3"/>
        <v>2778</v>
      </c>
    </row>
    <row r="161" spans="1:4" x14ac:dyDescent="0.3">
      <c r="A161" s="3">
        <v>44066</v>
      </c>
      <c r="B161">
        <v>202.23363381506169</v>
      </c>
      <c r="C161">
        <v>3031.3221581896923</v>
      </c>
      <c r="D161">
        <f t="shared" si="3"/>
        <v>2912.990573758565</v>
      </c>
    </row>
    <row r="162" spans="1:4" x14ac:dyDescent="0.3">
      <c r="A162" s="3">
        <v>44067</v>
      </c>
      <c r="B162">
        <v>205.76636618493831</v>
      </c>
      <c r="C162">
        <v>3051.075793339367</v>
      </c>
      <c r="D162">
        <f t="shared" si="3"/>
        <v>3051</v>
      </c>
    </row>
    <row r="163" spans="1:4" x14ac:dyDescent="0.3">
      <c r="A163" s="3">
        <v>44068</v>
      </c>
      <c r="B163">
        <v>241</v>
      </c>
      <c r="C163">
        <v>3106.172289246877</v>
      </c>
      <c r="D163">
        <f t="shared" si="3"/>
        <v>3040</v>
      </c>
    </row>
    <row r="164" spans="1:4" x14ac:dyDescent="0.3">
      <c r="A164" s="3">
        <v>44069</v>
      </c>
      <c r="B164">
        <v>246</v>
      </c>
      <c r="C164">
        <v>3163.4565549325071</v>
      </c>
      <c r="D164">
        <f t="shared" si="3"/>
        <v>2803</v>
      </c>
    </row>
    <row r="165" spans="1:4" x14ac:dyDescent="0.3">
      <c r="A165" s="3">
        <v>44070</v>
      </c>
      <c r="B165">
        <v>299</v>
      </c>
      <c r="C165">
        <v>3276.0489925138954</v>
      </c>
      <c r="D165">
        <f t="shared" si="3"/>
        <v>2894</v>
      </c>
    </row>
    <row r="166" spans="1:4" x14ac:dyDescent="0.3">
      <c r="A166" s="3">
        <v>44071</v>
      </c>
      <c r="B166">
        <v>204</v>
      </c>
      <c r="C166">
        <v>3289.0718675847875</v>
      </c>
      <c r="D166">
        <f t="shared" si="3"/>
        <v>2868</v>
      </c>
    </row>
    <row r="167" spans="1:4" x14ac:dyDescent="0.3">
      <c r="A167" s="3">
        <v>44072</v>
      </c>
      <c r="B167">
        <v>84</v>
      </c>
      <c r="C167">
        <v>3187.6489878505581</v>
      </c>
      <c r="D167">
        <f t="shared" si="3"/>
        <v>2924</v>
      </c>
    </row>
    <row r="168" spans="1:4" x14ac:dyDescent="0.3">
      <c r="A168" s="3">
        <v>44073</v>
      </c>
      <c r="B168">
        <v>95.649710273550227</v>
      </c>
      <c r="C168">
        <v>3092.6069602817061</v>
      </c>
      <c r="D168">
        <f t="shared" si="3"/>
        <v>2863.3548451946172</v>
      </c>
    </row>
    <row r="169" spans="1:4" x14ac:dyDescent="0.3">
      <c r="A169" s="3">
        <v>44074</v>
      </c>
      <c r="B169">
        <v>96.350289726449773</v>
      </c>
      <c r="C169">
        <v>2997.9669171854512</v>
      </c>
      <c r="D169">
        <f t="shared" si="3"/>
        <v>2801</v>
      </c>
    </row>
    <row r="170" spans="1:4" x14ac:dyDescent="0.3">
      <c r="A170" s="3">
        <v>44075</v>
      </c>
      <c r="B170">
        <v>253</v>
      </c>
      <c r="C170">
        <v>3058.9600474714953</v>
      </c>
      <c r="D170">
        <f t="shared" si="3"/>
        <v>2810</v>
      </c>
    </row>
    <row r="171" spans="1:4" x14ac:dyDescent="0.3">
      <c r="A171" s="3">
        <v>44076</v>
      </c>
      <c r="B171">
        <v>215</v>
      </c>
      <c r="C171">
        <v>3087.011377823912</v>
      </c>
      <c r="D171">
        <f t="shared" si="3"/>
        <v>2680</v>
      </c>
    </row>
    <row r="172" spans="1:4" x14ac:dyDescent="0.3">
      <c r="A172" s="3">
        <v>44077</v>
      </c>
      <c r="B172">
        <v>210</v>
      </c>
      <c r="C172">
        <v>3111.2473630395107</v>
      </c>
      <c r="D172">
        <f t="shared" si="3"/>
        <v>2640</v>
      </c>
    </row>
    <row r="173" spans="1:4" x14ac:dyDescent="0.3">
      <c r="A173" s="3">
        <v>44078</v>
      </c>
      <c r="B173">
        <v>210</v>
      </c>
      <c r="C173">
        <v>3136.7939531897537</v>
      </c>
      <c r="D173">
        <f t="shared" si="3"/>
        <v>2634</v>
      </c>
    </row>
    <row r="174" spans="1:4" x14ac:dyDescent="0.3">
      <c r="A174" s="3">
        <v>44079</v>
      </c>
      <c r="B174">
        <v>86</v>
      </c>
      <c r="C174">
        <v>3032.7762510611337</v>
      </c>
      <c r="D174">
        <f t="shared" si="3"/>
        <v>2648</v>
      </c>
    </row>
    <row r="175" spans="1:4" x14ac:dyDescent="0.3">
      <c r="A175" s="3">
        <v>44080</v>
      </c>
      <c r="B175">
        <v>102.5916566745891</v>
      </c>
      <c r="C175">
        <v>2949.9205744064548</v>
      </c>
      <c r="D175">
        <f t="shared" si="3"/>
        <v>2548.3580228595274</v>
      </c>
    </row>
    <row r="176" spans="1:4" x14ac:dyDescent="0.3">
      <c r="A176" s="3">
        <v>44081</v>
      </c>
      <c r="B176">
        <v>103.33155460212765</v>
      </c>
      <c r="C176">
        <v>2868.4760993532054</v>
      </c>
      <c r="D176">
        <f t="shared" si="3"/>
        <v>2445.9232112767168</v>
      </c>
    </row>
    <row r="177" spans="1:4" x14ac:dyDescent="0.3">
      <c r="A177" s="3">
        <v>44082</v>
      </c>
      <c r="B177">
        <v>104.07678872328324</v>
      </c>
      <c r="C177">
        <v>2788.5686684387874</v>
      </c>
      <c r="D177">
        <f t="shared" si="3"/>
        <v>2309</v>
      </c>
    </row>
    <row r="178" spans="1:4" x14ac:dyDescent="0.3">
      <c r="A178" s="3">
        <v>44083</v>
      </c>
      <c r="B178">
        <v>146</v>
      </c>
      <c r="C178">
        <v>2752.5162176543563</v>
      </c>
      <c r="D178">
        <f t="shared" si="3"/>
        <v>2209</v>
      </c>
    </row>
    <row r="179" spans="1:4" x14ac:dyDescent="0.3">
      <c r="A179" s="3">
        <v>44084</v>
      </c>
      <c r="B179">
        <v>140</v>
      </c>
      <c r="C179">
        <v>2709.5007386183333</v>
      </c>
      <c r="D179">
        <f t="shared" si="3"/>
        <v>2050</v>
      </c>
    </row>
    <row r="180" spans="1:4" x14ac:dyDescent="0.3">
      <c r="A180" s="3">
        <v>44085</v>
      </c>
      <c r="B180">
        <v>260</v>
      </c>
      <c r="C180">
        <v>2789.6354617072284</v>
      </c>
      <c r="D180">
        <f t="shared" si="3"/>
        <v>2106</v>
      </c>
    </row>
    <row r="181" spans="1:4" x14ac:dyDescent="0.3">
      <c r="A181" s="3">
        <v>44086</v>
      </c>
      <c r="B181">
        <v>55</v>
      </c>
      <c r="C181">
        <v>2665.030611517177</v>
      </c>
      <c r="D181">
        <f t="shared" si="3"/>
        <v>2077</v>
      </c>
    </row>
    <row r="182" spans="1:4" x14ac:dyDescent="0.3">
      <c r="A182" s="3">
        <v>44087</v>
      </c>
      <c r="B182">
        <v>117.04743321805836</v>
      </c>
      <c r="C182">
        <v>2602.852274210185</v>
      </c>
      <c r="D182">
        <f t="shared" si="3"/>
        <v>2098.3977229445081</v>
      </c>
    </row>
    <row r="183" spans="1:4" x14ac:dyDescent="0.3">
      <c r="A183" s="3">
        <v>44088</v>
      </c>
      <c r="B183">
        <v>117.95256678194164</v>
      </c>
      <c r="C183">
        <v>2543.0265521470938</v>
      </c>
      <c r="D183">
        <f t="shared" si="3"/>
        <v>2120</v>
      </c>
    </row>
    <row r="184" spans="1:4" x14ac:dyDescent="0.3">
      <c r="A184" s="3">
        <v>44089</v>
      </c>
      <c r="B184">
        <v>312</v>
      </c>
      <c r="C184">
        <v>2678.8305626341353</v>
      </c>
      <c r="D184">
        <f t="shared" si="3"/>
        <v>2179</v>
      </c>
    </row>
    <row r="185" spans="1:4" x14ac:dyDescent="0.3">
      <c r="A185" s="3">
        <v>44090</v>
      </c>
      <c r="B185">
        <v>281</v>
      </c>
      <c r="C185">
        <v>2784.3010218446489</v>
      </c>
      <c r="D185">
        <f t="shared" si="3"/>
        <v>2245</v>
      </c>
    </row>
    <row r="186" spans="1:4" x14ac:dyDescent="0.3">
      <c r="A186" s="3">
        <v>44091</v>
      </c>
      <c r="B186">
        <v>406</v>
      </c>
      <c r="C186">
        <v>3017.5296743137642</v>
      </c>
      <c r="D186">
        <f t="shared" si="3"/>
        <v>2441</v>
      </c>
    </row>
    <row r="187" spans="1:4" x14ac:dyDescent="0.3">
      <c r="A187" s="3">
        <v>44092</v>
      </c>
      <c r="B187">
        <v>177</v>
      </c>
      <c r="C187">
        <v>3025.6040126346397</v>
      </c>
      <c r="D187">
        <f t="shared" si="3"/>
        <v>2408</v>
      </c>
    </row>
    <row r="188" spans="1:4" x14ac:dyDescent="0.3">
      <c r="A188" s="3">
        <v>44093</v>
      </c>
      <c r="B188">
        <v>22</v>
      </c>
      <c r="C188">
        <v>2877.6071396194329</v>
      </c>
      <c r="D188">
        <f t="shared" si="3"/>
        <v>2344</v>
      </c>
    </row>
    <row r="189" spans="1:4" x14ac:dyDescent="0.3">
      <c r="A189" s="3">
        <v>44094</v>
      </c>
      <c r="B189">
        <v>79.807795154581981</v>
      </c>
      <c r="C189">
        <v>2787.9624739039336</v>
      </c>
      <c r="D189">
        <f t="shared" si="3"/>
        <v>2321.2161384799929</v>
      </c>
    </row>
    <row r="190" spans="1:4" x14ac:dyDescent="0.3">
      <c r="A190" s="3">
        <v>44095</v>
      </c>
      <c r="B190">
        <v>80.192204845418019</v>
      </c>
      <c r="C190">
        <v>2700.7095412312829</v>
      </c>
      <c r="D190">
        <f t="shared" si="3"/>
        <v>2298.0767887232832</v>
      </c>
    </row>
    <row r="191" spans="1:4" x14ac:dyDescent="0.3">
      <c r="A191" s="3">
        <v>44096</v>
      </c>
      <c r="B191">
        <v>144</v>
      </c>
      <c r="C191">
        <v>2679.9521245200758</v>
      </c>
      <c r="D191">
        <f t="shared" si="3"/>
        <v>2338</v>
      </c>
    </row>
    <row r="192" spans="1:4" x14ac:dyDescent="0.3">
      <c r="A192" s="3">
        <v>44097</v>
      </c>
      <c r="B192">
        <v>111</v>
      </c>
      <c r="C192">
        <v>2631.4099836336154</v>
      </c>
      <c r="D192">
        <f t="shared" si="3"/>
        <v>2303</v>
      </c>
    </row>
    <row r="193" spans="1:4" x14ac:dyDescent="0.3">
      <c r="A193" s="3">
        <v>44098</v>
      </c>
      <c r="B193">
        <v>142</v>
      </c>
      <c r="C193">
        <v>2612.142933187195</v>
      </c>
      <c r="D193">
        <f t="shared" si="3"/>
        <v>2305</v>
      </c>
    </row>
    <row r="194" spans="1:4" x14ac:dyDescent="0.3">
      <c r="A194" s="3">
        <v>44099</v>
      </c>
      <c r="B194">
        <v>208</v>
      </c>
      <c r="C194">
        <v>2667.2060045611033</v>
      </c>
      <c r="D194">
        <f t="shared" si="3"/>
        <v>2253</v>
      </c>
    </row>
    <row r="195" spans="1:4" x14ac:dyDescent="0.3">
      <c r="A195" s="3">
        <v>44100</v>
      </c>
      <c r="B195">
        <v>14</v>
      </c>
      <c r="C195">
        <v>2529.6494491956928</v>
      </c>
      <c r="D195">
        <f t="shared" si="3"/>
        <v>2212</v>
      </c>
    </row>
    <row r="196" spans="1:4" x14ac:dyDescent="0.3">
      <c r="A196" s="3">
        <v>44101</v>
      </c>
      <c r="B196">
        <v>61.391373623606341</v>
      </c>
      <c r="C196">
        <v>2441.4127528070749</v>
      </c>
      <c r="D196">
        <f t="shared" si="3"/>
        <v>2156.343940405548</v>
      </c>
    </row>
    <row r="197" spans="1:4" x14ac:dyDescent="0.3">
      <c r="A197" s="3">
        <v>44102</v>
      </c>
      <c r="B197">
        <v>61.608626376393659</v>
      </c>
      <c r="C197">
        <v>2355.8547089582717</v>
      </c>
      <c r="D197">
        <f t="shared" si="3"/>
        <v>2100</v>
      </c>
    </row>
    <row r="198" spans="1:4" x14ac:dyDescent="0.3">
      <c r="A198" s="3">
        <v>44103</v>
      </c>
      <c r="B198">
        <v>97</v>
      </c>
      <c r="C198">
        <v>2307.69340312241</v>
      </c>
      <c r="D198">
        <f t="shared" si="3"/>
        <v>1885</v>
      </c>
    </row>
    <row r="199" spans="1:4" x14ac:dyDescent="0.3">
      <c r="A199" s="3">
        <v>44104</v>
      </c>
      <c r="B199">
        <v>74</v>
      </c>
      <c r="C199">
        <v>2239.0663527528395</v>
      </c>
      <c r="D199">
        <f t="shared" si="3"/>
        <v>1678</v>
      </c>
    </row>
    <row r="200" spans="1:4" x14ac:dyDescent="0.3">
      <c r="A200" s="3">
        <v>44105</v>
      </c>
      <c r="B200">
        <v>75</v>
      </c>
      <c r="C200">
        <v>2174</v>
      </c>
      <c r="D200">
        <f t="shared" si="3"/>
        <v>1347</v>
      </c>
    </row>
    <row r="201" spans="1:4" x14ac:dyDescent="0.3">
      <c r="A201" s="3">
        <v>44106</v>
      </c>
      <c r="B201">
        <v>103</v>
      </c>
      <c r="C201">
        <v>2031</v>
      </c>
      <c r="D201">
        <f t="shared" si="3"/>
        <v>1273</v>
      </c>
    </row>
    <row r="202" spans="1:4" x14ac:dyDescent="0.3">
      <c r="A202" s="3">
        <v>44107</v>
      </c>
      <c r="B202">
        <v>102</v>
      </c>
      <c r="C202">
        <v>2050</v>
      </c>
      <c r="D202">
        <f t="shared" si="3"/>
        <v>1353</v>
      </c>
    </row>
    <row r="203" spans="1:4" x14ac:dyDescent="0.3">
      <c r="A203" s="3">
        <v>44108</v>
      </c>
      <c r="B203">
        <v>33.46874910259794</v>
      </c>
      <c r="C203">
        <v>1984.7762262883825</v>
      </c>
      <c r="D203">
        <f t="shared" si="3"/>
        <v>1306.660953948016</v>
      </c>
    </row>
    <row r="204" spans="1:4" x14ac:dyDescent="0.3">
      <c r="A204" s="3">
        <v>44109</v>
      </c>
      <c r="B204">
        <v>33.53125089740206</v>
      </c>
      <c r="C204">
        <v>1919</v>
      </c>
      <c r="D204">
        <f t="shared" si="3"/>
        <v>1260</v>
      </c>
    </row>
    <row r="205" spans="1:4" x14ac:dyDescent="0.3">
      <c r="A205" s="3">
        <v>44110</v>
      </c>
      <c r="B205">
        <v>108</v>
      </c>
      <c r="C205">
        <v>1865</v>
      </c>
      <c r="D205">
        <f t="shared" si="3"/>
        <v>1224</v>
      </c>
    </row>
    <row r="206" spans="1:4" x14ac:dyDescent="0.3">
      <c r="A206" s="3">
        <v>44111</v>
      </c>
      <c r="B206">
        <v>81</v>
      </c>
      <c r="C206">
        <v>1828</v>
      </c>
      <c r="D206">
        <f t="shared" si="3"/>
        <v>1194</v>
      </c>
    </row>
    <row r="207" spans="1:4" x14ac:dyDescent="0.3">
      <c r="A207" s="3">
        <v>44112</v>
      </c>
      <c r="B207">
        <v>58</v>
      </c>
      <c r="C207">
        <v>1808</v>
      </c>
      <c r="D207">
        <f t="shared" si="3"/>
        <v>1110</v>
      </c>
    </row>
    <row r="208" spans="1:4" x14ac:dyDescent="0.3">
      <c r="A208" s="3">
        <v>44113</v>
      </c>
      <c r="B208">
        <v>135</v>
      </c>
      <c r="C208">
        <v>1918</v>
      </c>
      <c r="D208">
        <f t="shared" ref="D208:D271" si="4">SUM(B195:B208)</f>
        <v>1037</v>
      </c>
    </row>
    <row r="209" spans="1:4" x14ac:dyDescent="0.3">
      <c r="A209" s="3">
        <v>44114</v>
      </c>
      <c r="B209">
        <v>13</v>
      </c>
      <c r="C209">
        <v>1915</v>
      </c>
      <c r="D209">
        <f t="shared" si="4"/>
        <v>1036</v>
      </c>
    </row>
    <row r="210" spans="1:4" x14ac:dyDescent="0.3">
      <c r="A210" s="3">
        <v>44115</v>
      </c>
      <c r="B210">
        <v>29.618921255845635</v>
      </c>
      <c r="C210">
        <v>1882.8532884915548</v>
      </c>
      <c r="D210">
        <f t="shared" si="4"/>
        <v>1004.2275476322393</v>
      </c>
    </row>
    <row r="211" spans="1:4" x14ac:dyDescent="0.3">
      <c r="A211" s="3">
        <v>44116</v>
      </c>
      <c r="B211">
        <v>29.666641039155365</v>
      </c>
      <c r="C211">
        <v>1850.5202264200416</v>
      </c>
      <c r="D211">
        <f t="shared" si="4"/>
        <v>972.285562295001</v>
      </c>
    </row>
    <row r="212" spans="1:4" x14ac:dyDescent="0.3">
      <c r="A212" s="3">
        <v>44117</v>
      </c>
      <c r="B212">
        <v>29.714437704999</v>
      </c>
      <c r="C212">
        <v>1818</v>
      </c>
      <c r="D212">
        <f t="shared" si="4"/>
        <v>905</v>
      </c>
    </row>
    <row r="213" spans="1:4" x14ac:dyDescent="0.3">
      <c r="A213" s="3">
        <v>44118</v>
      </c>
      <c r="B213">
        <v>91</v>
      </c>
      <c r="C213">
        <v>1677</v>
      </c>
      <c r="D213">
        <f t="shared" si="4"/>
        <v>922</v>
      </c>
    </row>
    <row r="214" spans="1:4" x14ac:dyDescent="0.3">
      <c r="A214" s="3">
        <v>44119</v>
      </c>
      <c r="B214">
        <v>43</v>
      </c>
      <c r="C214">
        <v>1641</v>
      </c>
      <c r="D214">
        <f t="shared" si="4"/>
        <v>890</v>
      </c>
    </row>
    <row r="215" spans="1:4" x14ac:dyDescent="0.3">
      <c r="A215" s="3">
        <v>44120</v>
      </c>
      <c r="B215">
        <v>43</v>
      </c>
      <c r="C215">
        <v>1593</v>
      </c>
      <c r="D215">
        <f t="shared" si="4"/>
        <v>830</v>
      </c>
    </row>
    <row r="216" spans="1:4" x14ac:dyDescent="0.3">
      <c r="A216" s="3">
        <v>44121</v>
      </c>
      <c r="B216">
        <v>38</v>
      </c>
      <c r="C216">
        <v>1622</v>
      </c>
      <c r="D216">
        <f t="shared" si="4"/>
        <v>766</v>
      </c>
    </row>
    <row r="217" spans="1:4" x14ac:dyDescent="0.3">
      <c r="A217" s="3">
        <v>44122</v>
      </c>
      <c r="B217">
        <v>38.460423689255549</v>
      </c>
      <c r="C217">
        <v>1635.4794832556072</v>
      </c>
      <c r="D217">
        <f t="shared" si="4"/>
        <v>770.99167458665761</v>
      </c>
    </row>
    <row r="218" spans="1:4" x14ac:dyDescent="0.3">
      <c r="A218" s="3">
        <v>44123</v>
      </c>
      <c r="B218">
        <v>38.539576310744451</v>
      </c>
      <c r="C218">
        <v>1649</v>
      </c>
      <c r="D218">
        <f t="shared" si="4"/>
        <v>776</v>
      </c>
    </row>
    <row r="219" spans="1:4" x14ac:dyDescent="0.3">
      <c r="A219" s="3">
        <v>44124</v>
      </c>
      <c r="B219">
        <v>58</v>
      </c>
      <c r="C219">
        <v>1646</v>
      </c>
      <c r="D219">
        <f t="shared" si="4"/>
        <v>726</v>
      </c>
    </row>
    <row r="220" spans="1:4" x14ac:dyDescent="0.3">
      <c r="A220" s="3">
        <v>44125</v>
      </c>
      <c r="B220">
        <v>61</v>
      </c>
      <c r="C220">
        <v>1679</v>
      </c>
      <c r="D220">
        <f t="shared" si="4"/>
        <v>706</v>
      </c>
    </row>
    <row r="221" spans="1:4" x14ac:dyDescent="0.3">
      <c r="A221" s="3">
        <v>44126</v>
      </c>
      <c r="B221">
        <v>40</v>
      </c>
      <c r="C221">
        <v>1561</v>
      </c>
      <c r="D221">
        <f t="shared" si="4"/>
        <v>688</v>
      </c>
    </row>
    <row r="222" spans="1:4" x14ac:dyDescent="0.3">
      <c r="A222" s="3">
        <v>44127</v>
      </c>
      <c r="B222">
        <v>56</v>
      </c>
      <c r="C222">
        <v>1516</v>
      </c>
      <c r="D222">
        <f t="shared" si="4"/>
        <v>609</v>
      </c>
    </row>
    <row r="223" spans="1:4" x14ac:dyDescent="0.3">
      <c r="A223" s="3">
        <v>44128</v>
      </c>
      <c r="B223">
        <v>28.291142268470139</v>
      </c>
      <c r="C223">
        <v>1498.0834973793171</v>
      </c>
      <c r="D223">
        <f t="shared" si="4"/>
        <v>624.29114226847014</v>
      </c>
    </row>
    <row r="224" spans="1:4" x14ac:dyDescent="0.3">
      <c r="A224" s="3">
        <v>44129</v>
      </c>
      <c r="B224">
        <v>28.333312380738789</v>
      </c>
      <c r="C224">
        <v>1480.0835901813662</v>
      </c>
      <c r="D224">
        <f t="shared" si="4"/>
        <v>623.00553339336329</v>
      </c>
    </row>
    <row r="225" spans="1:4" x14ac:dyDescent="0.3">
      <c r="A225" s="3">
        <v>44130</v>
      </c>
      <c r="B225">
        <v>28.375545350791072</v>
      </c>
      <c r="C225">
        <v>1462</v>
      </c>
      <c r="D225">
        <f t="shared" si="4"/>
        <v>621.714437704999</v>
      </c>
    </row>
    <row r="226" spans="1:4" x14ac:dyDescent="0.3">
      <c r="A226" s="3">
        <v>44131</v>
      </c>
      <c r="B226">
        <v>49</v>
      </c>
      <c r="C226">
        <v>1418</v>
      </c>
      <c r="D226">
        <f t="shared" si="4"/>
        <v>641</v>
      </c>
    </row>
    <row r="227" spans="1:4" x14ac:dyDescent="0.3">
      <c r="A227" s="3">
        <v>44132</v>
      </c>
      <c r="B227">
        <v>51</v>
      </c>
      <c r="C227">
        <v>1201</v>
      </c>
      <c r="D227">
        <f t="shared" si="4"/>
        <v>601</v>
      </c>
    </row>
    <row r="228" spans="1:4" x14ac:dyDescent="0.3">
      <c r="A228" s="3">
        <v>44133</v>
      </c>
      <c r="B228">
        <v>47</v>
      </c>
      <c r="C228">
        <v>992</v>
      </c>
      <c r="D228">
        <f t="shared" si="4"/>
        <v>605</v>
      </c>
    </row>
    <row r="229" spans="1:4" x14ac:dyDescent="0.3">
      <c r="A229" s="3">
        <v>44134</v>
      </c>
      <c r="B229">
        <v>70</v>
      </c>
      <c r="C229">
        <v>904</v>
      </c>
      <c r="D229">
        <f t="shared" si="4"/>
        <v>632</v>
      </c>
    </row>
    <row r="230" spans="1:4" x14ac:dyDescent="0.3">
      <c r="A230" s="3">
        <v>44135</v>
      </c>
      <c r="B230">
        <v>8</v>
      </c>
      <c r="C230">
        <v>912</v>
      </c>
      <c r="D230">
        <f t="shared" si="4"/>
        <v>602</v>
      </c>
    </row>
    <row r="231" spans="1:4" x14ac:dyDescent="0.3">
      <c r="A231" s="3">
        <v>44136</v>
      </c>
      <c r="B231">
        <v>20.333333333332121</v>
      </c>
      <c r="C231">
        <v>868.33333333333212</v>
      </c>
      <c r="D231">
        <f t="shared" si="4"/>
        <v>583.87290964407657</v>
      </c>
    </row>
    <row r="232" spans="1:4" x14ac:dyDescent="0.3">
      <c r="A232" s="3">
        <v>44137</v>
      </c>
      <c r="B232">
        <v>20.333333333335759</v>
      </c>
      <c r="C232">
        <v>824.66666666666788</v>
      </c>
      <c r="D232">
        <f t="shared" si="4"/>
        <v>565.66666666666788</v>
      </c>
    </row>
    <row r="233" spans="1:4" x14ac:dyDescent="0.3">
      <c r="A233" s="3">
        <v>44138</v>
      </c>
      <c r="B233">
        <v>20.333333333332121</v>
      </c>
      <c r="C233">
        <v>781</v>
      </c>
      <c r="D233">
        <f t="shared" si="4"/>
        <v>528</v>
      </c>
    </row>
    <row r="234" spans="1:4" x14ac:dyDescent="0.3">
      <c r="A234" s="3">
        <v>44139</v>
      </c>
      <c r="B234">
        <v>18</v>
      </c>
      <c r="C234">
        <v>626</v>
      </c>
      <c r="D234">
        <f t="shared" si="4"/>
        <v>485</v>
      </c>
    </row>
    <row r="235" spans="1:4" x14ac:dyDescent="0.3">
      <c r="A235" s="3">
        <v>44140</v>
      </c>
      <c r="B235">
        <v>70</v>
      </c>
      <c r="C235">
        <v>659</v>
      </c>
      <c r="D235">
        <f t="shared" si="4"/>
        <v>515</v>
      </c>
    </row>
    <row r="236" spans="1:4" x14ac:dyDescent="0.3">
      <c r="A236" s="3">
        <v>44141</v>
      </c>
      <c r="B236">
        <v>59</v>
      </c>
      <c r="C236">
        <v>667</v>
      </c>
      <c r="D236">
        <f t="shared" si="4"/>
        <v>518</v>
      </c>
    </row>
    <row r="237" spans="1:4" x14ac:dyDescent="0.3">
      <c r="A237" s="3">
        <v>44142</v>
      </c>
      <c r="B237">
        <v>5</v>
      </c>
      <c r="C237">
        <v>645</v>
      </c>
      <c r="D237">
        <f t="shared" si="4"/>
        <v>494.70885773152986</v>
      </c>
    </row>
    <row r="238" spans="1:4" x14ac:dyDescent="0.3">
      <c r="A238" s="3">
        <v>44143</v>
      </c>
      <c r="B238">
        <v>36.5</v>
      </c>
      <c r="C238">
        <v>646</v>
      </c>
      <c r="D238">
        <f t="shared" si="4"/>
        <v>502.87554535079107</v>
      </c>
    </row>
    <row r="239" spans="1:4" x14ac:dyDescent="0.3">
      <c r="A239" s="3">
        <v>44144</v>
      </c>
      <c r="B239">
        <v>36.5</v>
      </c>
      <c r="C239">
        <v>647</v>
      </c>
      <c r="D239">
        <f t="shared" si="4"/>
        <v>511</v>
      </c>
    </row>
    <row r="240" spans="1:4" x14ac:dyDescent="0.3">
      <c r="A240" s="3">
        <v>44145</v>
      </c>
      <c r="B240">
        <v>60</v>
      </c>
      <c r="C240">
        <v>662</v>
      </c>
      <c r="D240">
        <f t="shared" si="4"/>
        <v>522</v>
      </c>
    </row>
    <row r="241" spans="1:4" x14ac:dyDescent="0.3">
      <c r="A241" s="3">
        <v>44146</v>
      </c>
      <c r="B241">
        <v>45</v>
      </c>
      <c r="C241">
        <v>673</v>
      </c>
      <c r="D241">
        <f t="shared" si="4"/>
        <v>516</v>
      </c>
    </row>
    <row r="242" spans="1:4" x14ac:dyDescent="0.3">
      <c r="A242" s="3">
        <v>44147</v>
      </c>
      <c r="B242">
        <v>113</v>
      </c>
      <c r="C242">
        <v>720</v>
      </c>
      <c r="D242">
        <f t="shared" si="4"/>
        <v>582</v>
      </c>
    </row>
    <row r="243" spans="1:4" x14ac:dyDescent="0.3">
      <c r="A243" s="3">
        <v>44148</v>
      </c>
      <c r="B243">
        <v>78</v>
      </c>
      <c r="C243">
        <v>753</v>
      </c>
      <c r="D243">
        <f t="shared" si="4"/>
        <v>590</v>
      </c>
    </row>
    <row r="244" spans="1:4" x14ac:dyDescent="0.3">
      <c r="A244" s="3">
        <v>44149</v>
      </c>
      <c r="B244">
        <v>17</v>
      </c>
      <c r="C244">
        <v>743</v>
      </c>
      <c r="D244">
        <f t="shared" si="4"/>
        <v>599</v>
      </c>
    </row>
    <row r="245" spans="1:4" x14ac:dyDescent="0.3">
      <c r="A245" s="3">
        <v>44150</v>
      </c>
      <c r="B245">
        <v>36.965647867607913</v>
      </c>
      <c r="C245">
        <v>739.50949666389351</v>
      </c>
      <c r="D245">
        <f t="shared" si="4"/>
        <v>615.63231453427579</v>
      </c>
    </row>
    <row r="246" spans="1:4" x14ac:dyDescent="0.3">
      <c r="A246" s="3">
        <v>44151</v>
      </c>
      <c r="B246">
        <v>37.034352132392087</v>
      </c>
      <c r="C246">
        <v>736</v>
      </c>
      <c r="D246">
        <f t="shared" si="4"/>
        <v>632.33333333333212</v>
      </c>
    </row>
    <row r="247" spans="1:4" x14ac:dyDescent="0.3">
      <c r="A247" s="3">
        <v>44152</v>
      </c>
      <c r="B247">
        <v>113</v>
      </c>
      <c r="C247">
        <v>831</v>
      </c>
      <c r="D247">
        <f t="shared" si="4"/>
        <v>725</v>
      </c>
    </row>
    <row r="248" spans="1:4" x14ac:dyDescent="0.3">
      <c r="A248" s="3">
        <v>44153</v>
      </c>
      <c r="B248">
        <v>92</v>
      </c>
      <c r="C248">
        <v>877</v>
      </c>
      <c r="D248">
        <f t="shared" si="4"/>
        <v>799</v>
      </c>
    </row>
    <row r="249" spans="1:4" x14ac:dyDescent="0.3">
      <c r="A249" s="3">
        <v>44154</v>
      </c>
      <c r="B249">
        <v>173</v>
      </c>
      <c r="C249">
        <v>992</v>
      </c>
      <c r="D249">
        <f t="shared" si="4"/>
        <v>902</v>
      </c>
    </row>
    <row r="250" spans="1:4" x14ac:dyDescent="0.3">
      <c r="A250" s="3">
        <v>44155</v>
      </c>
      <c r="B250">
        <v>116</v>
      </c>
      <c r="C250">
        <v>1069</v>
      </c>
      <c r="D250">
        <f t="shared" si="4"/>
        <v>959</v>
      </c>
    </row>
    <row r="251" spans="1:4" x14ac:dyDescent="0.3">
      <c r="A251" s="3">
        <v>44156</v>
      </c>
      <c r="B251">
        <v>26</v>
      </c>
      <c r="C251">
        <v>1061</v>
      </c>
      <c r="D251">
        <f t="shared" si="4"/>
        <v>980</v>
      </c>
    </row>
    <row r="252" spans="1:4" x14ac:dyDescent="0.3">
      <c r="A252" s="3">
        <v>44157</v>
      </c>
      <c r="B252">
        <v>70.877371435297391</v>
      </c>
      <c r="C252">
        <v>1105.3945207428405</v>
      </c>
      <c r="D252">
        <f t="shared" si="4"/>
        <v>1014.3773714352974</v>
      </c>
    </row>
    <row r="253" spans="1:4" x14ac:dyDescent="0.3">
      <c r="A253" s="3">
        <v>44158</v>
      </c>
      <c r="B253">
        <v>71.122628564702609</v>
      </c>
      <c r="C253">
        <v>1150</v>
      </c>
      <c r="D253">
        <f t="shared" si="4"/>
        <v>1049</v>
      </c>
    </row>
    <row r="254" spans="1:4" x14ac:dyDescent="0.3">
      <c r="A254" s="3">
        <v>44159</v>
      </c>
      <c r="B254">
        <v>114</v>
      </c>
      <c r="C254">
        <v>1186</v>
      </c>
      <c r="D254">
        <f t="shared" si="4"/>
        <v>1103</v>
      </c>
    </row>
    <row r="255" spans="1:4" x14ac:dyDescent="0.3">
      <c r="A255" s="3">
        <v>44160</v>
      </c>
      <c r="B255">
        <v>98</v>
      </c>
      <c r="C255">
        <v>1206</v>
      </c>
      <c r="D255">
        <f t="shared" si="4"/>
        <v>1156</v>
      </c>
    </row>
    <row r="256" spans="1:4" x14ac:dyDescent="0.3">
      <c r="A256" s="3">
        <v>44161</v>
      </c>
      <c r="B256">
        <v>78</v>
      </c>
      <c r="C256">
        <v>1203</v>
      </c>
      <c r="D256">
        <f t="shared" si="4"/>
        <v>1121</v>
      </c>
    </row>
    <row r="257" spans="1:4" x14ac:dyDescent="0.3">
      <c r="A257" s="3">
        <v>44162</v>
      </c>
      <c r="B257">
        <v>103</v>
      </c>
      <c r="C257">
        <v>1230</v>
      </c>
      <c r="D257">
        <f t="shared" si="4"/>
        <v>1146</v>
      </c>
    </row>
    <row r="258" spans="1:4" x14ac:dyDescent="0.3">
      <c r="A258" s="3">
        <v>44163</v>
      </c>
      <c r="B258">
        <v>31</v>
      </c>
      <c r="C258">
        <v>1186</v>
      </c>
      <c r="D258">
        <f t="shared" si="4"/>
        <v>1160</v>
      </c>
    </row>
    <row r="259" spans="1:4" x14ac:dyDescent="0.3">
      <c r="A259" s="3">
        <v>44164</v>
      </c>
      <c r="B259">
        <v>46.947644038180442</v>
      </c>
      <c r="C259">
        <v>1159.5865662821016</v>
      </c>
      <c r="D259">
        <f t="shared" si="4"/>
        <v>1169.9819961705725</v>
      </c>
    </row>
    <row r="260" spans="1:4" x14ac:dyDescent="0.3">
      <c r="A260" s="3">
        <v>44165</v>
      </c>
      <c r="B260">
        <v>47.052355961819558</v>
      </c>
      <c r="C260">
        <v>1133</v>
      </c>
      <c r="D260">
        <f t="shared" si="4"/>
        <v>1180</v>
      </c>
    </row>
    <row r="261" spans="1:4" x14ac:dyDescent="0.3">
      <c r="A261" s="3">
        <v>44166</v>
      </c>
      <c r="B261">
        <v>144</v>
      </c>
      <c r="C261">
        <v>1172</v>
      </c>
      <c r="D261">
        <f t="shared" si="4"/>
        <v>1211</v>
      </c>
    </row>
    <row r="262" spans="1:4" x14ac:dyDescent="0.3">
      <c r="A262" s="3">
        <v>44167</v>
      </c>
      <c r="B262">
        <v>96</v>
      </c>
      <c r="C262">
        <v>1177</v>
      </c>
      <c r="D262">
        <f t="shared" si="4"/>
        <v>1215</v>
      </c>
    </row>
    <row r="263" spans="1:4" x14ac:dyDescent="0.3">
      <c r="A263" s="3">
        <v>44168</v>
      </c>
      <c r="B263">
        <v>158</v>
      </c>
      <c r="C263">
        <v>1180</v>
      </c>
      <c r="D263">
        <f t="shared" si="4"/>
        <v>1200</v>
      </c>
    </row>
    <row r="264" spans="1:4" x14ac:dyDescent="0.3">
      <c r="A264" s="3">
        <v>44169</v>
      </c>
      <c r="B264">
        <v>99</v>
      </c>
      <c r="C264">
        <v>1177</v>
      </c>
      <c r="D264">
        <f t="shared" si="4"/>
        <v>1183</v>
      </c>
    </row>
    <row r="265" spans="1:4" x14ac:dyDescent="0.3">
      <c r="A265" s="3">
        <v>44170</v>
      </c>
      <c r="B265">
        <v>26</v>
      </c>
      <c r="C265">
        <v>1117</v>
      </c>
      <c r="D265">
        <f t="shared" si="4"/>
        <v>1183</v>
      </c>
    </row>
    <row r="266" spans="1:4" x14ac:dyDescent="0.3">
      <c r="A266" s="3">
        <v>44171</v>
      </c>
      <c r="B266">
        <v>83.837792498590716</v>
      </c>
      <c r="C266">
        <v>1099.5881964273249</v>
      </c>
      <c r="D266">
        <f t="shared" si="4"/>
        <v>1195.9604210632933</v>
      </c>
    </row>
    <row r="267" spans="1:4" x14ac:dyDescent="0.3">
      <c r="A267" s="3">
        <v>44172</v>
      </c>
      <c r="B267">
        <v>84.162207501409284</v>
      </c>
      <c r="C267">
        <v>1082</v>
      </c>
      <c r="D267">
        <f t="shared" si="4"/>
        <v>1209</v>
      </c>
    </row>
    <row r="268" spans="1:4" x14ac:dyDescent="0.3">
      <c r="A268" s="3">
        <v>44173</v>
      </c>
      <c r="B268">
        <v>224</v>
      </c>
      <c r="C268">
        <v>1168</v>
      </c>
      <c r="D268">
        <f t="shared" si="4"/>
        <v>1319</v>
      </c>
    </row>
    <row r="269" spans="1:4" x14ac:dyDescent="0.3">
      <c r="A269" s="3">
        <v>44174</v>
      </c>
      <c r="B269">
        <v>155</v>
      </c>
      <c r="C269">
        <v>1175</v>
      </c>
      <c r="D269">
        <f t="shared" si="4"/>
        <v>1376</v>
      </c>
    </row>
    <row r="270" spans="1:4" x14ac:dyDescent="0.3">
      <c r="A270" s="3">
        <v>44175</v>
      </c>
      <c r="B270">
        <v>135</v>
      </c>
      <c r="C270">
        <v>1187</v>
      </c>
      <c r="D270">
        <f t="shared" si="4"/>
        <v>1433</v>
      </c>
    </row>
    <row r="271" spans="1:4" x14ac:dyDescent="0.3">
      <c r="A271" s="3">
        <v>44176</v>
      </c>
      <c r="B271">
        <v>87</v>
      </c>
      <c r="C271">
        <v>1148</v>
      </c>
      <c r="D271">
        <f t="shared" si="4"/>
        <v>1417</v>
      </c>
    </row>
    <row r="272" spans="1:4" x14ac:dyDescent="0.3">
      <c r="A272" s="3">
        <v>44177</v>
      </c>
      <c r="B272">
        <v>21</v>
      </c>
      <c r="C272">
        <v>1106</v>
      </c>
      <c r="D272">
        <f t="shared" ref="D272:D335" si="5">SUM(B259:B272)</f>
        <v>1407</v>
      </c>
    </row>
    <row r="273" spans="1:4" x14ac:dyDescent="0.3">
      <c r="A273" s="3">
        <v>44178</v>
      </c>
      <c r="B273">
        <v>106.24864679936945</v>
      </c>
      <c r="C273">
        <v>1089.601854561668</v>
      </c>
      <c r="D273">
        <f t="shared" si="5"/>
        <v>1466.301002761189</v>
      </c>
    </row>
    <row r="274" spans="1:4" x14ac:dyDescent="0.3">
      <c r="A274" s="3">
        <v>44179</v>
      </c>
      <c r="B274">
        <v>106.75135320063055</v>
      </c>
      <c r="C274">
        <v>1073</v>
      </c>
      <c r="D274">
        <f t="shared" si="5"/>
        <v>1526</v>
      </c>
    </row>
    <row r="275" spans="1:4" x14ac:dyDescent="0.3">
      <c r="A275" s="3">
        <v>44180</v>
      </c>
      <c r="B275">
        <v>112</v>
      </c>
      <c r="C275">
        <v>1060</v>
      </c>
      <c r="D275">
        <f t="shared" si="5"/>
        <v>1494</v>
      </c>
    </row>
    <row r="276" spans="1:4" x14ac:dyDescent="0.3">
      <c r="A276" s="3">
        <v>44181</v>
      </c>
      <c r="B276">
        <v>255</v>
      </c>
      <c r="C276">
        <v>1144</v>
      </c>
      <c r="D276">
        <f t="shared" si="5"/>
        <v>1653</v>
      </c>
    </row>
    <row r="277" spans="1:4" x14ac:dyDescent="0.3">
      <c r="A277" s="3">
        <v>44182</v>
      </c>
      <c r="B277">
        <v>376</v>
      </c>
      <c r="C277">
        <v>1289</v>
      </c>
      <c r="D277">
        <f t="shared" si="5"/>
        <v>1871</v>
      </c>
    </row>
    <row r="278" spans="1:4" x14ac:dyDescent="0.3">
      <c r="A278" s="3">
        <v>44183</v>
      </c>
      <c r="B278">
        <v>264</v>
      </c>
      <c r="C278">
        <v>1327</v>
      </c>
      <c r="D278">
        <f t="shared" si="5"/>
        <v>2036</v>
      </c>
    </row>
    <row r="279" spans="1:4" x14ac:dyDescent="0.3">
      <c r="A279" s="3">
        <v>44184</v>
      </c>
      <c r="B279">
        <v>14</v>
      </c>
      <c r="C279">
        <v>1250</v>
      </c>
      <c r="D279">
        <f t="shared" si="5"/>
        <v>2024</v>
      </c>
    </row>
    <row r="280" spans="1:4" x14ac:dyDescent="0.3">
      <c r="A280" s="3">
        <v>44185</v>
      </c>
      <c r="B280">
        <v>0</v>
      </c>
      <c r="C280">
        <v>1150.7203111210511</v>
      </c>
      <c r="D280">
        <f t="shared" si="5"/>
        <v>1940.1622075014093</v>
      </c>
    </row>
    <row r="281" spans="1:4" x14ac:dyDescent="0.3">
      <c r="A281" s="3">
        <v>44186</v>
      </c>
      <c r="B281">
        <v>0</v>
      </c>
      <c r="C281">
        <v>1051</v>
      </c>
      <c r="D281">
        <f t="shared" si="5"/>
        <v>1856</v>
      </c>
    </row>
    <row r="282" spans="1:4" x14ac:dyDescent="0.3">
      <c r="A282" s="3">
        <v>44187</v>
      </c>
      <c r="B282">
        <v>358</v>
      </c>
      <c r="C282">
        <v>1201</v>
      </c>
      <c r="D282">
        <f t="shared" si="5"/>
        <v>1990</v>
      </c>
    </row>
    <row r="283" spans="1:4" x14ac:dyDescent="0.3">
      <c r="A283" s="3">
        <v>44188</v>
      </c>
      <c r="B283">
        <v>587</v>
      </c>
      <c r="C283">
        <v>1528</v>
      </c>
      <c r="D283">
        <f t="shared" si="5"/>
        <v>2422</v>
      </c>
    </row>
    <row r="284" spans="1:4" x14ac:dyDescent="0.3">
      <c r="A284" s="3">
        <v>44189</v>
      </c>
      <c r="B284">
        <v>140</v>
      </c>
      <c r="C284">
        <v>1542</v>
      </c>
      <c r="D284">
        <f t="shared" si="5"/>
        <v>2427</v>
      </c>
    </row>
    <row r="285" spans="1:4" x14ac:dyDescent="0.3">
      <c r="A285" s="3">
        <v>44190</v>
      </c>
      <c r="B285">
        <v>76.880713539569115</v>
      </c>
      <c r="C285">
        <v>1500.6885044506271</v>
      </c>
      <c r="D285">
        <f t="shared" si="5"/>
        <v>2416.8807135395691</v>
      </c>
    </row>
    <row r="286" spans="1:4" x14ac:dyDescent="0.3">
      <c r="A286" s="3">
        <v>44191</v>
      </c>
      <c r="B286">
        <v>77.119286460430885</v>
      </c>
      <c r="C286">
        <v>1459</v>
      </c>
      <c r="D286">
        <f t="shared" si="5"/>
        <v>2473</v>
      </c>
    </row>
    <row r="287" spans="1:4" x14ac:dyDescent="0.3">
      <c r="A287" s="3">
        <v>44192</v>
      </c>
      <c r="B287">
        <v>72.893428298586514</v>
      </c>
      <c r="C287">
        <v>1423.6439987621634</v>
      </c>
      <c r="D287">
        <f t="shared" si="5"/>
        <v>2439.6447814992171</v>
      </c>
    </row>
    <row r="288" spans="1:4" x14ac:dyDescent="0.3">
      <c r="A288" s="3">
        <v>44193</v>
      </c>
      <c r="B288">
        <v>73.106571701413486</v>
      </c>
      <c r="C288">
        <v>1388</v>
      </c>
      <c r="D288">
        <f t="shared" si="5"/>
        <v>2406</v>
      </c>
    </row>
    <row r="289" spans="1:4" x14ac:dyDescent="0.3">
      <c r="A289" s="3">
        <v>44194</v>
      </c>
      <c r="B289">
        <v>338</v>
      </c>
      <c r="C289">
        <v>1550</v>
      </c>
      <c r="D289">
        <f t="shared" si="5"/>
        <v>2632</v>
      </c>
    </row>
    <row r="290" spans="1:4" x14ac:dyDescent="0.3">
      <c r="A290" s="3">
        <v>44195</v>
      </c>
      <c r="B290">
        <v>244</v>
      </c>
      <c r="C290">
        <v>1609</v>
      </c>
      <c r="D290">
        <f t="shared" si="5"/>
        <v>2621</v>
      </c>
    </row>
    <row r="291" spans="1:4" x14ac:dyDescent="0.3">
      <c r="A291" s="3">
        <v>44196</v>
      </c>
      <c r="B291">
        <v>387</v>
      </c>
      <c r="C291">
        <v>1658</v>
      </c>
      <c r="D291">
        <f t="shared" si="5"/>
        <v>2632</v>
      </c>
    </row>
    <row r="292" spans="1:4" x14ac:dyDescent="0.3">
      <c r="A292" s="3">
        <v>44197</v>
      </c>
      <c r="B292">
        <v>144.10134393098633</v>
      </c>
      <c r="C292">
        <v>1678.9196516572592</v>
      </c>
      <c r="D292">
        <f t="shared" si="5"/>
        <v>2512.1013439309863</v>
      </c>
    </row>
    <row r="293" spans="1:4" x14ac:dyDescent="0.3">
      <c r="A293" s="3">
        <v>44198</v>
      </c>
      <c r="B293">
        <v>144.89865606901367</v>
      </c>
      <c r="C293">
        <v>1700</v>
      </c>
      <c r="D293">
        <f t="shared" si="5"/>
        <v>2643</v>
      </c>
    </row>
    <row r="294" spans="1:4" x14ac:dyDescent="0.3">
      <c r="A294" s="3">
        <v>44199</v>
      </c>
      <c r="B294">
        <v>76.887750613404933</v>
      </c>
      <c r="C294">
        <v>1682.0734519675643</v>
      </c>
      <c r="D294">
        <f t="shared" si="5"/>
        <v>2719.8877506134049</v>
      </c>
    </row>
    <row r="295" spans="1:4" x14ac:dyDescent="0.3">
      <c r="A295" s="3">
        <v>44200</v>
      </c>
      <c r="B295">
        <v>77.112249386595067</v>
      </c>
      <c r="C295">
        <v>1664</v>
      </c>
      <c r="D295">
        <f t="shared" si="5"/>
        <v>2797</v>
      </c>
    </row>
    <row r="296" spans="1:4" x14ac:dyDescent="0.3">
      <c r="A296" s="3">
        <v>44201</v>
      </c>
      <c r="B296">
        <v>463</v>
      </c>
      <c r="C296">
        <v>1895</v>
      </c>
      <c r="D296">
        <f t="shared" si="5"/>
        <v>2902</v>
      </c>
    </row>
    <row r="297" spans="1:4" x14ac:dyDescent="0.3">
      <c r="A297" s="3">
        <v>44202</v>
      </c>
      <c r="B297">
        <v>450</v>
      </c>
      <c r="C297">
        <v>2001</v>
      </c>
      <c r="D297">
        <f t="shared" si="5"/>
        <v>2765</v>
      </c>
    </row>
    <row r="298" spans="1:4" x14ac:dyDescent="0.3">
      <c r="A298" s="3">
        <v>44203</v>
      </c>
      <c r="B298">
        <v>744</v>
      </c>
      <c r="C298">
        <v>2330</v>
      </c>
      <c r="D298">
        <f t="shared" si="5"/>
        <v>3369</v>
      </c>
    </row>
    <row r="299" spans="1:4" x14ac:dyDescent="0.3">
      <c r="A299" s="3">
        <v>44204</v>
      </c>
      <c r="B299">
        <v>577</v>
      </c>
      <c r="C299">
        <v>2548</v>
      </c>
      <c r="D299">
        <f t="shared" si="5"/>
        <v>3869.1192864604309</v>
      </c>
    </row>
    <row r="300" spans="1:4" x14ac:dyDescent="0.3">
      <c r="A300" s="3">
        <v>44205</v>
      </c>
      <c r="B300">
        <v>147</v>
      </c>
      <c r="C300">
        <v>2511</v>
      </c>
      <c r="D300">
        <f t="shared" si="5"/>
        <v>3939</v>
      </c>
    </row>
    <row r="301" spans="1:4" x14ac:dyDescent="0.3">
      <c r="A301" s="3">
        <v>44206</v>
      </c>
      <c r="B301">
        <v>433.24891536195355</v>
      </c>
      <c r="C301">
        <v>2572.3922522145804</v>
      </c>
      <c r="D301">
        <f t="shared" si="5"/>
        <v>4299.355487063367</v>
      </c>
    </row>
    <row r="302" spans="1:4" x14ac:dyDescent="0.3">
      <c r="A302" s="3">
        <v>44207</v>
      </c>
      <c r="B302">
        <v>439.75108463804645</v>
      </c>
      <c r="C302">
        <v>2635</v>
      </c>
      <c r="D302">
        <f t="shared" si="5"/>
        <v>4666</v>
      </c>
    </row>
    <row r="303" spans="1:4" x14ac:dyDescent="0.3">
      <c r="A303" s="3">
        <v>44208</v>
      </c>
      <c r="B303">
        <v>665</v>
      </c>
      <c r="C303">
        <v>2976</v>
      </c>
      <c r="D303">
        <f t="shared" si="5"/>
        <v>4993</v>
      </c>
    </row>
    <row r="304" spans="1:4" x14ac:dyDescent="0.3">
      <c r="A304" s="3">
        <v>44209</v>
      </c>
      <c r="B304">
        <v>592</v>
      </c>
      <c r="C304">
        <v>3144</v>
      </c>
      <c r="D304">
        <f t="shared" si="5"/>
        <v>5341</v>
      </c>
    </row>
    <row r="305" spans="1:4" x14ac:dyDescent="0.3">
      <c r="A305" s="3">
        <v>44210</v>
      </c>
      <c r="B305">
        <v>372</v>
      </c>
      <c r="C305">
        <v>3209</v>
      </c>
      <c r="D305">
        <f t="shared" si="5"/>
        <v>5326</v>
      </c>
    </row>
    <row r="306" spans="1:4" x14ac:dyDescent="0.3">
      <c r="A306" s="3">
        <v>44211</v>
      </c>
      <c r="B306">
        <v>580</v>
      </c>
      <c r="C306">
        <v>3355</v>
      </c>
      <c r="D306">
        <f t="shared" si="5"/>
        <v>5761.8986560690137</v>
      </c>
    </row>
    <row r="307" spans="1:4" x14ac:dyDescent="0.3">
      <c r="A307" s="3">
        <v>44212</v>
      </c>
      <c r="B307">
        <v>35</v>
      </c>
      <c r="C307">
        <v>3107</v>
      </c>
      <c r="D307">
        <f t="shared" si="5"/>
        <v>5652</v>
      </c>
    </row>
    <row r="308" spans="1:4" x14ac:dyDescent="0.3">
      <c r="A308" s="3">
        <v>44213</v>
      </c>
      <c r="B308">
        <v>433.06818735502748</v>
      </c>
      <c r="C308">
        <v>3059.5990408701291</v>
      </c>
      <c r="D308">
        <f t="shared" si="5"/>
        <v>6008.1804367416225</v>
      </c>
    </row>
    <row r="309" spans="1:4" x14ac:dyDescent="0.3">
      <c r="A309" s="3">
        <v>44214</v>
      </c>
      <c r="B309">
        <v>438.93181264497252</v>
      </c>
      <c r="C309">
        <v>3010</v>
      </c>
      <c r="D309">
        <f t="shared" si="5"/>
        <v>6370</v>
      </c>
    </row>
    <row r="310" spans="1:4" x14ac:dyDescent="0.3">
      <c r="A310" s="3">
        <v>44215</v>
      </c>
      <c r="B310">
        <v>542</v>
      </c>
      <c r="C310">
        <v>3183</v>
      </c>
      <c r="D310">
        <f t="shared" si="5"/>
        <v>6449</v>
      </c>
    </row>
    <row r="311" spans="1:4" x14ac:dyDescent="0.3">
      <c r="A311" s="3">
        <v>44216</v>
      </c>
      <c r="B311">
        <v>493</v>
      </c>
      <c r="C311">
        <v>3271</v>
      </c>
      <c r="D311">
        <f t="shared" si="5"/>
        <v>6492</v>
      </c>
    </row>
    <row r="312" spans="1:4" x14ac:dyDescent="0.3">
      <c r="A312" s="3">
        <v>44217</v>
      </c>
      <c r="B312">
        <v>473</v>
      </c>
      <c r="C312">
        <v>3381</v>
      </c>
      <c r="D312">
        <f t="shared" si="5"/>
        <v>6221</v>
      </c>
    </row>
    <row r="313" spans="1:4" x14ac:dyDescent="0.3">
      <c r="A313" s="3">
        <v>44218</v>
      </c>
      <c r="B313">
        <v>669</v>
      </c>
      <c r="C313">
        <v>3593</v>
      </c>
      <c r="D313">
        <f t="shared" si="5"/>
        <v>6313</v>
      </c>
    </row>
    <row r="314" spans="1:4" x14ac:dyDescent="0.3">
      <c r="A314" s="3">
        <v>44219</v>
      </c>
      <c r="B314">
        <v>93</v>
      </c>
      <c r="C314">
        <v>3338</v>
      </c>
      <c r="D314">
        <f t="shared" si="5"/>
        <v>6259</v>
      </c>
    </row>
    <row r="315" spans="1:4" x14ac:dyDescent="0.3">
      <c r="A315" s="3">
        <v>44220</v>
      </c>
      <c r="B315">
        <v>283.8531244306505</v>
      </c>
      <c r="C315">
        <v>3101.1184203500743</v>
      </c>
      <c r="D315">
        <f t="shared" si="5"/>
        <v>6109.6042090686969</v>
      </c>
    </row>
    <row r="316" spans="1:4" x14ac:dyDescent="0.3">
      <c r="A316" s="3">
        <v>44221</v>
      </c>
      <c r="B316">
        <v>286.1468755693495</v>
      </c>
      <c r="C316">
        <v>2865</v>
      </c>
      <c r="D316">
        <f t="shared" si="5"/>
        <v>5956</v>
      </c>
    </row>
    <row r="317" spans="1:4" x14ac:dyDescent="0.3">
      <c r="A317" s="3">
        <v>44222</v>
      </c>
      <c r="B317">
        <v>822</v>
      </c>
      <c r="C317">
        <v>3152</v>
      </c>
      <c r="D317">
        <f t="shared" si="5"/>
        <v>6113</v>
      </c>
    </row>
    <row r="318" spans="1:4" x14ac:dyDescent="0.3">
      <c r="A318" s="3">
        <v>44223</v>
      </c>
      <c r="B318">
        <v>652</v>
      </c>
      <c r="C318">
        <v>3374</v>
      </c>
      <c r="D318">
        <f t="shared" si="5"/>
        <v>6173</v>
      </c>
    </row>
    <row r="319" spans="1:4" x14ac:dyDescent="0.3">
      <c r="A319" s="3">
        <v>44224</v>
      </c>
      <c r="B319">
        <v>312</v>
      </c>
      <c r="C319">
        <v>3346</v>
      </c>
      <c r="D319">
        <f t="shared" si="5"/>
        <v>6113</v>
      </c>
    </row>
    <row r="320" spans="1:4" x14ac:dyDescent="0.3">
      <c r="A320" s="3">
        <v>44225</v>
      </c>
      <c r="B320">
        <v>583</v>
      </c>
      <c r="C320">
        <v>3460</v>
      </c>
      <c r="D320">
        <f t="shared" si="5"/>
        <v>6116</v>
      </c>
    </row>
    <row r="321" spans="1:4" x14ac:dyDescent="0.3">
      <c r="A321" s="3">
        <v>44226</v>
      </c>
      <c r="B321">
        <v>355</v>
      </c>
      <c r="C321">
        <v>3408</v>
      </c>
      <c r="D321">
        <f t="shared" si="5"/>
        <v>6436</v>
      </c>
    </row>
    <row r="322" spans="1:4" x14ac:dyDescent="0.3">
      <c r="A322" s="3">
        <v>44227</v>
      </c>
      <c r="B322">
        <v>95.38160575315851</v>
      </c>
      <c r="C322">
        <v>3200.6909470432947</v>
      </c>
      <c r="D322">
        <f t="shared" si="5"/>
        <v>6098.313418398131</v>
      </c>
    </row>
    <row r="323" spans="1:4" x14ac:dyDescent="0.3">
      <c r="A323" s="3">
        <v>44228</v>
      </c>
      <c r="B323">
        <v>95.61839424684149</v>
      </c>
      <c r="C323">
        <v>2991</v>
      </c>
      <c r="D323">
        <f t="shared" si="5"/>
        <v>5755</v>
      </c>
    </row>
    <row r="324" spans="1:4" x14ac:dyDescent="0.3">
      <c r="A324" s="3">
        <v>44229</v>
      </c>
      <c r="B324">
        <v>579</v>
      </c>
      <c r="C324">
        <v>3052</v>
      </c>
      <c r="D324">
        <f t="shared" si="5"/>
        <v>5792</v>
      </c>
    </row>
    <row r="325" spans="1:4" x14ac:dyDescent="0.3">
      <c r="A325" s="3">
        <v>44230</v>
      </c>
      <c r="B325">
        <v>878</v>
      </c>
      <c r="C325">
        <v>3353</v>
      </c>
      <c r="D325">
        <f t="shared" si="5"/>
        <v>6177</v>
      </c>
    </row>
    <row r="326" spans="1:4" x14ac:dyDescent="0.3">
      <c r="A326" s="3">
        <v>44231</v>
      </c>
      <c r="B326">
        <v>1138</v>
      </c>
      <c r="C326">
        <v>3789</v>
      </c>
      <c r="D326">
        <f t="shared" si="5"/>
        <v>6842</v>
      </c>
    </row>
    <row r="327" spans="1:4" x14ac:dyDescent="0.3">
      <c r="A327" s="3">
        <v>44232</v>
      </c>
      <c r="B327">
        <v>926</v>
      </c>
      <c r="C327">
        <v>3925</v>
      </c>
      <c r="D327">
        <f t="shared" si="5"/>
        <v>7099</v>
      </c>
    </row>
    <row r="328" spans="1:4" x14ac:dyDescent="0.3">
      <c r="A328" s="3">
        <v>44233</v>
      </c>
      <c r="B328">
        <v>335</v>
      </c>
      <c r="C328">
        <v>3840</v>
      </c>
      <c r="D328">
        <f t="shared" si="5"/>
        <v>7341</v>
      </c>
    </row>
    <row r="329" spans="1:4" x14ac:dyDescent="0.3">
      <c r="A329" s="3">
        <v>44234</v>
      </c>
      <c r="B329">
        <v>211.97099342969159</v>
      </c>
      <c r="C329">
        <v>3557.663221142866</v>
      </c>
      <c r="D329">
        <f t="shared" si="5"/>
        <v>7269.1178689990411</v>
      </c>
    </row>
    <row r="330" spans="1:4" x14ac:dyDescent="0.3">
      <c r="A330" s="3">
        <v>44235</v>
      </c>
      <c r="B330">
        <v>213.02900657030841</v>
      </c>
      <c r="C330">
        <v>3270</v>
      </c>
      <c r="D330">
        <f t="shared" si="5"/>
        <v>7196</v>
      </c>
    </row>
    <row r="331" spans="1:4" x14ac:dyDescent="0.3">
      <c r="A331" s="3">
        <v>44236</v>
      </c>
      <c r="B331">
        <v>417</v>
      </c>
      <c r="C331">
        <v>3541</v>
      </c>
      <c r="D331">
        <f t="shared" si="5"/>
        <v>6791</v>
      </c>
    </row>
    <row r="332" spans="1:4" x14ac:dyDescent="0.3">
      <c r="A332" s="3">
        <v>44237</v>
      </c>
      <c r="B332">
        <v>244</v>
      </c>
      <c r="C332">
        <v>3479</v>
      </c>
      <c r="D332">
        <f t="shared" si="5"/>
        <v>6383</v>
      </c>
    </row>
    <row r="333" spans="1:4" x14ac:dyDescent="0.3">
      <c r="A333" s="3">
        <v>44238</v>
      </c>
      <c r="B333">
        <v>247</v>
      </c>
      <c r="C333">
        <v>3386</v>
      </c>
      <c r="D333">
        <f t="shared" si="5"/>
        <v>6318</v>
      </c>
    </row>
    <row r="334" spans="1:4" x14ac:dyDescent="0.3">
      <c r="A334" s="3">
        <v>44239</v>
      </c>
      <c r="B334">
        <v>257</v>
      </c>
      <c r="C334">
        <v>3263</v>
      </c>
      <c r="D334">
        <f t="shared" si="5"/>
        <v>5992</v>
      </c>
    </row>
    <row r="335" spans="1:4" x14ac:dyDescent="0.3">
      <c r="A335" s="3">
        <v>44240</v>
      </c>
      <c r="B335">
        <v>122</v>
      </c>
      <c r="C335">
        <v>3155</v>
      </c>
      <c r="D335">
        <f t="shared" si="5"/>
        <v>5759</v>
      </c>
    </row>
    <row r="336" spans="1:4" x14ac:dyDescent="0.3">
      <c r="A336" s="3">
        <v>44241</v>
      </c>
      <c r="B336">
        <v>106.87074066082278</v>
      </c>
      <c r="C336">
        <v>3050.9157560859239</v>
      </c>
      <c r="D336">
        <f t="shared" ref="D336:D372" si="6">SUM(B323:B336)</f>
        <v>5770.4891349076643</v>
      </c>
    </row>
    <row r="337" spans="1:4" x14ac:dyDescent="0.3">
      <c r="A337" s="3">
        <v>44242</v>
      </c>
      <c r="B337">
        <v>107.12925933917722</v>
      </c>
      <c r="C337">
        <v>2946</v>
      </c>
      <c r="D337">
        <f t="shared" si="6"/>
        <v>5782</v>
      </c>
    </row>
    <row r="338" spans="1:4" x14ac:dyDescent="0.3">
      <c r="A338" s="3">
        <v>44243</v>
      </c>
      <c r="B338">
        <v>247</v>
      </c>
      <c r="C338">
        <v>2950</v>
      </c>
      <c r="D338">
        <f t="shared" si="6"/>
        <v>5450</v>
      </c>
    </row>
    <row r="339" spans="1:4" x14ac:dyDescent="0.3">
      <c r="A339" s="3">
        <v>44244</v>
      </c>
      <c r="B339">
        <v>159</v>
      </c>
      <c r="C339">
        <v>2897</v>
      </c>
      <c r="D339">
        <f t="shared" si="6"/>
        <v>4731</v>
      </c>
    </row>
    <row r="340" spans="1:4" x14ac:dyDescent="0.3">
      <c r="A340" s="3">
        <v>44245</v>
      </c>
      <c r="B340">
        <v>195</v>
      </c>
      <c r="C340">
        <v>2858</v>
      </c>
      <c r="D340">
        <f t="shared" si="6"/>
        <v>3788</v>
      </c>
    </row>
    <row r="341" spans="1:4" x14ac:dyDescent="0.3">
      <c r="A341" s="3">
        <v>44246</v>
      </c>
      <c r="B341">
        <v>152</v>
      </c>
      <c r="C341">
        <v>2786</v>
      </c>
      <c r="D341">
        <f t="shared" si="6"/>
        <v>3014</v>
      </c>
    </row>
    <row r="342" spans="1:4" x14ac:dyDescent="0.3">
      <c r="A342" s="3">
        <v>44247</v>
      </c>
      <c r="B342">
        <v>141</v>
      </c>
      <c r="C342">
        <v>2703</v>
      </c>
      <c r="D342">
        <f t="shared" si="6"/>
        <v>2820</v>
      </c>
    </row>
    <row r="343" spans="1:4" x14ac:dyDescent="0.3">
      <c r="A343" s="3">
        <v>44248</v>
      </c>
      <c r="B343">
        <v>130.31251819027966</v>
      </c>
      <c r="C343">
        <v>2660.662872358902</v>
      </c>
      <c r="D343">
        <f t="shared" si="6"/>
        <v>2738.3415247605881</v>
      </c>
    </row>
    <row r="344" spans="1:4" x14ac:dyDescent="0.3">
      <c r="A344" s="3">
        <v>44249</v>
      </c>
      <c r="B344">
        <v>130.68748180972034</v>
      </c>
      <c r="C344">
        <v>2618</v>
      </c>
      <c r="D344">
        <f t="shared" si="6"/>
        <v>2656</v>
      </c>
    </row>
    <row r="345" spans="1:4" x14ac:dyDescent="0.3">
      <c r="A345" s="3">
        <v>44250</v>
      </c>
      <c r="B345">
        <v>266</v>
      </c>
      <c r="C345">
        <v>2687</v>
      </c>
      <c r="D345">
        <f t="shared" si="6"/>
        <v>2505</v>
      </c>
    </row>
    <row r="346" spans="1:4" x14ac:dyDescent="0.3">
      <c r="A346" s="3">
        <v>44251</v>
      </c>
      <c r="B346">
        <v>249</v>
      </c>
      <c r="C346">
        <v>2816</v>
      </c>
      <c r="D346">
        <f t="shared" si="6"/>
        <v>2510</v>
      </c>
    </row>
    <row r="347" spans="1:4" x14ac:dyDescent="0.3">
      <c r="A347" s="3">
        <v>44252</v>
      </c>
      <c r="B347">
        <v>177</v>
      </c>
      <c r="C347">
        <v>2824</v>
      </c>
      <c r="D347">
        <f t="shared" si="6"/>
        <v>2440</v>
      </c>
    </row>
    <row r="348" spans="1:4" x14ac:dyDescent="0.3">
      <c r="A348" s="3">
        <v>44253</v>
      </c>
      <c r="B348">
        <v>183</v>
      </c>
      <c r="C348">
        <v>2850</v>
      </c>
      <c r="D348">
        <f t="shared" si="6"/>
        <v>2366</v>
      </c>
    </row>
    <row r="349" spans="1:4" x14ac:dyDescent="0.3">
      <c r="A349" s="3">
        <v>44254</v>
      </c>
      <c r="B349">
        <v>122</v>
      </c>
      <c r="C349">
        <v>2828</v>
      </c>
      <c r="D349">
        <f t="shared" si="6"/>
        <v>2366</v>
      </c>
    </row>
    <row r="350" spans="1:4" x14ac:dyDescent="0.3">
      <c r="A350" s="3">
        <v>44255</v>
      </c>
      <c r="B350">
        <v>110.3691472021892</v>
      </c>
      <c r="C350">
        <v>2791.1191156588538</v>
      </c>
      <c r="D350">
        <f t="shared" si="6"/>
        <v>2369.4984065413664</v>
      </c>
    </row>
    <row r="351" spans="1:4" x14ac:dyDescent="0.3">
      <c r="A351" s="3">
        <v>44256</v>
      </c>
      <c r="B351">
        <v>110.6308527978108</v>
      </c>
      <c r="C351">
        <v>2754</v>
      </c>
      <c r="D351">
        <f t="shared" si="6"/>
        <v>2373</v>
      </c>
    </row>
    <row r="352" spans="1:4" x14ac:dyDescent="0.3">
      <c r="A352" s="3">
        <v>44257</v>
      </c>
      <c r="B352">
        <v>232</v>
      </c>
      <c r="C352">
        <v>2827</v>
      </c>
      <c r="D352">
        <f t="shared" si="6"/>
        <v>2358</v>
      </c>
    </row>
    <row r="353" spans="1:4" x14ac:dyDescent="0.3">
      <c r="A353" s="3">
        <v>44258</v>
      </c>
      <c r="B353">
        <v>141</v>
      </c>
      <c r="C353">
        <v>2822</v>
      </c>
      <c r="D353">
        <f t="shared" si="6"/>
        <v>2340</v>
      </c>
    </row>
    <row r="354" spans="1:4" x14ac:dyDescent="0.3">
      <c r="A354" s="3">
        <v>44259</v>
      </c>
      <c r="B354">
        <v>26</v>
      </c>
      <c r="C354">
        <v>2723</v>
      </c>
      <c r="D354">
        <f t="shared" si="6"/>
        <v>2171</v>
      </c>
    </row>
    <row r="355" spans="1:4" x14ac:dyDescent="0.3">
      <c r="A355" s="3">
        <v>44260</v>
      </c>
      <c r="B355">
        <v>420</v>
      </c>
      <c r="C355">
        <v>2987</v>
      </c>
      <c r="D355">
        <f t="shared" si="6"/>
        <v>2439</v>
      </c>
    </row>
    <row r="356" spans="1:4" x14ac:dyDescent="0.3">
      <c r="A356" s="3">
        <v>44261</v>
      </c>
      <c r="B356">
        <v>131</v>
      </c>
      <c r="C356">
        <v>2963</v>
      </c>
      <c r="D356">
        <f t="shared" si="6"/>
        <v>2429</v>
      </c>
    </row>
    <row r="357" spans="1:4" x14ac:dyDescent="0.3">
      <c r="A357" s="3">
        <v>44262</v>
      </c>
      <c r="B357">
        <v>133.81237554906693</v>
      </c>
      <c r="C357">
        <v>2954.0404835269437</v>
      </c>
      <c r="D357">
        <f t="shared" si="6"/>
        <v>2432.4998573587873</v>
      </c>
    </row>
    <row r="358" spans="1:4" x14ac:dyDescent="0.3">
      <c r="A358" s="3">
        <v>44263</v>
      </c>
      <c r="B358">
        <v>134.18762445093307</v>
      </c>
      <c r="C358">
        <v>2945</v>
      </c>
      <c r="D358">
        <f t="shared" si="6"/>
        <v>2436</v>
      </c>
    </row>
    <row r="359" spans="1:4" x14ac:dyDescent="0.3">
      <c r="A359" s="3">
        <v>44264</v>
      </c>
      <c r="B359">
        <v>254</v>
      </c>
      <c r="C359">
        <v>3031</v>
      </c>
      <c r="D359">
        <f t="shared" si="6"/>
        <v>2424</v>
      </c>
    </row>
    <row r="360" spans="1:4" x14ac:dyDescent="0.3">
      <c r="A360" s="3">
        <v>44265</v>
      </c>
      <c r="B360">
        <v>189</v>
      </c>
      <c r="C360">
        <v>3073</v>
      </c>
      <c r="D360">
        <f t="shared" si="6"/>
        <v>2364</v>
      </c>
    </row>
    <row r="361" spans="1:4" x14ac:dyDescent="0.3">
      <c r="A361" s="3">
        <v>44266</v>
      </c>
      <c r="B361">
        <v>268</v>
      </c>
      <c r="C361">
        <v>3162</v>
      </c>
      <c r="D361">
        <f t="shared" si="6"/>
        <v>2455</v>
      </c>
    </row>
    <row r="362" spans="1:4" x14ac:dyDescent="0.3">
      <c r="A362" s="3">
        <v>44267</v>
      </c>
      <c r="B362">
        <v>315</v>
      </c>
      <c r="C362">
        <v>3307</v>
      </c>
      <c r="D362">
        <f t="shared" si="6"/>
        <v>2587</v>
      </c>
    </row>
    <row r="363" spans="1:4" x14ac:dyDescent="0.3">
      <c r="A363" s="3">
        <v>44268</v>
      </c>
      <c r="B363">
        <v>290</v>
      </c>
      <c r="C363">
        <v>3437</v>
      </c>
      <c r="D363">
        <f t="shared" si="6"/>
        <v>2755</v>
      </c>
    </row>
    <row r="364" spans="1:4" x14ac:dyDescent="0.3">
      <c r="A364" s="3">
        <v>44269</v>
      </c>
      <c r="B364">
        <v>214.03539330251078</v>
      </c>
      <c r="C364">
        <v>3498.2922701568896</v>
      </c>
      <c r="D364">
        <f t="shared" si="6"/>
        <v>2858.6662461003216</v>
      </c>
    </row>
    <row r="365" spans="1:4" x14ac:dyDescent="0.3">
      <c r="A365" s="3">
        <v>44270</v>
      </c>
      <c r="B365">
        <v>214.96460669748922</v>
      </c>
      <c r="C365">
        <v>3560</v>
      </c>
      <c r="D365">
        <f t="shared" si="6"/>
        <v>2963</v>
      </c>
    </row>
    <row r="366" spans="1:4" x14ac:dyDescent="0.3">
      <c r="A366" s="3">
        <v>44271</v>
      </c>
      <c r="B366">
        <v>295</v>
      </c>
      <c r="C366">
        <v>3681</v>
      </c>
      <c r="D366">
        <f t="shared" si="6"/>
        <v>3026</v>
      </c>
    </row>
    <row r="367" spans="1:4" x14ac:dyDescent="0.3">
      <c r="A367" s="3">
        <v>44272</v>
      </c>
      <c r="B367">
        <v>91</v>
      </c>
      <c r="C367">
        <v>3631</v>
      </c>
      <c r="D367">
        <f t="shared" si="6"/>
        <v>2976</v>
      </c>
    </row>
    <row r="368" spans="1:4" x14ac:dyDescent="0.3">
      <c r="A368" s="3">
        <v>44273</v>
      </c>
      <c r="B368">
        <v>311.53172623066348</v>
      </c>
      <c r="C368">
        <v>3789.2848444553674</v>
      </c>
      <c r="D368">
        <f t="shared" si="6"/>
        <v>3261.5317262306635</v>
      </c>
    </row>
    <row r="369" spans="1:4" x14ac:dyDescent="0.3">
      <c r="A369" s="3">
        <v>44274</v>
      </c>
      <c r="B369">
        <v>313.46827376933652</v>
      </c>
      <c r="C369">
        <v>3949</v>
      </c>
      <c r="D369">
        <f t="shared" si="6"/>
        <v>3155</v>
      </c>
    </row>
    <row r="370" spans="1:4" x14ac:dyDescent="0.3">
      <c r="A370" s="3">
        <v>44275</v>
      </c>
      <c r="B370">
        <v>266</v>
      </c>
      <c r="C370">
        <v>4063</v>
      </c>
      <c r="D370">
        <f t="shared" si="6"/>
        <v>3290</v>
      </c>
    </row>
    <row r="371" spans="1:4" x14ac:dyDescent="0.3">
      <c r="A371" s="1">
        <v>44276</v>
      </c>
      <c r="B371">
        <v>225.00372813853028</v>
      </c>
      <c r="C371">
        <v>4102.8724730977774</v>
      </c>
      <c r="D371">
        <f t="shared" si="6"/>
        <v>3381.1913525894633</v>
      </c>
    </row>
    <row r="372" spans="1:4" x14ac:dyDescent="0.3">
      <c r="A372" s="1">
        <v>44277</v>
      </c>
      <c r="B372">
        <v>225.99627186146972</v>
      </c>
      <c r="C372">
        <v>4143</v>
      </c>
      <c r="D372">
        <f t="shared" si="6"/>
        <v>3473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Planilha1</vt:lpstr>
      <vt:lpstr>Planilha2</vt:lpstr>
      <vt:lpstr>Dados Oficiais</vt:lpstr>
      <vt:lpstr>Dados sim recup exp</vt:lpstr>
      <vt:lpstr>Dados sim recup média</vt:lpstr>
      <vt:lpstr>Dados sim recup log</vt:lpstr>
      <vt:lpstr>Casos Ativos X Quinzenais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Celso Rosa</dc:creator>
  <cp:lastModifiedBy>Celso José Rosa Júnior</cp:lastModifiedBy>
  <dcterms:created xsi:type="dcterms:W3CDTF">2020-05-09T03:25:46Z</dcterms:created>
  <dcterms:modified xsi:type="dcterms:W3CDTF">2023-10-15T17:24:57Z</dcterms:modified>
</cp:coreProperties>
</file>