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vid-SJC\"/>
    </mc:Choice>
  </mc:AlternateContent>
  <xr:revisionPtr revIDLastSave="0" documentId="13_ncr:1_{F3CBC070-B889-4F80-9D98-46F8277681A8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Planilha1" sheetId="1" r:id="rId1"/>
    <sheet name="Planilha2" sheetId="2" r:id="rId2"/>
    <sheet name="Dados Oficiais" sheetId="7" r:id="rId3"/>
    <sheet name="Dados sim recup exp" sheetId="8" r:id="rId4"/>
    <sheet name="Dados sim recup média" sheetId="12" r:id="rId5"/>
    <sheet name="Dados sim recup log" sheetId="11" r:id="rId6"/>
    <sheet name="Casos Ativos X Quinzenais" sheetId="14" r:id="rId7"/>
  </sheets>
  <definedNames>
    <definedName name="_xlnm._FilterDatabase" localSheetId="5" hidden="1">'Dados sim recup log'!$A$1:$O$373</definedName>
    <definedName name="dt">#REF!</definedName>
    <definedName name="i0">#REF!</definedName>
    <definedName name="K">#REF!</definedName>
    <definedName name="p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27" i="11" l="1"/>
  <c r="M527" i="11" s="1"/>
  <c r="L527" i="11"/>
  <c r="O527" i="11"/>
  <c r="Q527" i="11"/>
  <c r="J527" i="11"/>
  <c r="H527" i="11"/>
  <c r="G527" i="11"/>
  <c r="E527" i="11"/>
  <c r="D527" i="11"/>
  <c r="C527" i="11"/>
  <c r="O524" i="11"/>
  <c r="Q524" i="11" s="1"/>
  <c r="O525" i="11"/>
  <c r="Q525" i="11"/>
  <c r="O526" i="11"/>
  <c r="Q526" i="11" s="1"/>
  <c r="L524" i="11"/>
  <c r="L525" i="11"/>
  <c r="L526" i="11"/>
  <c r="K524" i="11"/>
  <c r="N524" i="11" s="1"/>
  <c r="P524" i="11" s="1"/>
  <c r="K525" i="11"/>
  <c r="N525" i="11" s="1"/>
  <c r="P525" i="11" s="1"/>
  <c r="K526" i="11"/>
  <c r="M526" i="11" s="1"/>
  <c r="J525" i="11"/>
  <c r="J526" i="11"/>
  <c r="I525" i="11"/>
  <c r="J524" i="11"/>
  <c r="H524" i="11"/>
  <c r="H525" i="11"/>
  <c r="H526" i="11"/>
  <c r="G524" i="11"/>
  <c r="G525" i="11"/>
  <c r="G526" i="11"/>
  <c r="F525" i="11"/>
  <c r="E524" i="11"/>
  <c r="E525" i="11"/>
  <c r="E526" i="11"/>
  <c r="D524" i="11"/>
  <c r="D525" i="11"/>
  <c r="D526" i="11"/>
  <c r="C524" i="11"/>
  <c r="C525" i="11"/>
  <c r="C526" i="11"/>
  <c r="B525" i="11"/>
  <c r="O523" i="11"/>
  <c r="Q523" i="11"/>
  <c r="K523" i="11"/>
  <c r="M523" i="11" s="1"/>
  <c r="L523" i="11"/>
  <c r="J523" i="11"/>
  <c r="H523" i="11"/>
  <c r="G523" i="11"/>
  <c r="E523" i="11"/>
  <c r="D523" i="11"/>
  <c r="C523" i="11"/>
  <c r="D522" i="11" s="1"/>
  <c r="O522" i="11"/>
  <c r="Q522" i="11" s="1"/>
  <c r="K522" i="11"/>
  <c r="L522" i="11"/>
  <c r="J522" i="11"/>
  <c r="G522" i="11"/>
  <c r="H522" i="11" s="1"/>
  <c r="E522" i="11"/>
  <c r="C522" i="11"/>
  <c r="G521" i="11"/>
  <c r="K521" i="11"/>
  <c r="L521" i="11"/>
  <c r="O521" i="11"/>
  <c r="Q521" i="11"/>
  <c r="E521" i="11"/>
  <c r="C521" i="11"/>
  <c r="H521" i="11"/>
  <c r="J521" i="11"/>
  <c r="O520" i="11"/>
  <c r="Q520" i="11" s="1"/>
  <c r="L520" i="11"/>
  <c r="K520" i="11"/>
  <c r="N520" i="11" s="1"/>
  <c r="P520" i="11" s="1"/>
  <c r="J520" i="11"/>
  <c r="H520" i="11"/>
  <c r="G520" i="11"/>
  <c r="E520" i="11"/>
  <c r="C520" i="11"/>
  <c r="D516" i="11" s="1"/>
  <c r="O518" i="11"/>
  <c r="Q518" i="11" s="1"/>
  <c r="O519" i="11"/>
  <c r="Q519" i="11" s="1"/>
  <c r="L518" i="11"/>
  <c r="L519" i="11"/>
  <c r="K518" i="11"/>
  <c r="M518" i="11" s="1"/>
  <c r="K519" i="11"/>
  <c r="N519" i="11" s="1"/>
  <c r="P519" i="11" s="1"/>
  <c r="J518" i="11"/>
  <c r="J519" i="11"/>
  <c r="I518" i="11"/>
  <c r="H518" i="11"/>
  <c r="H519" i="11"/>
  <c r="G518" i="11"/>
  <c r="G519" i="11"/>
  <c r="F518" i="11"/>
  <c r="E518" i="11"/>
  <c r="E519" i="11"/>
  <c r="C518" i="11"/>
  <c r="C519" i="11"/>
  <c r="B518" i="11"/>
  <c r="O517" i="11"/>
  <c r="Q517" i="11"/>
  <c r="L517" i="11"/>
  <c r="K517" i="11"/>
  <c r="N517" i="11" s="1"/>
  <c r="P517" i="11" s="1"/>
  <c r="J517" i="11"/>
  <c r="H517" i="11"/>
  <c r="G517" i="11"/>
  <c r="E517" i="11"/>
  <c r="D517" i="11"/>
  <c r="C517" i="11"/>
  <c r="D513" i="11" s="1"/>
  <c r="Q516" i="11"/>
  <c r="O516" i="11"/>
  <c r="L516" i="11"/>
  <c r="K516" i="11"/>
  <c r="N516" i="11" s="1"/>
  <c r="P516" i="11" s="1"/>
  <c r="J516" i="11"/>
  <c r="H516" i="11"/>
  <c r="G516" i="11"/>
  <c r="E516" i="11"/>
  <c r="C516" i="11"/>
  <c r="D515" i="11" s="1"/>
  <c r="L514" i="11"/>
  <c r="O514" i="11"/>
  <c r="Q514" i="11"/>
  <c r="L515" i="11"/>
  <c r="O515" i="11"/>
  <c r="Q515" i="11" s="1"/>
  <c r="K514" i="11"/>
  <c r="N514" i="11" s="1"/>
  <c r="P514" i="11" s="1"/>
  <c r="K515" i="11"/>
  <c r="M515" i="11" s="1"/>
  <c r="D514" i="11"/>
  <c r="E514" i="11"/>
  <c r="E515" i="11"/>
  <c r="H514" i="11"/>
  <c r="H515" i="11"/>
  <c r="G514" i="11"/>
  <c r="G515" i="11"/>
  <c r="J515" i="11"/>
  <c r="J514" i="11"/>
  <c r="C514" i="11"/>
  <c r="C515" i="11"/>
  <c r="Q513" i="11"/>
  <c r="O513" i="11"/>
  <c r="L513" i="11"/>
  <c r="K513" i="11"/>
  <c r="N513" i="11" s="1"/>
  <c r="P513" i="11" s="1"/>
  <c r="J513" i="11"/>
  <c r="H513" i="11"/>
  <c r="G513" i="11"/>
  <c r="E513" i="11"/>
  <c r="C513" i="11"/>
  <c r="O511" i="11"/>
  <c r="Q511" i="11" s="1"/>
  <c r="O512" i="11"/>
  <c r="Q512" i="11" s="1"/>
  <c r="L511" i="11"/>
  <c r="L512" i="11"/>
  <c r="K511" i="11"/>
  <c r="M511" i="11" s="1"/>
  <c r="K512" i="11"/>
  <c r="N512" i="11" s="1"/>
  <c r="P512" i="11" s="1"/>
  <c r="J511" i="11"/>
  <c r="J512" i="11"/>
  <c r="I511" i="11"/>
  <c r="H511" i="11"/>
  <c r="H512" i="11"/>
  <c r="G511" i="11"/>
  <c r="G512" i="11"/>
  <c r="F511" i="11"/>
  <c r="E511" i="11"/>
  <c r="E512" i="11"/>
  <c r="D511" i="11"/>
  <c r="D512" i="11"/>
  <c r="C511" i="11"/>
  <c r="C512" i="11"/>
  <c r="B511" i="11"/>
  <c r="O510" i="11"/>
  <c r="Q510" i="11" s="1"/>
  <c r="L510" i="11"/>
  <c r="K510" i="11"/>
  <c r="M510" i="11" s="1"/>
  <c r="J510" i="11"/>
  <c r="H510" i="11"/>
  <c r="G510" i="11"/>
  <c r="E510" i="11"/>
  <c r="D510" i="11"/>
  <c r="C510" i="11"/>
  <c r="O509" i="11"/>
  <c r="Q509" i="11"/>
  <c r="L509" i="11"/>
  <c r="K509" i="11"/>
  <c r="J509" i="11"/>
  <c r="H509" i="11"/>
  <c r="G509" i="11"/>
  <c r="E509" i="11"/>
  <c r="D509" i="11"/>
  <c r="C509" i="11"/>
  <c r="Q508" i="11"/>
  <c r="O508" i="11"/>
  <c r="L508" i="11"/>
  <c r="K508" i="11"/>
  <c r="N508" i="11" s="1"/>
  <c r="P508" i="11" s="1"/>
  <c r="H508" i="11"/>
  <c r="G508" i="11"/>
  <c r="E508" i="11"/>
  <c r="D508" i="11"/>
  <c r="C508" i="11"/>
  <c r="D507" i="11" s="1"/>
  <c r="J508" i="11"/>
  <c r="Q507" i="11"/>
  <c r="O507" i="11"/>
  <c r="L507" i="11"/>
  <c r="K507" i="11"/>
  <c r="N507" i="11" s="1"/>
  <c r="P507" i="11" s="1"/>
  <c r="J507" i="11"/>
  <c r="H507" i="11"/>
  <c r="G507" i="11"/>
  <c r="E507" i="11"/>
  <c r="C507" i="11"/>
  <c r="D503" i="11" s="1"/>
  <c r="Q506" i="11"/>
  <c r="O506" i="11"/>
  <c r="L506" i="11"/>
  <c r="K506" i="11"/>
  <c r="N506" i="11" s="1"/>
  <c r="P506" i="11" s="1"/>
  <c r="J506" i="11"/>
  <c r="H506" i="11"/>
  <c r="G506" i="11"/>
  <c r="E506" i="11"/>
  <c r="C506" i="11"/>
  <c r="L503" i="11"/>
  <c r="O503" i="11"/>
  <c r="Q503" i="11"/>
  <c r="L504" i="11"/>
  <c r="O504" i="11"/>
  <c r="Q504" i="11" s="1"/>
  <c r="L505" i="11"/>
  <c r="O505" i="11"/>
  <c r="Q505" i="11" s="1"/>
  <c r="K503" i="11"/>
  <c r="N503" i="11" s="1"/>
  <c r="P503" i="11" s="1"/>
  <c r="K504" i="11"/>
  <c r="M504" i="11" s="1"/>
  <c r="K505" i="11"/>
  <c r="M505" i="11" s="1"/>
  <c r="J504" i="11"/>
  <c r="J505" i="11"/>
  <c r="I504" i="11"/>
  <c r="J503" i="11"/>
  <c r="H503" i="11"/>
  <c r="H504" i="11"/>
  <c r="H505" i="11"/>
  <c r="G503" i="11"/>
  <c r="G504" i="11"/>
  <c r="G505" i="11"/>
  <c r="F504" i="11"/>
  <c r="E503" i="11"/>
  <c r="E504" i="11"/>
  <c r="E505" i="11"/>
  <c r="C503" i="11"/>
  <c r="C504" i="11"/>
  <c r="C505" i="11"/>
  <c r="B504" i="11"/>
  <c r="Q502" i="11"/>
  <c r="O502" i="11"/>
  <c r="L502" i="11"/>
  <c r="K502" i="11"/>
  <c r="N502" i="11" s="1"/>
  <c r="P502" i="11" s="1"/>
  <c r="J502" i="11"/>
  <c r="H502" i="11"/>
  <c r="G502" i="11"/>
  <c r="C502" i="11"/>
  <c r="K501" i="11"/>
  <c r="N501" i="11" s="1"/>
  <c r="P501" i="11" s="1"/>
  <c r="J501" i="11"/>
  <c r="L501" i="11" s="1"/>
  <c r="H501" i="11"/>
  <c r="G501" i="11"/>
  <c r="C501" i="11"/>
  <c r="E502" i="11" s="1"/>
  <c r="Q499" i="11"/>
  <c r="Q500" i="11"/>
  <c r="O499" i="11"/>
  <c r="O500" i="11"/>
  <c r="L499" i="11"/>
  <c r="L500" i="11"/>
  <c r="K499" i="11"/>
  <c r="N499" i="11" s="1"/>
  <c r="P499" i="11" s="1"/>
  <c r="K500" i="11"/>
  <c r="N500" i="11" s="1"/>
  <c r="P500" i="11" s="1"/>
  <c r="J499" i="11"/>
  <c r="J500" i="11"/>
  <c r="I499" i="11"/>
  <c r="H499" i="11"/>
  <c r="H500" i="11"/>
  <c r="G499" i="11"/>
  <c r="G500" i="11"/>
  <c r="F499" i="11"/>
  <c r="E499" i="11"/>
  <c r="E500" i="11"/>
  <c r="C499" i="11"/>
  <c r="C500" i="11"/>
  <c r="B499" i="11"/>
  <c r="K497" i="11"/>
  <c r="L497" i="11"/>
  <c r="O497" i="11"/>
  <c r="Q497" i="11"/>
  <c r="K498" i="11"/>
  <c r="M498" i="11" s="1"/>
  <c r="L498" i="11"/>
  <c r="O498" i="11"/>
  <c r="Q498" i="11" s="1"/>
  <c r="J497" i="11"/>
  <c r="K496" i="11" s="1"/>
  <c r="J498" i="11"/>
  <c r="I497" i="11"/>
  <c r="G497" i="11"/>
  <c r="G498" i="11"/>
  <c r="F497" i="11"/>
  <c r="E497" i="11"/>
  <c r="E498" i="11"/>
  <c r="D498" i="11"/>
  <c r="C497" i="11"/>
  <c r="C498" i="11"/>
  <c r="B497" i="11"/>
  <c r="L496" i="11"/>
  <c r="O496" i="11"/>
  <c r="Q496" i="11" s="1"/>
  <c r="D496" i="11"/>
  <c r="E496" i="11"/>
  <c r="H496" i="11"/>
  <c r="G496" i="11"/>
  <c r="J496" i="11"/>
  <c r="C496" i="11"/>
  <c r="D494" i="11" s="1"/>
  <c r="Q494" i="11"/>
  <c r="Q495" i="11"/>
  <c r="O494" i="11"/>
  <c r="O495" i="11"/>
  <c r="L494" i="11"/>
  <c r="L495" i="11"/>
  <c r="K494" i="11"/>
  <c r="J495" i="11"/>
  <c r="J494" i="11"/>
  <c r="G494" i="11"/>
  <c r="G495" i="11"/>
  <c r="E494" i="11"/>
  <c r="E495" i="11"/>
  <c r="C494" i="11"/>
  <c r="D491" i="11" s="1"/>
  <c r="C495" i="11"/>
  <c r="Q493" i="11"/>
  <c r="O493" i="11"/>
  <c r="L493" i="11"/>
  <c r="K493" i="11"/>
  <c r="J493" i="11"/>
  <c r="G493" i="11"/>
  <c r="E493" i="11"/>
  <c r="C493" i="11"/>
  <c r="Q492" i="11"/>
  <c r="O492" i="11"/>
  <c r="L492" i="11"/>
  <c r="K492" i="11"/>
  <c r="N492" i="11" s="1"/>
  <c r="P492" i="11" s="1"/>
  <c r="J492" i="11"/>
  <c r="E492" i="11"/>
  <c r="G492" i="11"/>
  <c r="C492" i="11"/>
  <c r="D489" i="11" s="1"/>
  <c r="Q491" i="11"/>
  <c r="O490" i="11"/>
  <c r="Q490" i="11" s="1"/>
  <c r="O491" i="11"/>
  <c r="K490" i="11"/>
  <c r="N490" i="11" s="1"/>
  <c r="P490" i="11" s="1"/>
  <c r="K491" i="11"/>
  <c r="N491" i="11" s="1"/>
  <c r="P491" i="11" s="1"/>
  <c r="J490" i="11"/>
  <c r="L490" i="11" s="1"/>
  <c r="J491" i="11"/>
  <c r="I490" i="11"/>
  <c r="G490" i="11"/>
  <c r="H493" i="11" s="1"/>
  <c r="G491" i="11"/>
  <c r="F490" i="11"/>
  <c r="E490" i="11"/>
  <c r="E491" i="11"/>
  <c r="D490" i="11"/>
  <c r="C490" i="11"/>
  <c r="C491" i="11"/>
  <c r="B490" i="11"/>
  <c r="Q489" i="11"/>
  <c r="O489" i="11"/>
  <c r="L489" i="11"/>
  <c r="J489" i="11"/>
  <c r="K489" i="11" s="1"/>
  <c r="N489" i="11" s="1"/>
  <c r="P489" i="11" s="1"/>
  <c r="H489" i="11"/>
  <c r="G489" i="11"/>
  <c r="E489" i="11"/>
  <c r="C489" i="11"/>
  <c r="D488" i="11" s="1"/>
  <c r="Q488" i="11"/>
  <c r="O488" i="11"/>
  <c r="L488" i="11"/>
  <c r="E488" i="11"/>
  <c r="G488" i="11"/>
  <c r="H488" i="11" s="1"/>
  <c r="J488" i="11"/>
  <c r="C488" i="11"/>
  <c r="K487" i="11"/>
  <c r="M487" i="11" s="1"/>
  <c r="L487" i="11"/>
  <c r="O487" i="11"/>
  <c r="Q487" i="11" s="1"/>
  <c r="J487" i="11"/>
  <c r="E487" i="11"/>
  <c r="G487" i="11"/>
  <c r="H487" i="11" s="1"/>
  <c r="H486" i="11"/>
  <c r="G486" i="11"/>
  <c r="C487" i="11"/>
  <c r="Q486" i="11"/>
  <c r="O486" i="11"/>
  <c r="L486" i="11"/>
  <c r="K486" i="11"/>
  <c r="N486" i="11" s="1"/>
  <c r="P486" i="11" s="1"/>
  <c r="J486" i="11"/>
  <c r="E486" i="11"/>
  <c r="C486" i="11"/>
  <c r="D482" i="11" s="1"/>
  <c r="Q485" i="11"/>
  <c r="O485" i="11"/>
  <c r="L485" i="11"/>
  <c r="K485" i="11"/>
  <c r="H485" i="11"/>
  <c r="G485" i="11"/>
  <c r="J485" i="11"/>
  <c r="E485" i="11"/>
  <c r="C485" i="11"/>
  <c r="Q483" i="11"/>
  <c r="Q484" i="11"/>
  <c r="O483" i="11"/>
  <c r="O484" i="11"/>
  <c r="L483" i="11"/>
  <c r="L484" i="11"/>
  <c r="K483" i="11"/>
  <c r="M483" i="11" s="1"/>
  <c r="K484" i="11"/>
  <c r="M484" i="11" s="1"/>
  <c r="J483" i="11"/>
  <c r="J484" i="11"/>
  <c r="I483" i="11"/>
  <c r="H483" i="11"/>
  <c r="H484" i="11"/>
  <c r="G483" i="11"/>
  <c r="G484" i="11"/>
  <c r="F483" i="11"/>
  <c r="E483" i="11"/>
  <c r="E484" i="11"/>
  <c r="C483" i="11"/>
  <c r="C484" i="11"/>
  <c r="B483" i="11"/>
  <c r="L481" i="11"/>
  <c r="O481" i="11"/>
  <c r="Q481" i="11"/>
  <c r="L482" i="11"/>
  <c r="O482" i="11"/>
  <c r="Q482" i="11" s="1"/>
  <c r="K481" i="11"/>
  <c r="M481" i="11" s="1"/>
  <c r="K482" i="11"/>
  <c r="M482" i="11" s="1"/>
  <c r="J481" i="11"/>
  <c r="J482" i="11"/>
  <c r="I481" i="11"/>
  <c r="H481" i="11"/>
  <c r="H482" i="11"/>
  <c r="G481" i="11"/>
  <c r="G482" i="11"/>
  <c r="F481" i="11"/>
  <c r="E481" i="11"/>
  <c r="E482" i="11"/>
  <c r="D481" i="11"/>
  <c r="C481" i="11"/>
  <c r="C482" i="11"/>
  <c r="B481" i="11"/>
  <c r="Q480" i="11"/>
  <c r="O480" i="11"/>
  <c r="G480" i="11"/>
  <c r="J480" i="11"/>
  <c r="L480" i="11" s="1"/>
  <c r="C480" i="11"/>
  <c r="C479" i="11"/>
  <c r="G479" i="11"/>
  <c r="J479" i="11"/>
  <c r="G478" i="11"/>
  <c r="J478" i="11"/>
  <c r="L479" i="11" s="1"/>
  <c r="C478" i="11"/>
  <c r="J477" i="11"/>
  <c r="K480" i="11" s="1"/>
  <c r="N480" i="11" s="1"/>
  <c r="P480" i="11" s="1"/>
  <c r="I476" i="11"/>
  <c r="J475" i="11"/>
  <c r="L475" i="11" s="1"/>
  <c r="G475" i="11"/>
  <c r="G476" i="11"/>
  <c r="F476" i="11"/>
  <c r="G477" i="11" s="1"/>
  <c r="C475" i="11"/>
  <c r="B476" i="11"/>
  <c r="C476" i="11" s="1"/>
  <c r="J474" i="11"/>
  <c r="G474" i="11"/>
  <c r="C474" i="11"/>
  <c r="L473" i="11"/>
  <c r="G473" i="11"/>
  <c r="J473" i="11"/>
  <c r="C473" i="11"/>
  <c r="G472" i="11"/>
  <c r="J472" i="11"/>
  <c r="C472" i="11"/>
  <c r="J471" i="11"/>
  <c r="G471" i="11"/>
  <c r="C471" i="11"/>
  <c r="J470" i="11"/>
  <c r="I469" i="11"/>
  <c r="F469" i="11"/>
  <c r="G469" i="11" s="1"/>
  <c r="B469" i="11"/>
  <c r="G468" i="11"/>
  <c r="J468" i="11"/>
  <c r="O475" i="11" s="1"/>
  <c r="Q475" i="11" s="1"/>
  <c r="C468" i="11"/>
  <c r="G467" i="11"/>
  <c r="J467" i="11"/>
  <c r="C467" i="11"/>
  <c r="G466" i="11"/>
  <c r="J466" i="11"/>
  <c r="O473" i="11" s="1"/>
  <c r="Q473" i="11" s="1"/>
  <c r="C466" i="11"/>
  <c r="J465" i="11"/>
  <c r="O472" i="11" s="1"/>
  <c r="Q472" i="11" s="1"/>
  <c r="G465" i="11"/>
  <c r="C465" i="11"/>
  <c r="J464" i="11"/>
  <c r="G464" i="11"/>
  <c r="C464" i="11"/>
  <c r="J463" i="11"/>
  <c r="I462" i="11"/>
  <c r="F462" i="11"/>
  <c r="G463" i="11" s="1"/>
  <c r="B462" i="11"/>
  <c r="J453" i="11"/>
  <c r="J454" i="11"/>
  <c r="L454" i="11" s="1"/>
  <c r="J456" i="11"/>
  <c r="J457" i="11"/>
  <c r="J458" i="11"/>
  <c r="J459" i="11"/>
  <c r="L459" i="11" s="1"/>
  <c r="J460" i="11"/>
  <c r="J461" i="11"/>
  <c r="G453" i="11"/>
  <c r="G454" i="11"/>
  <c r="G457" i="11"/>
  <c r="G458" i="11"/>
  <c r="G459" i="11"/>
  <c r="G460" i="11"/>
  <c r="G461" i="11"/>
  <c r="C453" i="11"/>
  <c r="C454" i="11"/>
  <c r="C457" i="11"/>
  <c r="C458" i="11"/>
  <c r="C459" i="11"/>
  <c r="C460" i="11"/>
  <c r="C461" i="11"/>
  <c r="I455" i="11"/>
  <c r="F455" i="11"/>
  <c r="G455" i="11" s="1"/>
  <c r="B455" i="11"/>
  <c r="G452" i="11"/>
  <c r="J452" i="11"/>
  <c r="C452" i="11"/>
  <c r="G451" i="11"/>
  <c r="J451" i="11"/>
  <c r="L451" i="11" s="1"/>
  <c r="C451" i="11"/>
  <c r="J450" i="11"/>
  <c r="O457" i="11" s="1"/>
  <c r="Q457" i="11" s="1"/>
  <c r="G450" i="11"/>
  <c r="C450" i="11"/>
  <c r="J449" i="11"/>
  <c r="I448" i="11"/>
  <c r="F448" i="11"/>
  <c r="G448" i="11" s="1"/>
  <c r="B448" i="11"/>
  <c r="J447" i="11"/>
  <c r="G447" i="11"/>
  <c r="C447" i="11"/>
  <c r="J446" i="11"/>
  <c r="I445" i="11"/>
  <c r="F445" i="11"/>
  <c r="G446" i="11" s="1"/>
  <c r="B445" i="11"/>
  <c r="C445" i="11" s="1"/>
  <c r="J444" i="11"/>
  <c r="G444" i="11"/>
  <c r="C444" i="11"/>
  <c r="J443" i="11"/>
  <c r="G443" i="11"/>
  <c r="C443" i="11"/>
  <c r="J442" i="11"/>
  <c r="I441" i="11"/>
  <c r="F441" i="11"/>
  <c r="G441" i="11" s="1"/>
  <c r="B441" i="11"/>
  <c r="C441" i="11" s="1"/>
  <c r="J440" i="11"/>
  <c r="G439" i="11"/>
  <c r="G440" i="11"/>
  <c r="J439" i="11"/>
  <c r="C439" i="11"/>
  <c r="C440" i="11"/>
  <c r="J438" i="11"/>
  <c r="J437" i="11"/>
  <c r="J436" i="11"/>
  <c r="G436" i="11"/>
  <c r="G437" i="11"/>
  <c r="G438" i="11"/>
  <c r="C438" i="11"/>
  <c r="C437" i="11"/>
  <c r="C436" i="11"/>
  <c r="J435" i="11"/>
  <c r="I434" i="11"/>
  <c r="F434" i="11"/>
  <c r="G434" i="11" s="1"/>
  <c r="B434" i="11"/>
  <c r="J433" i="11"/>
  <c r="J432" i="11"/>
  <c r="J431" i="11"/>
  <c r="J430" i="11"/>
  <c r="J429" i="11"/>
  <c r="G429" i="11"/>
  <c r="G430" i="11"/>
  <c r="G431" i="11"/>
  <c r="G432" i="11"/>
  <c r="G433" i="11"/>
  <c r="C429" i="11"/>
  <c r="C430" i="11"/>
  <c r="C431" i="11"/>
  <c r="C432" i="11"/>
  <c r="C433" i="11"/>
  <c r="F427" i="11"/>
  <c r="J428" i="11"/>
  <c r="I427" i="11"/>
  <c r="C427" i="11"/>
  <c r="B427" i="11"/>
  <c r="C428" i="11" s="1"/>
  <c r="J426" i="11"/>
  <c r="G426" i="11"/>
  <c r="C426" i="11"/>
  <c r="G425" i="11"/>
  <c r="J425" i="11"/>
  <c r="C425" i="11"/>
  <c r="J424" i="11"/>
  <c r="G424" i="11"/>
  <c r="C424" i="11"/>
  <c r="J423" i="11"/>
  <c r="G423" i="11"/>
  <c r="C423" i="11"/>
  <c r="G422" i="11"/>
  <c r="J422" i="11"/>
  <c r="O429" i="11" s="1"/>
  <c r="Q429" i="11" s="1"/>
  <c r="C422" i="11"/>
  <c r="J421" i="11"/>
  <c r="I420" i="11"/>
  <c r="F420" i="11"/>
  <c r="G420" i="11" s="1"/>
  <c r="B420" i="11"/>
  <c r="C420" i="11" s="1"/>
  <c r="J419" i="11"/>
  <c r="J418" i="11"/>
  <c r="G418" i="11"/>
  <c r="G419" i="11"/>
  <c r="C418" i="11"/>
  <c r="C419" i="11"/>
  <c r="I416" i="11"/>
  <c r="G416" i="11"/>
  <c r="G417" i="11"/>
  <c r="J417" i="11"/>
  <c r="B416" i="11"/>
  <c r="C416" i="11" s="1"/>
  <c r="G415" i="11"/>
  <c r="J415" i="11"/>
  <c r="C415" i="11"/>
  <c r="N527" i="11" l="1"/>
  <c r="P527" i="11" s="1"/>
  <c r="M525" i="11"/>
  <c r="M524" i="11"/>
  <c r="N526" i="11"/>
  <c r="P526" i="11" s="1"/>
  <c r="M522" i="11"/>
  <c r="N523" i="11"/>
  <c r="P523" i="11" s="1"/>
  <c r="N522" i="11"/>
  <c r="P522" i="11" s="1"/>
  <c r="D520" i="11"/>
  <c r="M521" i="11"/>
  <c r="D521" i="11"/>
  <c r="D518" i="11"/>
  <c r="D519" i="11"/>
  <c r="N521" i="11"/>
  <c r="P521" i="11" s="1"/>
  <c r="M520" i="11"/>
  <c r="N518" i="11"/>
  <c r="P518" i="11" s="1"/>
  <c r="M519" i="11"/>
  <c r="M517" i="11"/>
  <c r="M516" i="11"/>
  <c r="M514" i="11"/>
  <c r="N515" i="11"/>
  <c r="P515" i="11" s="1"/>
  <c r="M513" i="11"/>
  <c r="N511" i="11"/>
  <c r="P511" i="11" s="1"/>
  <c r="M512" i="11"/>
  <c r="N510" i="11"/>
  <c r="P510" i="11" s="1"/>
  <c r="M509" i="11"/>
  <c r="N509" i="11"/>
  <c r="P509" i="11" s="1"/>
  <c r="M507" i="11"/>
  <c r="M508" i="11"/>
  <c r="D504" i="11"/>
  <c r="D506" i="11"/>
  <c r="M506" i="11"/>
  <c r="N504" i="11"/>
  <c r="P504" i="11" s="1"/>
  <c r="M503" i="11"/>
  <c r="N505" i="11"/>
  <c r="P505" i="11" s="1"/>
  <c r="D505" i="11"/>
  <c r="M502" i="11"/>
  <c r="D499" i="11"/>
  <c r="M501" i="11"/>
  <c r="E501" i="11"/>
  <c r="O501" i="11"/>
  <c r="Q501" i="11" s="1"/>
  <c r="D497" i="11"/>
  <c r="D500" i="11"/>
  <c r="D502" i="11"/>
  <c r="D501" i="11"/>
  <c r="M499" i="11"/>
  <c r="M500" i="11"/>
  <c r="M497" i="11"/>
  <c r="N497" i="11"/>
  <c r="P497" i="11" s="1"/>
  <c r="N498" i="11"/>
  <c r="P498" i="11" s="1"/>
  <c r="K495" i="11"/>
  <c r="M496" i="11" s="1"/>
  <c r="H495" i="11"/>
  <c r="H494" i="11"/>
  <c r="L491" i="11"/>
  <c r="H491" i="11"/>
  <c r="H492" i="11"/>
  <c r="H490" i="11"/>
  <c r="M494" i="11"/>
  <c r="M493" i="11"/>
  <c r="H497" i="11"/>
  <c r="H498" i="11"/>
  <c r="N496" i="11"/>
  <c r="P496" i="11" s="1"/>
  <c r="N494" i="11"/>
  <c r="P494" i="11" s="1"/>
  <c r="D495" i="11"/>
  <c r="N493" i="11"/>
  <c r="P493" i="11" s="1"/>
  <c r="D492" i="11"/>
  <c r="D493" i="11"/>
  <c r="M492" i="11"/>
  <c r="M491" i="11"/>
  <c r="M490" i="11"/>
  <c r="K488" i="11"/>
  <c r="N488" i="11" s="1"/>
  <c r="P488" i="11" s="1"/>
  <c r="D487" i="11"/>
  <c r="D486" i="11"/>
  <c r="N487" i="11"/>
  <c r="P487" i="11" s="1"/>
  <c r="M485" i="11"/>
  <c r="N485" i="11"/>
  <c r="P485" i="11" s="1"/>
  <c r="M486" i="11"/>
  <c r="D485" i="11"/>
  <c r="D484" i="11"/>
  <c r="D483" i="11"/>
  <c r="N484" i="11"/>
  <c r="P484" i="11" s="1"/>
  <c r="N483" i="11"/>
  <c r="P483" i="11" s="1"/>
  <c r="N482" i="11"/>
  <c r="P482" i="11" s="1"/>
  <c r="N481" i="11"/>
  <c r="P481" i="11" s="1"/>
  <c r="H472" i="11"/>
  <c r="H475" i="11"/>
  <c r="K476" i="11"/>
  <c r="O467" i="11"/>
  <c r="Q467" i="11" s="1"/>
  <c r="O468" i="11"/>
  <c r="Q468" i="11" s="1"/>
  <c r="H473" i="11"/>
  <c r="D475" i="11"/>
  <c r="O451" i="11"/>
  <c r="Q451" i="11" s="1"/>
  <c r="J462" i="11"/>
  <c r="H477" i="11"/>
  <c r="L472" i="11"/>
  <c r="H478" i="11"/>
  <c r="H480" i="11"/>
  <c r="H479" i="11"/>
  <c r="O458" i="11"/>
  <c r="Q458" i="11" s="1"/>
  <c r="O474" i="11"/>
  <c r="Q474" i="11" s="1"/>
  <c r="E473" i="11"/>
  <c r="L419" i="11"/>
  <c r="G445" i="11"/>
  <c r="J469" i="11"/>
  <c r="K472" i="11" s="1"/>
  <c r="J476" i="11"/>
  <c r="K473" i="11" s="1"/>
  <c r="D477" i="11"/>
  <c r="L474" i="11"/>
  <c r="L478" i="11"/>
  <c r="O478" i="11"/>
  <c r="Q478" i="11" s="1"/>
  <c r="C477" i="11"/>
  <c r="D480" i="11" s="1"/>
  <c r="O477" i="11"/>
  <c r="Q477" i="11" s="1"/>
  <c r="O479" i="11"/>
  <c r="Q479" i="11" s="1"/>
  <c r="K462" i="11"/>
  <c r="C470" i="11"/>
  <c r="O459" i="11"/>
  <c r="Q459" i="11" s="1"/>
  <c r="O438" i="11"/>
  <c r="Q438" i="11" s="1"/>
  <c r="K469" i="11"/>
  <c r="N469" i="11" s="1"/>
  <c r="P469" i="11" s="1"/>
  <c r="L452" i="11"/>
  <c r="L457" i="11"/>
  <c r="C463" i="11"/>
  <c r="O470" i="11"/>
  <c r="Q470" i="11" s="1"/>
  <c r="G435" i="11"/>
  <c r="H440" i="11" s="1"/>
  <c r="L444" i="11"/>
  <c r="O446" i="11"/>
  <c r="Q446" i="11" s="1"/>
  <c r="O456" i="11"/>
  <c r="Q456" i="11" s="1"/>
  <c r="L440" i="11"/>
  <c r="J455" i="11"/>
  <c r="K458" i="11" s="1"/>
  <c r="C455" i="11"/>
  <c r="D456" i="11" s="1"/>
  <c r="G462" i="11"/>
  <c r="H467" i="11" s="1"/>
  <c r="L468" i="11"/>
  <c r="O430" i="11"/>
  <c r="Q430" i="11" s="1"/>
  <c r="O435" i="11"/>
  <c r="Q435" i="11" s="1"/>
  <c r="O471" i="11"/>
  <c r="Q471" i="11" s="1"/>
  <c r="H469" i="11"/>
  <c r="L463" i="11"/>
  <c r="K465" i="11"/>
  <c r="O462" i="11"/>
  <c r="Q462" i="11" s="1"/>
  <c r="L462" i="11"/>
  <c r="L455" i="11"/>
  <c r="L456" i="11"/>
  <c r="K453" i="11"/>
  <c r="K468" i="11"/>
  <c r="D463" i="11"/>
  <c r="D462" i="11"/>
  <c r="O424" i="11"/>
  <c r="Q424" i="11" s="1"/>
  <c r="O428" i="11"/>
  <c r="Q428" i="11" s="1"/>
  <c r="O440" i="11"/>
  <c r="Q440" i="11" s="1"/>
  <c r="G456" i="11"/>
  <c r="H459" i="11" s="1"/>
  <c r="K460" i="11"/>
  <c r="M460" i="11" s="1"/>
  <c r="L461" i="11"/>
  <c r="L453" i="11"/>
  <c r="O454" i="11"/>
  <c r="Q454" i="11" s="1"/>
  <c r="C462" i="11"/>
  <c r="K464" i="11"/>
  <c r="C469" i="11"/>
  <c r="D471" i="11" s="1"/>
  <c r="G470" i="11"/>
  <c r="K461" i="11"/>
  <c r="M461" i="11" s="1"/>
  <c r="J434" i="11"/>
  <c r="K437" i="11" s="1"/>
  <c r="N437" i="11" s="1"/>
  <c r="P437" i="11" s="1"/>
  <c r="G442" i="11"/>
  <c r="H442" i="11" s="1"/>
  <c r="K459" i="11"/>
  <c r="L460" i="11"/>
  <c r="O461" i="11"/>
  <c r="Q461" i="11" s="1"/>
  <c r="O463" i="11"/>
  <c r="Q463" i="11" s="1"/>
  <c r="L464" i="11"/>
  <c r="O465" i="11"/>
  <c r="Q465" i="11" s="1"/>
  <c r="O466" i="11"/>
  <c r="Q466" i="11" s="1"/>
  <c r="K470" i="11"/>
  <c r="O450" i="11"/>
  <c r="Q450" i="11" s="1"/>
  <c r="O460" i="11"/>
  <c r="Q460" i="11" s="1"/>
  <c r="O464" i="11"/>
  <c r="Q464" i="11" s="1"/>
  <c r="L465" i="11"/>
  <c r="L466" i="11"/>
  <c r="K471" i="11"/>
  <c r="M472" i="11" s="1"/>
  <c r="L424" i="11"/>
  <c r="L443" i="11"/>
  <c r="L458" i="11"/>
  <c r="O453" i="11"/>
  <c r="Q453" i="11" s="1"/>
  <c r="L467" i="11"/>
  <c r="L470" i="11"/>
  <c r="L471" i="11"/>
  <c r="J420" i="11"/>
  <c r="K420" i="11" s="1"/>
  <c r="L429" i="11"/>
  <c r="J448" i="11"/>
  <c r="K451" i="11" s="1"/>
  <c r="C456" i="11"/>
  <c r="K456" i="11"/>
  <c r="K455" i="11"/>
  <c r="K463" i="11"/>
  <c r="N463" i="11" s="1"/>
  <c r="P463" i="11" s="1"/>
  <c r="O437" i="11"/>
  <c r="Q437" i="11" s="1"/>
  <c r="M465" i="11"/>
  <c r="D454" i="11"/>
  <c r="D459" i="11"/>
  <c r="H446" i="11"/>
  <c r="O432" i="11"/>
  <c r="Q432" i="11" s="1"/>
  <c r="O439" i="11"/>
  <c r="Q439" i="11" s="1"/>
  <c r="C449" i="11"/>
  <c r="O449" i="11"/>
  <c r="Q449" i="11" s="1"/>
  <c r="O425" i="11"/>
  <c r="Q425" i="11" s="1"/>
  <c r="L436" i="11"/>
  <c r="J445" i="11"/>
  <c r="O452" i="11" s="1"/>
  <c r="Q452" i="11" s="1"/>
  <c r="C448" i="11"/>
  <c r="L450" i="11"/>
  <c r="J416" i="11"/>
  <c r="D426" i="11"/>
  <c r="J427" i="11"/>
  <c r="K430" i="11" s="1"/>
  <c r="O442" i="11"/>
  <c r="Q442" i="11" s="1"/>
  <c r="O443" i="11"/>
  <c r="Q443" i="11" s="1"/>
  <c r="O444" i="11"/>
  <c r="Q444" i="11" s="1"/>
  <c r="C417" i="11"/>
  <c r="O433" i="11"/>
  <c r="Q433" i="11" s="1"/>
  <c r="L430" i="11"/>
  <c r="C442" i="11"/>
  <c r="J441" i="11"/>
  <c r="L442" i="11" s="1"/>
  <c r="C446" i="11"/>
  <c r="L447" i="11"/>
  <c r="G449" i="11"/>
  <c r="H453" i="11" s="1"/>
  <c r="O447" i="11"/>
  <c r="Q447" i="11" s="1"/>
  <c r="O431" i="11"/>
  <c r="Q431" i="11" s="1"/>
  <c r="L439" i="11"/>
  <c r="D428" i="11"/>
  <c r="D427" i="11"/>
  <c r="G421" i="11"/>
  <c r="H421" i="11" s="1"/>
  <c r="L423" i="11"/>
  <c r="L425" i="11"/>
  <c r="C435" i="11"/>
  <c r="L426" i="11"/>
  <c r="D429" i="11"/>
  <c r="O436" i="11"/>
  <c r="Q436" i="11" s="1"/>
  <c r="L422" i="11"/>
  <c r="O426" i="11"/>
  <c r="Q426" i="11" s="1"/>
  <c r="L433" i="11"/>
  <c r="C434" i="11"/>
  <c r="D430" i="11"/>
  <c r="L418" i="11"/>
  <c r="O422" i="11"/>
  <c r="Q422" i="11" s="1"/>
  <c r="L432" i="11"/>
  <c r="L438" i="11"/>
  <c r="C421" i="11"/>
  <c r="E433" i="11" s="1"/>
  <c r="L431" i="11"/>
  <c r="L437" i="11"/>
  <c r="D439" i="11"/>
  <c r="D425" i="11"/>
  <c r="K433" i="11"/>
  <c r="G428" i="11"/>
  <c r="H434" i="11" s="1"/>
  <c r="G427" i="11"/>
  <c r="L428" i="11"/>
  <c r="K422" i="11"/>
  <c r="J414" i="11"/>
  <c r="I412" i="11"/>
  <c r="I413" i="11" s="1"/>
  <c r="F412" i="11"/>
  <c r="F413" i="11" s="1"/>
  <c r="G413" i="11" s="1"/>
  <c r="B412" i="11"/>
  <c r="B413" i="11" s="1"/>
  <c r="C413" i="11" s="1"/>
  <c r="B231" i="11"/>
  <c r="B232" i="11" s="1"/>
  <c r="M495" i="11" l="1"/>
  <c r="N495" i="11"/>
  <c r="P495" i="11" s="1"/>
  <c r="M489" i="11"/>
  <c r="M488" i="11"/>
  <c r="N473" i="11"/>
  <c r="P473" i="11" s="1"/>
  <c r="M473" i="11"/>
  <c r="E476" i="11"/>
  <c r="E479" i="11"/>
  <c r="K432" i="11"/>
  <c r="E453" i="11"/>
  <c r="D455" i="11"/>
  <c r="O469" i="11"/>
  <c r="Q469" i="11" s="1"/>
  <c r="D472" i="11"/>
  <c r="K478" i="11"/>
  <c r="K466" i="11"/>
  <c r="H444" i="11"/>
  <c r="O476" i="11"/>
  <c r="Q476" i="11" s="1"/>
  <c r="K479" i="11"/>
  <c r="M480" i="11" s="1"/>
  <c r="L476" i="11"/>
  <c r="E480" i="11"/>
  <c r="K423" i="11"/>
  <c r="L477" i="11"/>
  <c r="K475" i="11"/>
  <c r="E472" i="11"/>
  <c r="K418" i="11"/>
  <c r="N460" i="11"/>
  <c r="P460" i="11" s="1"/>
  <c r="H454" i="11"/>
  <c r="D461" i="11"/>
  <c r="E475" i="11"/>
  <c r="L469" i="11"/>
  <c r="M476" i="11"/>
  <c r="D474" i="11"/>
  <c r="L434" i="11"/>
  <c r="N472" i="11"/>
  <c r="P472" i="11" s="1"/>
  <c r="L420" i="11"/>
  <c r="L421" i="11"/>
  <c r="E467" i="11"/>
  <c r="K454" i="11"/>
  <c r="K467" i="11"/>
  <c r="K477" i="11"/>
  <c r="D473" i="11"/>
  <c r="D478" i="11"/>
  <c r="K421" i="11"/>
  <c r="N476" i="11"/>
  <c r="P476" i="11" s="1"/>
  <c r="K474" i="11"/>
  <c r="N461" i="11"/>
  <c r="P461" i="11" s="1"/>
  <c r="D479" i="11"/>
  <c r="L427" i="11"/>
  <c r="D434" i="11"/>
  <c r="E458" i="11"/>
  <c r="D460" i="11"/>
  <c r="D464" i="11"/>
  <c r="K452" i="11"/>
  <c r="H471" i="11"/>
  <c r="H476" i="11"/>
  <c r="K457" i="11"/>
  <c r="N464" i="11" s="1"/>
  <c r="P464" i="11" s="1"/>
  <c r="D476" i="11"/>
  <c r="H474" i="11"/>
  <c r="E474" i="11"/>
  <c r="E478" i="11"/>
  <c r="E477" i="11"/>
  <c r="H436" i="11"/>
  <c r="E456" i="11"/>
  <c r="E471" i="11"/>
  <c r="E466" i="11"/>
  <c r="D445" i="11"/>
  <c r="D444" i="11"/>
  <c r="H437" i="11"/>
  <c r="H458" i="11"/>
  <c r="H438" i="11"/>
  <c r="D447" i="11"/>
  <c r="D457" i="11"/>
  <c r="H441" i="11"/>
  <c r="D465" i="11"/>
  <c r="H468" i="11"/>
  <c r="H466" i="11"/>
  <c r="E448" i="11"/>
  <c r="H465" i="11"/>
  <c r="H464" i="11"/>
  <c r="H435" i="11"/>
  <c r="H439" i="11"/>
  <c r="D440" i="11"/>
  <c r="D442" i="11"/>
  <c r="K419" i="11"/>
  <c r="M420" i="11" s="1"/>
  <c r="D453" i="11"/>
  <c r="M462" i="11"/>
  <c r="D466" i="11"/>
  <c r="E470" i="11"/>
  <c r="D469" i="11"/>
  <c r="D470" i="11"/>
  <c r="H463" i="11"/>
  <c r="L446" i="11"/>
  <c r="M433" i="11"/>
  <c r="H425" i="11"/>
  <c r="M463" i="11"/>
  <c r="O434" i="11"/>
  <c r="Q434" i="11" s="1"/>
  <c r="N471" i="11"/>
  <c r="P471" i="11" s="1"/>
  <c r="M471" i="11"/>
  <c r="N470" i="11"/>
  <c r="P470" i="11" s="1"/>
  <c r="M458" i="11"/>
  <c r="N458" i="11"/>
  <c r="P458" i="11" s="1"/>
  <c r="E452" i="11"/>
  <c r="K424" i="11"/>
  <c r="M424" i="11" s="1"/>
  <c r="K435" i="11"/>
  <c r="K431" i="11"/>
  <c r="H448" i="11"/>
  <c r="M470" i="11"/>
  <c r="L449" i="11"/>
  <c r="H470" i="11"/>
  <c r="O455" i="11"/>
  <c r="Q455" i="11" s="1"/>
  <c r="E465" i="11"/>
  <c r="M455" i="11"/>
  <c r="E437" i="11"/>
  <c r="H449" i="11"/>
  <c r="H455" i="11"/>
  <c r="K445" i="11"/>
  <c r="N452" i="11" s="1"/>
  <c r="P452" i="11" s="1"/>
  <c r="D448" i="11"/>
  <c r="E462" i="11"/>
  <c r="D452" i="11"/>
  <c r="H450" i="11"/>
  <c r="N465" i="11"/>
  <c r="P465" i="11" s="1"/>
  <c r="H445" i="11"/>
  <c r="K450" i="11"/>
  <c r="N457" i="11" s="1"/>
  <c r="P457" i="11" s="1"/>
  <c r="K449" i="11"/>
  <c r="N456" i="11" s="1"/>
  <c r="P456" i="11" s="1"/>
  <c r="N430" i="11"/>
  <c r="P430" i="11" s="1"/>
  <c r="L435" i="11"/>
  <c r="M452" i="11"/>
  <c r="H461" i="11"/>
  <c r="H462" i="11"/>
  <c r="M454" i="11"/>
  <c r="N468" i="11"/>
  <c r="P468" i="11" s="1"/>
  <c r="E463" i="11"/>
  <c r="K427" i="11"/>
  <c r="K426" i="11"/>
  <c r="D432" i="11"/>
  <c r="D441" i="11"/>
  <c r="D446" i="11"/>
  <c r="E460" i="11"/>
  <c r="E461" i="11"/>
  <c r="N459" i="11"/>
  <c r="P459" i="11" s="1"/>
  <c r="H443" i="11"/>
  <c r="D468" i="11"/>
  <c r="D467" i="11"/>
  <c r="H447" i="11"/>
  <c r="H456" i="11"/>
  <c r="H452" i="11"/>
  <c r="M469" i="11"/>
  <c r="K428" i="11"/>
  <c r="O427" i="11"/>
  <c r="Q427" i="11" s="1"/>
  <c r="K434" i="11"/>
  <c r="E454" i="11"/>
  <c r="E455" i="11"/>
  <c r="M456" i="11"/>
  <c r="M464" i="11"/>
  <c r="H460" i="11"/>
  <c r="N462" i="11"/>
  <c r="P462" i="11" s="1"/>
  <c r="K425" i="11"/>
  <c r="N425" i="11" s="1"/>
  <c r="P425" i="11" s="1"/>
  <c r="K436" i="11"/>
  <c r="M436" i="11" s="1"/>
  <c r="K446" i="11"/>
  <c r="N453" i="11" s="1"/>
  <c r="P453" i="11" s="1"/>
  <c r="L448" i="11"/>
  <c r="E459" i="11"/>
  <c r="E457" i="11"/>
  <c r="D458" i="11"/>
  <c r="E469" i="11"/>
  <c r="E468" i="11"/>
  <c r="M459" i="11"/>
  <c r="H457" i="11"/>
  <c r="M453" i="11"/>
  <c r="H451" i="11"/>
  <c r="E464" i="11"/>
  <c r="K442" i="11"/>
  <c r="E446" i="11"/>
  <c r="E443" i="11"/>
  <c r="D435" i="11"/>
  <c r="E442" i="11"/>
  <c r="K429" i="11"/>
  <c r="L417" i="11"/>
  <c r="D443" i="11"/>
  <c r="O448" i="11"/>
  <c r="Q448" i="11" s="1"/>
  <c r="D449" i="11"/>
  <c r="E440" i="11"/>
  <c r="E447" i="11"/>
  <c r="K439" i="11"/>
  <c r="N439" i="11" s="1"/>
  <c r="P439" i="11" s="1"/>
  <c r="E451" i="11"/>
  <c r="K438" i="11"/>
  <c r="E435" i="11"/>
  <c r="M431" i="11"/>
  <c r="E449" i="11"/>
  <c r="M421" i="11"/>
  <c r="H431" i="11"/>
  <c r="K440" i="11"/>
  <c r="O423" i="11"/>
  <c r="Q423" i="11" s="1"/>
  <c r="E439" i="11"/>
  <c r="D431" i="11"/>
  <c r="L416" i="11"/>
  <c r="E444" i="11"/>
  <c r="E450" i="11"/>
  <c r="D438" i="11"/>
  <c r="D451" i="11"/>
  <c r="D450" i="11"/>
  <c r="E445" i="11"/>
  <c r="K441" i="11"/>
  <c r="N441" i="11" s="1"/>
  <c r="P441" i="11" s="1"/>
  <c r="O441" i="11"/>
  <c r="Q441" i="11" s="1"/>
  <c r="K444" i="11"/>
  <c r="N451" i="11" s="1"/>
  <c r="P451" i="11" s="1"/>
  <c r="K443" i="11"/>
  <c r="L441" i="11"/>
  <c r="E438" i="11"/>
  <c r="K448" i="11"/>
  <c r="N455" i="11" s="1"/>
  <c r="P455" i="11" s="1"/>
  <c r="O445" i="11"/>
  <c r="Q445" i="11" s="1"/>
  <c r="K447" i="11"/>
  <c r="L445" i="11"/>
  <c r="C414" i="11"/>
  <c r="D416" i="11" s="1"/>
  <c r="D418" i="11"/>
  <c r="H424" i="11"/>
  <c r="D433" i="11"/>
  <c r="D424" i="11"/>
  <c r="E434" i="11"/>
  <c r="K417" i="11"/>
  <c r="L415" i="11"/>
  <c r="E429" i="11"/>
  <c r="D423" i="11"/>
  <c r="D436" i="11"/>
  <c r="C412" i="11"/>
  <c r="G414" i="11"/>
  <c r="H420" i="11" s="1"/>
  <c r="J413" i="11"/>
  <c r="E436" i="11"/>
  <c r="O421" i="11"/>
  <c r="Q421" i="11" s="1"/>
  <c r="D419" i="11"/>
  <c r="H429" i="11"/>
  <c r="N433" i="11"/>
  <c r="P433" i="11" s="1"/>
  <c r="N434" i="11"/>
  <c r="P434" i="11" s="1"/>
  <c r="E430" i="11"/>
  <c r="H423" i="11"/>
  <c r="J412" i="11"/>
  <c r="G412" i="11"/>
  <c r="D421" i="11"/>
  <c r="N432" i="11"/>
  <c r="P432" i="11" s="1"/>
  <c r="D437" i="11"/>
  <c r="E428" i="11"/>
  <c r="H430" i="11"/>
  <c r="H426" i="11"/>
  <c r="D420" i="11"/>
  <c r="H432" i="11"/>
  <c r="E431" i="11"/>
  <c r="E432" i="11"/>
  <c r="H433" i="11"/>
  <c r="M434" i="11"/>
  <c r="D422" i="11"/>
  <c r="H422" i="11"/>
  <c r="E441" i="11"/>
  <c r="M432" i="11"/>
  <c r="H427" i="11"/>
  <c r="H428" i="11"/>
  <c r="M426" i="11"/>
  <c r="N427" i="11"/>
  <c r="P427" i="11" s="1"/>
  <c r="M427" i="11"/>
  <c r="M428" i="11"/>
  <c r="M422" i="11"/>
  <c r="M423" i="11"/>
  <c r="J411" i="11"/>
  <c r="J410" i="11"/>
  <c r="G410" i="11"/>
  <c r="G411" i="11"/>
  <c r="C410" i="11"/>
  <c r="C411" i="11"/>
  <c r="N445" i="11" l="1"/>
  <c r="P445" i="11" s="1"/>
  <c r="M479" i="11"/>
  <c r="N479" i="11"/>
  <c r="P479" i="11" s="1"/>
  <c r="M477" i="11"/>
  <c r="N477" i="11"/>
  <c r="P477" i="11" s="1"/>
  <c r="M437" i="11"/>
  <c r="M467" i="11"/>
  <c r="N467" i="11"/>
  <c r="P467" i="11" s="1"/>
  <c r="M475" i="11"/>
  <c r="N475" i="11"/>
  <c r="P475" i="11" s="1"/>
  <c r="M466" i="11"/>
  <c r="N466" i="11"/>
  <c r="P466" i="11" s="1"/>
  <c r="N478" i="11"/>
  <c r="P478" i="11" s="1"/>
  <c r="M478" i="11"/>
  <c r="M468" i="11"/>
  <c r="M457" i="11"/>
  <c r="N435" i="11"/>
  <c r="P435" i="11" s="1"/>
  <c r="M419" i="11"/>
  <c r="N474" i="11"/>
  <c r="P474" i="11" s="1"/>
  <c r="M474" i="11"/>
  <c r="N438" i="11"/>
  <c r="P438" i="11" s="1"/>
  <c r="N426" i="11"/>
  <c r="P426" i="11" s="1"/>
  <c r="N428" i="11"/>
  <c r="P428" i="11" s="1"/>
  <c r="M446" i="11"/>
  <c r="N447" i="11"/>
  <c r="P447" i="11" s="1"/>
  <c r="M438" i="11"/>
  <c r="N454" i="11"/>
  <c r="P454" i="11" s="1"/>
  <c r="M450" i="11"/>
  <c r="N431" i="11"/>
  <c r="P431" i="11" s="1"/>
  <c r="N436" i="11"/>
  <c r="P436" i="11" s="1"/>
  <c r="M445" i="11"/>
  <c r="M451" i="11"/>
  <c r="M441" i="11"/>
  <c r="N424" i="11"/>
  <c r="P424" i="11" s="1"/>
  <c r="M425" i="11"/>
  <c r="N446" i="11"/>
  <c r="P446" i="11" s="1"/>
  <c r="M435" i="11"/>
  <c r="M443" i="11"/>
  <c r="N450" i="11"/>
  <c r="P450" i="11" s="1"/>
  <c r="N443" i="11"/>
  <c r="P443" i="11" s="1"/>
  <c r="N444" i="11"/>
  <c r="P444" i="11" s="1"/>
  <c r="M444" i="11"/>
  <c r="M429" i="11"/>
  <c r="N429" i="11"/>
  <c r="P429" i="11" s="1"/>
  <c r="M440" i="11"/>
  <c r="M430" i="11"/>
  <c r="H417" i="11"/>
  <c r="N440" i="11"/>
  <c r="P440" i="11" s="1"/>
  <c r="M439" i="11"/>
  <c r="N448" i="11"/>
  <c r="P448" i="11" s="1"/>
  <c r="M449" i="11"/>
  <c r="M448" i="11"/>
  <c r="N442" i="11"/>
  <c r="P442" i="11" s="1"/>
  <c r="N449" i="11"/>
  <c r="P449" i="11" s="1"/>
  <c r="M442" i="11"/>
  <c r="M447" i="11"/>
  <c r="H418" i="11"/>
  <c r="K413" i="11"/>
  <c r="O417" i="11"/>
  <c r="Q417" i="11" s="1"/>
  <c r="K415" i="11"/>
  <c r="O419" i="11"/>
  <c r="Q419" i="11" s="1"/>
  <c r="L412" i="11"/>
  <c r="K416" i="11"/>
  <c r="M417" i="11" s="1"/>
  <c r="L413" i="11"/>
  <c r="O420" i="11"/>
  <c r="Q420" i="11" s="1"/>
  <c r="L414" i="11"/>
  <c r="E424" i="11"/>
  <c r="D414" i="11"/>
  <c r="E427" i="11"/>
  <c r="D417" i="11"/>
  <c r="K414" i="11"/>
  <c r="O418" i="11"/>
  <c r="Q418" i="11" s="1"/>
  <c r="E423" i="11"/>
  <c r="D413" i="11"/>
  <c r="E425" i="11"/>
  <c r="D415" i="11"/>
  <c r="H419" i="11"/>
  <c r="M418" i="11"/>
  <c r="H416" i="11"/>
  <c r="E426" i="11"/>
  <c r="L411" i="11"/>
  <c r="G408" i="11"/>
  <c r="G409" i="11"/>
  <c r="H415" i="11" s="1"/>
  <c r="J409" i="11"/>
  <c r="J408" i="11"/>
  <c r="C408" i="11"/>
  <c r="C409" i="11"/>
  <c r="N421" i="11" l="1"/>
  <c r="P421" i="11" s="1"/>
  <c r="M414" i="11"/>
  <c r="K411" i="11"/>
  <c r="N418" i="11" s="1"/>
  <c r="P418" i="11" s="1"/>
  <c r="O415" i="11"/>
  <c r="Q415" i="11" s="1"/>
  <c r="L410" i="11"/>
  <c r="K412" i="11"/>
  <c r="M413" i="11" s="1"/>
  <c r="O416" i="11"/>
  <c r="Q416" i="11" s="1"/>
  <c r="M416" i="11"/>
  <c r="N423" i="11"/>
  <c r="P423" i="11" s="1"/>
  <c r="H414" i="11"/>
  <c r="M415" i="11"/>
  <c r="N422" i="11"/>
  <c r="P422" i="11" s="1"/>
  <c r="E422" i="11"/>
  <c r="D412" i="11"/>
  <c r="D411" i="11"/>
  <c r="E421" i="11"/>
  <c r="N420" i="11"/>
  <c r="P420" i="11" s="1"/>
  <c r="L409" i="11"/>
  <c r="J407" i="11"/>
  <c r="O414" i="11" s="1"/>
  <c r="Q414" i="11" s="1"/>
  <c r="I406" i="11"/>
  <c r="F406" i="11"/>
  <c r="G407" i="11" s="1"/>
  <c r="H413" i="11" s="1"/>
  <c r="B406" i="11"/>
  <c r="C406" i="11" s="1"/>
  <c r="C404" i="11"/>
  <c r="C405" i="11"/>
  <c r="G404" i="11"/>
  <c r="G405" i="11"/>
  <c r="J405" i="11"/>
  <c r="O412" i="11" s="1"/>
  <c r="Q412" i="11" s="1"/>
  <c r="J404" i="11"/>
  <c r="O411" i="11" s="1"/>
  <c r="Q411" i="11" s="1"/>
  <c r="N419" i="11" l="1"/>
  <c r="P419" i="11" s="1"/>
  <c r="M412" i="11"/>
  <c r="G406" i="11"/>
  <c r="H412" i="11" s="1"/>
  <c r="H410" i="11"/>
  <c r="J406" i="11"/>
  <c r="O413" i="11" s="1"/>
  <c r="Q413" i="11" s="1"/>
  <c r="C407" i="11"/>
  <c r="E417" i="11" s="1"/>
  <c r="L405" i="11"/>
  <c r="K410" i="11"/>
  <c r="N417" i="11" s="1"/>
  <c r="P417" i="11" s="1"/>
  <c r="L408" i="11"/>
  <c r="J403" i="11"/>
  <c r="L404" i="11" s="1"/>
  <c r="I402" i="11"/>
  <c r="F402" i="11"/>
  <c r="G402" i="11" s="1"/>
  <c r="B402" i="11"/>
  <c r="C402" i="11" s="1"/>
  <c r="E419" i="11" l="1"/>
  <c r="L407" i="11"/>
  <c r="H411" i="11"/>
  <c r="E418" i="11"/>
  <c r="D410" i="11"/>
  <c r="E420" i="11"/>
  <c r="J402" i="11"/>
  <c r="L403" i="11" s="1"/>
  <c r="K409" i="11"/>
  <c r="N416" i="11" s="1"/>
  <c r="P416" i="11" s="1"/>
  <c r="L406" i="11"/>
  <c r="D408" i="11"/>
  <c r="K407" i="11"/>
  <c r="N414" i="11" s="1"/>
  <c r="P414" i="11" s="1"/>
  <c r="O410" i="11"/>
  <c r="Q410" i="11" s="1"/>
  <c r="K406" i="11"/>
  <c r="N413" i="11" s="1"/>
  <c r="P413" i="11" s="1"/>
  <c r="G403" i="11"/>
  <c r="H409" i="11" s="1"/>
  <c r="D407" i="11"/>
  <c r="M411" i="11"/>
  <c r="D409" i="11"/>
  <c r="C403" i="11"/>
  <c r="E415" i="11" s="1"/>
  <c r="K408" i="11"/>
  <c r="N415" i="11" s="1"/>
  <c r="P415" i="11" s="1"/>
  <c r="G401" i="11"/>
  <c r="J401" i="11"/>
  <c r="C401" i="11"/>
  <c r="E414" i="11" s="1"/>
  <c r="O409" i="11" l="1"/>
  <c r="Q409" i="11" s="1"/>
  <c r="K405" i="11"/>
  <c r="N412" i="11" s="1"/>
  <c r="P412" i="11" s="1"/>
  <c r="D406" i="11"/>
  <c r="E416" i="11"/>
  <c r="M409" i="11"/>
  <c r="M408" i="11"/>
  <c r="O408" i="11"/>
  <c r="Q408" i="11" s="1"/>
  <c r="K404" i="11"/>
  <c r="L402" i="11"/>
  <c r="M407" i="11"/>
  <c r="H407" i="11"/>
  <c r="H408" i="11"/>
  <c r="D404" i="11"/>
  <c r="M410" i="11"/>
  <c r="D405" i="11"/>
  <c r="J400" i="11"/>
  <c r="L401" i="11" s="1"/>
  <c r="I399" i="11"/>
  <c r="F399" i="11"/>
  <c r="G399" i="11" s="1"/>
  <c r="B399" i="11"/>
  <c r="C400" i="11" s="1"/>
  <c r="M406" i="11" l="1"/>
  <c r="D403" i="11"/>
  <c r="E413" i="11"/>
  <c r="C399" i="11"/>
  <c r="E412" i="11" s="1"/>
  <c r="J399" i="11"/>
  <c r="L400" i="11" s="1"/>
  <c r="D402" i="11"/>
  <c r="N411" i="11"/>
  <c r="P411" i="11" s="1"/>
  <c r="O407" i="11"/>
  <c r="Q407" i="11" s="1"/>
  <c r="K403" i="11"/>
  <c r="M405" i="11"/>
  <c r="G400" i="11"/>
  <c r="H406" i="11" s="1"/>
  <c r="J398" i="11"/>
  <c r="G398" i="11"/>
  <c r="H404" i="11" s="1"/>
  <c r="C398" i="11"/>
  <c r="O406" i="11" l="1"/>
  <c r="Q406" i="11" s="1"/>
  <c r="K402" i="11"/>
  <c r="M403" i="11" s="1"/>
  <c r="N410" i="11"/>
  <c r="P410" i="11" s="1"/>
  <c r="E411" i="11"/>
  <c r="D401" i="11"/>
  <c r="O405" i="11"/>
  <c r="Q405" i="11" s="1"/>
  <c r="K401" i="11"/>
  <c r="M402" i="11" s="1"/>
  <c r="H405" i="11"/>
  <c r="L399" i="11"/>
  <c r="M404" i="11"/>
  <c r="J397" i="11"/>
  <c r="L398" i="11" s="1"/>
  <c r="G397" i="11"/>
  <c r="H403" i="11" s="1"/>
  <c r="C397" i="11"/>
  <c r="N409" i="11" l="1"/>
  <c r="P409" i="11" s="1"/>
  <c r="E410" i="11"/>
  <c r="D400" i="11"/>
  <c r="O404" i="11"/>
  <c r="Q404" i="11" s="1"/>
  <c r="K400" i="11"/>
  <c r="N408" i="11"/>
  <c r="P408" i="11" s="1"/>
  <c r="J396" i="11"/>
  <c r="G396" i="11"/>
  <c r="H402" i="11" s="1"/>
  <c r="C396" i="11"/>
  <c r="O403" i="11" l="1"/>
  <c r="Q403" i="11" s="1"/>
  <c r="K399" i="11"/>
  <c r="N407" i="11"/>
  <c r="P407" i="11" s="1"/>
  <c r="M400" i="11"/>
  <c r="L396" i="11"/>
  <c r="E409" i="11"/>
  <c r="D399" i="11"/>
  <c r="M401" i="11"/>
  <c r="L397" i="11"/>
  <c r="G395" i="11"/>
  <c r="H401" i="11" s="1"/>
  <c r="J395" i="11"/>
  <c r="C395" i="11"/>
  <c r="E408" i="11" l="1"/>
  <c r="D398" i="11"/>
  <c r="N406" i="11"/>
  <c r="P406" i="11" s="1"/>
  <c r="O402" i="11"/>
  <c r="Q402" i="11" s="1"/>
  <c r="K398" i="11"/>
  <c r="G394" i="11"/>
  <c r="H400" i="11" s="1"/>
  <c r="J394" i="11"/>
  <c r="C394" i="11"/>
  <c r="O401" i="11" l="1"/>
  <c r="Q401" i="11" s="1"/>
  <c r="K397" i="11"/>
  <c r="L395" i="11"/>
  <c r="N405" i="11"/>
  <c r="P405" i="11" s="1"/>
  <c r="M398" i="11"/>
  <c r="M399" i="11"/>
  <c r="E407" i="11"/>
  <c r="D397" i="11"/>
  <c r="J393" i="11"/>
  <c r="I392" i="11"/>
  <c r="F392" i="11"/>
  <c r="G393" i="11" s="1"/>
  <c r="H399" i="11" s="1"/>
  <c r="B392" i="11"/>
  <c r="C393" i="11" s="1"/>
  <c r="C392" i="11" l="1"/>
  <c r="G392" i="11"/>
  <c r="E406" i="11"/>
  <c r="D396" i="11"/>
  <c r="H398" i="11"/>
  <c r="E405" i="11"/>
  <c r="D395" i="11"/>
  <c r="O400" i="11"/>
  <c r="Q400" i="11" s="1"/>
  <c r="K396" i="11"/>
  <c r="L394" i="11"/>
  <c r="N404" i="11"/>
  <c r="P404" i="11" s="1"/>
  <c r="J392" i="11"/>
  <c r="J390" i="11"/>
  <c r="J391" i="11"/>
  <c r="G390" i="11"/>
  <c r="G391" i="11"/>
  <c r="H397" i="11" s="1"/>
  <c r="C390" i="11"/>
  <c r="C391" i="11"/>
  <c r="N403" i="11" l="1"/>
  <c r="P403" i="11" s="1"/>
  <c r="O398" i="11"/>
  <c r="Q398" i="11" s="1"/>
  <c r="K394" i="11"/>
  <c r="E404" i="11"/>
  <c r="D394" i="11"/>
  <c r="O399" i="11"/>
  <c r="Q399" i="11" s="1"/>
  <c r="K395" i="11"/>
  <c r="M396" i="11" s="1"/>
  <c r="L392" i="11"/>
  <c r="M397" i="11"/>
  <c r="E403" i="11"/>
  <c r="D393" i="11"/>
  <c r="L391" i="11"/>
  <c r="O397" i="11"/>
  <c r="Q397" i="11" s="1"/>
  <c r="K393" i="11"/>
  <c r="H396" i="11"/>
  <c r="L393" i="11"/>
  <c r="J389" i="11"/>
  <c r="G389" i="11"/>
  <c r="H395" i="11" s="1"/>
  <c r="C389" i="11"/>
  <c r="N401" i="11" l="1"/>
  <c r="P401" i="11" s="1"/>
  <c r="M394" i="11"/>
  <c r="O396" i="11"/>
  <c r="Q396" i="11" s="1"/>
  <c r="K392" i="11"/>
  <c r="E402" i="11"/>
  <c r="D392" i="11"/>
  <c r="L390" i="11"/>
  <c r="N400" i="11"/>
  <c r="P400" i="11" s="1"/>
  <c r="N402" i="11"/>
  <c r="P402" i="11" s="1"/>
  <c r="M395" i="11"/>
  <c r="J388" i="11"/>
  <c r="L389" i="11" s="1"/>
  <c r="G388" i="11"/>
  <c r="H394" i="11" s="1"/>
  <c r="C388" i="11"/>
  <c r="O395" i="11" l="1"/>
  <c r="Q395" i="11" s="1"/>
  <c r="K391" i="11"/>
  <c r="M392" i="11" s="1"/>
  <c r="N399" i="11"/>
  <c r="P399" i="11" s="1"/>
  <c r="M393" i="11"/>
  <c r="D391" i="11"/>
  <c r="E401" i="11"/>
  <c r="J387" i="11"/>
  <c r="G387" i="11"/>
  <c r="H393" i="11" s="1"/>
  <c r="C387" i="11"/>
  <c r="N398" i="11" l="1"/>
  <c r="P398" i="11" s="1"/>
  <c r="D390" i="11"/>
  <c r="E400" i="11"/>
  <c r="L388" i="11"/>
  <c r="O394" i="11"/>
  <c r="Q394" i="11" s="1"/>
  <c r="K390" i="11"/>
  <c r="J386" i="11"/>
  <c r="O393" i="11" s="1"/>
  <c r="Q393" i="11" s="1"/>
  <c r="I385" i="11"/>
  <c r="F385" i="11"/>
  <c r="G385" i="11" s="1"/>
  <c r="B385" i="11"/>
  <c r="C385" i="11" s="1"/>
  <c r="N397" i="11" l="1"/>
  <c r="P397" i="11" s="1"/>
  <c r="M391" i="11"/>
  <c r="J385" i="11"/>
  <c r="K389" i="11"/>
  <c r="L387" i="11"/>
  <c r="G386" i="11"/>
  <c r="H392" i="11" s="1"/>
  <c r="C386" i="11"/>
  <c r="E398" i="11" s="1"/>
  <c r="J384" i="11"/>
  <c r="F383" i="11"/>
  <c r="G383" i="11" s="1"/>
  <c r="I383" i="11"/>
  <c r="B383" i="11"/>
  <c r="C383" i="11" s="1"/>
  <c r="J382" i="11"/>
  <c r="G382" i="11"/>
  <c r="C382" i="11"/>
  <c r="L385" i="11" l="1"/>
  <c r="M390" i="11"/>
  <c r="N396" i="11"/>
  <c r="P396" i="11" s="1"/>
  <c r="H391" i="11"/>
  <c r="K388" i="11"/>
  <c r="N395" i="11" s="1"/>
  <c r="P395" i="11" s="1"/>
  <c r="O392" i="11"/>
  <c r="Q392" i="11" s="1"/>
  <c r="J383" i="11"/>
  <c r="O390" i="11" s="1"/>
  <c r="Q390" i="11" s="1"/>
  <c r="K387" i="11"/>
  <c r="N394" i="11" s="1"/>
  <c r="P394" i="11" s="1"/>
  <c r="O391" i="11"/>
  <c r="Q391" i="11" s="1"/>
  <c r="D389" i="11"/>
  <c r="E399" i="11"/>
  <c r="L386" i="11"/>
  <c r="D388" i="11"/>
  <c r="O389" i="11"/>
  <c r="Q389" i="11" s="1"/>
  <c r="C384" i="11"/>
  <c r="D385" i="11" s="1"/>
  <c r="G384" i="11"/>
  <c r="H390" i="11" s="1"/>
  <c r="J381" i="11"/>
  <c r="G381" i="11"/>
  <c r="C381" i="11"/>
  <c r="J380" i="11"/>
  <c r="G380" i="11"/>
  <c r="C380" i="11"/>
  <c r="H386" i="11" l="1"/>
  <c r="L384" i="11"/>
  <c r="D383" i="11"/>
  <c r="E393" i="11"/>
  <c r="D387" i="11"/>
  <c r="E397" i="11"/>
  <c r="H387" i="11"/>
  <c r="E395" i="11"/>
  <c r="D384" i="11"/>
  <c r="E394" i="11"/>
  <c r="E396" i="11"/>
  <c r="M389" i="11"/>
  <c r="H389" i="11"/>
  <c r="M388" i="11"/>
  <c r="K385" i="11"/>
  <c r="N392" i="11" s="1"/>
  <c r="P392" i="11" s="1"/>
  <c r="K386" i="11"/>
  <c r="N393" i="11" s="1"/>
  <c r="P393" i="11" s="1"/>
  <c r="L383" i="11"/>
  <c r="H388" i="11"/>
  <c r="O387" i="11"/>
  <c r="Q387" i="11" s="1"/>
  <c r="K383" i="11"/>
  <c r="N390" i="11" s="1"/>
  <c r="P390" i="11" s="1"/>
  <c r="O388" i="11"/>
  <c r="Q388" i="11" s="1"/>
  <c r="K384" i="11"/>
  <c r="N391" i="11" s="1"/>
  <c r="P391" i="11" s="1"/>
  <c r="D386" i="11"/>
  <c r="L381" i="11"/>
  <c r="L382" i="11"/>
  <c r="J379" i="11"/>
  <c r="O386" i="11" s="1"/>
  <c r="Q386" i="11" s="1"/>
  <c r="I378" i="11"/>
  <c r="F378" i="11"/>
  <c r="G379" i="11" s="1"/>
  <c r="H385" i="11" s="1"/>
  <c r="B378" i="11"/>
  <c r="M387" i="11" l="1"/>
  <c r="J378" i="11"/>
  <c r="M386" i="11"/>
  <c r="K381" i="11"/>
  <c r="N388" i="11" s="1"/>
  <c r="P388" i="11" s="1"/>
  <c r="O385" i="11"/>
  <c r="Q385" i="11" s="1"/>
  <c r="M384" i="11"/>
  <c r="M385" i="11"/>
  <c r="L380" i="11"/>
  <c r="K382" i="11"/>
  <c r="C379" i="11"/>
  <c r="G378" i="11"/>
  <c r="H384" i="11" s="1"/>
  <c r="L379" i="11"/>
  <c r="C378" i="11"/>
  <c r="G377" i="11"/>
  <c r="H383" i="11" s="1"/>
  <c r="J377" i="11"/>
  <c r="C377" i="11"/>
  <c r="D382" i="11" l="1"/>
  <c r="E392" i="11"/>
  <c r="M383" i="11"/>
  <c r="N389" i="11"/>
  <c r="P389" i="11" s="1"/>
  <c r="E390" i="11"/>
  <c r="K380" i="11"/>
  <c r="O384" i="11"/>
  <c r="Q384" i="11" s="1"/>
  <c r="D381" i="11"/>
  <c r="E391" i="11"/>
  <c r="M382" i="11"/>
  <c r="D380" i="11"/>
  <c r="L378" i="11"/>
  <c r="J376" i="11"/>
  <c r="L377" i="11" s="1"/>
  <c r="G376" i="11"/>
  <c r="H382" i="11" s="1"/>
  <c r="C376" i="11"/>
  <c r="K379" i="11" l="1"/>
  <c r="O383" i="11"/>
  <c r="Q383" i="11" s="1"/>
  <c r="D379" i="11"/>
  <c r="E389" i="11"/>
  <c r="M381" i="11"/>
  <c r="N387" i="11"/>
  <c r="P387" i="11" s="1"/>
  <c r="G375" i="11"/>
  <c r="H381" i="11" s="1"/>
  <c r="J375" i="11"/>
  <c r="C375" i="11"/>
  <c r="J374" i="11"/>
  <c r="O381" i="11" s="1"/>
  <c r="Q381" i="11" s="1"/>
  <c r="G374" i="11"/>
  <c r="C374" i="11"/>
  <c r="J373" i="11"/>
  <c r="G373" i="11"/>
  <c r="C373" i="11"/>
  <c r="D378" i="11" l="1"/>
  <c r="E388" i="11"/>
  <c r="E386" i="11"/>
  <c r="H380" i="11"/>
  <c r="E387" i="11"/>
  <c r="M380" i="11"/>
  <c r="N386" i="11"/>
  <c r="P386" i="11" s="1"/>
  <c r="H379" i="11"/>
  <c r="D377" i="11"/>
  <c r="K378" i="11"/>
  <c r="N385" i="11" s="1"/>
  <c r="P385" i="11" s="1"/>
  <c r="O382" i="11"/>
  <c r="Q382" i="11" s="1"/>
  <c r="L374" i="11"/>
  <c r="K377" i="11"/>
  <c r="L375" i="11"/>
  <c r="L376" i="11"/>
  <c r="O380" i="11"/>
  <c r="Q380" i="11" s="1"/>
  <c r="K376" i="11"/>
  <c r="N383" i="11" s="1"/>
  <c r="P383" i="11" s="1"/>
  <c r="D376" i="11"/>
  <c r="E2" i="11"/>
  <c r="D371" i="14"/>
  <c r="D372" i="14"/>
  <c r="J372" i="11"/>
  <c r="O379" i="11" s="1"/>
  <c r="Q379" i="11" s="1"/>
  <c r="I371" i="11"/>
  <c r="F371" i="11"/>
  <c r="G371" i="11" s="1"/>
  <c r="B371" i="11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20" i="14"/>
  <c r="D19" i="14"/>
  <c r="D18" i="14"/>
  <c r="D17" i="14"/>
  <c r="D16" i="14"/>
  <c r="D3" i="14"/>
  <c r="D4" i="14"/>
  <c r="D5" i="14"/>
  <c r="D6" i="14"/>
  <c r="D7" i="14"/>
  <c r="D8" i="14"/>
  <c r="D9" i="14"/>
  <c r="D10" i="14"/>
  <c r="D2" i="14"/>
  <c r="D11" i="14"/>
  <c r="D15" i="14"/>
  <c r="D14" i="14"/>
  <c r="D13" i="14"/>
  <c r="D12" i="14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2" i="11"/>
  <c r="G23" i="11"/>
  <c r="G20" i="11"/>
  <c r="G21" i="11"/>
  <c r="G19" i="11"/>
  <c r="D2" i="11"/>
  <c r="C8" i="11"/>
  <c r="C7" i="11"/>
  <c r="C6" i="11"/>
  <c r="C5" i="11"/>
  <c r="C4" i="11"/>
  <c r="C3" i="11"/>
  <c r="C19" i="11"/>
  <c r="C18" i="11"/>
  <c r="C17" i="11"/>
  <c r="C16" i="11"/>
  <c r="C15" i="11"/>
  <c r="C14" i="11"/>
  <c r="C13" i="11"/>
  <c r="C12" i="11"/>
  <c r="C11" i="11"/>
  <c r="C10" i="11"/>
  <c r="C9" i="11"/>
  <c r="B20" i="11"/>
  <c r="B21" i="11" s="1"/>
  <c r="J21" i="11" s="1"/>
  <c r="M379" i="11" l="1"/>
  <c r="M378" i="11"/>
  <c r="N384" i="11"/>
  <c r="P384" i="11" s="1"/>
  <c r="H19" i="11"/>
  <c r="K7" i="11"/>
  <c r="K9" i="11"/>
  <c r="K11" i="11"/>
  <c r="K15" i="11"/>
  <c r="H10" i="11"/>
  <c r="H18" i="11"/>
  <c r="K6" i="11"/>
  <c r="G372" i="11"/>
  <c r="H378" i="11" s="1"/>
  <c r="M377" i="11"/>
  <c r="H377" i="11"/>
  <c r="H11" i="11"/>
  <c r="H13" i="11"/>
  <c r="H21" i="11"/>
  <c r="E17" i="11"/>
  <c r="H14" i="11"/>
  <c r="H22" i="11"/>
  <c r="E18" i="11"/>
  <c r="H15" i="11"/>
  <c r="H23" i="11"/>
  <c r="E19" i="11"/>
  <c r="H16" i="11"/>
  <c r="L373" i="11"/>
  <c r="K375" i="11"/>
  <c r="H9" i="11"/>
  <c r="H17" i="11"/>
  <c r="K4" i="11"/>
  <c r="K13" i="11"/>
  <c r="H12" i="11"/>
  <c r="H20" i="11"/>
  <c r="J371" i="11"/>
  <c r="L372" i="11" s="1"/>
  <c r="C20" i="11"/>
  <c r="C22" i="11"/>
  <c r="D3" i="11"/>
  <c r="D5" i="11"/>
  <c r="D17" i="11"/>
  <c r="D15" i="11"/>
  <c r="D13" i="11"/>
  <c r="D11" i="11"/>
  <c r="D9" i="11"/>
  <c r="D7" i="11"/>
  <c r="H8" i="11"/>
  <c r="J20" i="11"/>
  <c r="K18" i="11" s="1"/>
  <c r="K2" i="11"/>
  <c r="K16" i="11"/>
  <c r="K14" i="11"/>
  <c r="K12" i="11"/>
  <c r="K10" i="11"/>
  <c r="K8" i="11"/>
  <c r="K3" i="11"/>
  <c r="K5" i="11"/>
  <c r="C371" i="11"/>
  <c r="C21" i="11"/>
  <c r="D18" i="11" s="1"/>
  <c r="E10" i="11"/>
  <c r="E8" i="11"/>
  <c r="E6" i="11"/>
  <c r="E4" i="11"/>
  <c r="E9" i="11"/>
  <c r="E7" i="11"/>
  <c r="E5" i="11"/>
  <c r="E3" i="11"/>
  <c r="D4" i="11"/>
  <c r="D16" i="11"/>
  <c r="D14" i="11"/>
  <c r="D12" i="11"/>
  <c r="D10" i="11"/>
  <c r="D8" i="11"/>
  <c r="D6" i="11"/>
  <c r="H7" i="11"/>
  <c r="C372" i="11"/>
  <c r="E12" i="11"/>
  <c r="E14" i="11"/>
  <c r="E16" i="11"/>
  <c r="E11" i="11"/>
  <c r="E13" i="11"/>
  <c r="E15" i="11"/>
  <c r="J370" i="11"/>
  <c r="O377" i="11" s="1"/>
  <c r="Q377" i="11" s="1"/>
  <c r="G370" i="11"/>
  <c r="H376" i="11" s="1"/>
  <c r="C370" i="11"/>
  <c r="J369" i="11"/>
  <c r="O376" i="11" s="1"/>
  <c r="Q376" i="11" s="1"/>
  <c r="I368" i="11"/>
  <c r="F368" i="11"/>
  <c r="G369" i="11" s="1"/>
  <c r="B368" i="11"/>
  <c r="J367" i="11"/>
  <c r="O374" i="11" s="1"/>
  <c r="Q374" i="11" s="1"/>
  <c r="G367" i="11"/>
  <c r="C367" i="11"/>
  <c r="J366" i="11"/>
  <c r="G366" i="11"/>
  <c r="C366" i="11"/>
  <c r="J365" i="11"/>
  <c r="I364" i="11"/>
  <c r="F364" i="11"/>
  <c r="G365" i="11" s="1"/>
  <c r="B364" i="11"/>
  <c r="C364" i="11" s="1"/>
  <c r="G363" i="11"/>
  <c r="J363" i="11"/>
  <c r="C363" i="11"/>
  <c r="J362" i="11"/>
  <c r="G362" i="11"/>
  <c r="C362" i="11"/>
  <c r="J361" i="11"/>
  <c r="G361" i="11"/>
  <c r="C361" i="11"/>
  <c r="G360" i="11"/>
  <c r="J360" i="11"/>
  <c r="C360" i="11"/>
  <c r="J359" i="11"/>
  <c r="G359" i="11"/>
  <c r="C359" i="11"/>
  <c r="J358" i="11"/>
  <c r="I357" i="11"/>
  <c r="F357" i="11"/>
  <c r="G358" i="11" s="1"/>
  <c r="B357" i="11"/>
  <c r="C357" i="11" s="1"/>
  <c r="J356" i="11"/>
  <c r="G356" i="11"/>
  <c r="C356" i="11"/>
  <c r="G355" i="11"/>
  <c r="C355" i="11"/>
  <c r="J355" i="11"/>
  <c r="J354" i="11"/>
  <c r="G354" i="11"/>
  <c r="C354" i="11"/>
  <c r="J353" i="11"/>
  <c r="G353" i="11"/>
  <c r="C353" i="11"/>
  <c r="J352" i="11"/>
  <c r="G352" i="11"/>
  <c r="C352" i="11"/>
  <c r="J351" i="11"/>
  <c r="I350" i="11"/>
  <c r="F350" i="11"/>
  <c r="G351" i="11" s="1"/>
  <c r="B350" i="11"/>
  <c r="J349" i="11"/>
  <c r="G349" i="11"/>
  <c r="C349" i="11"/>
  <c r="J348" i="11"/>
  <c r="C348" i="11"/>
  <c r="G348" i="11"/>
  <c r="J347" i="11"/>
  <c r="G347" i="11"/>
  <c r="C347" i="11"/>
  <c r="J346" i="11"/>
  <c r="G346" i="11"/>
  <c r="C346" i="11"/>
  <c r="G345" i="11"/>
  <c r="J345" i="11"/>
  <c r="C345" i="11"/>
  <c r="J344" i="11"/>
  <c r="I343" i="11"/>
  <c r="F343" i="11"/>
  <c r="G344" i="11" s="1"/>
  <c r="B343" i="11"/>
  <c r="C344" i="11" s="1"/>
  <c r="G342" i="11"/>
  <c r="J342" i="11"/>
  <c r="C342" i="11"/>
  <c r="G341" i="11"/>
  <c r="J341" i="11"/>
  <c r="C341" i="11"/>
  <c r="J340" i="11"/>
  <c r="G340" i="11"/>
  <c r="C340" i="11"/>
  <c r="J339" i="11"/>
  <c r="G339" i="11"/>
  <c r="C339" i="11"/>
  <c r="J338" i="11"/>
  <c r="G338" i="11"/>
  <c r="C338" i="11"/>
  <c r="J337" i="11"/>
  <c r="I336" i="11"/>
  <c r="F336" i="11"/>
  <c r="G336" i="11" s="1"/>
  <c r="B336" i="11"/>
  <c r="C336" i="11" s="1"/>
  <c r="G335" i="11"/>
  <c r="J335" i="11"/>
  <c r="C335" i="11"/>
  <c r="G334" i="11"/>
  <c r="J334" i="11"/>
  <c r="C334" i="11"/>
  <c r="G333" i="11"/>
  <c r="C333" i="11"/>
  <c r="J333" i="11"/>
  <c r="G332" i="11"/>
  <c r="J332" i="11"/>
  <c r="C332" i="11"/>
  <c r="G331" i="11"/>
  <c r="C331" i="11"/>
  <c r="J331" i="11"/>
  <c r="J330" i="11"/>
  <c r="I329" i="11"/>
  <c r="F329" i="11"/>
  <c r="G329" i="11" s="1"/>
  <c r="B329" i="11"/>
  <c r="C329" i="11" s="1"/>
  <c r="G327" i="11"/>
  <c r="G328" i="11"/>
  <c r="J328" i="11"/>
  <c r="J327" i="11"/>
  <c r="L328" i="11" s="1"/>
  <c r="C328" i="11"/>
  <c r="C327" i="11"/>
  <c r="G326" i="11"/>
  <c r="J326" i="11"/>
  <c r="C326" i="11"/>
  <c r="J325" i="11"/>
  <c r="G325" i="11"/>
  <c r="C325" i="11"/>
  <c r="C324" i="11"/>
  <c r="G324" i="11"/>
  <c r="J324" i="11"/>
  <c r="J323" i="11"/>
  <c r="I322" i="11"/>
  <c r="F322" i="11"/>
  <c r="G322" i="11" s="1"/>
  <c r="B322" i="11"/>
  <c r="C322" i="11" s="1"/>
  <c r="J316" i="11"/>
  <c r="J317" i="11"/>
  <c r="J318" i="11"/>
  <c r="J319" i="11"/>
  <c r="J320" i="11"/>
  <c r="J321" i="11"/>
  <c r="G317" i="11"/>
  <c r="G318" i="11"/>
  <c r="G319" i="11"/>
  <c r="G320" i="11"/>
  <c r="G321" i="11"/>
  <c r="F315" i="11"/>
  <c r="G315" i="11" s="1"/>
  <c r="J314" i="11"/>
  <c r="J313" i="11"/>
  <c r="G312" i="11"/>
  <c r="G313" i="11"/>
  <c r="G314" i="11"/>
  <c r="J312" i="11"/>
  <c r="I315" i="11"/>
  <c r="C312" i="11"/>
  <c r="C313" i="11"/>
  <c r="C314" i="11"/>
  <c r="C317" i="11"/>
  <c r="C318" i="11"/>
  <c r="C319" i="11"/>
  <c r="C320" i="11"/>
  <c r="C321" i="11"/>
  <c r="B315" i="11"/>
  <c r="C316" i="11" s="1"/>
  <c r="G311" i="11"/>
  <c r="C311" i="11"/>
  <c r="J311" i="11"/>
  <c r="J310" i="11"/>
  <c r="G310" i="11"/>
  <c r="C310" i="11"/>
  <c r="J309" i="11"/>
  <c r="I308" i="11"/>
  <c r="G307" i="11"/>
  <c r="F308" i="11"/>
  <c r="G309" i="11" s="1"/>
  <c r="B308" i="11"/>
  <c r="C309" i="11" s="1"/>
  <c r="J307" i="11"/>
  <c r="C307" i="11"/>
  <c r="C306" i="11"/>
  <c r="G306" i="11"/>
  <c r="J306" i="11"/>
  <c r="G305" i="11"/>
  <c r="C305" i="11"/>
  <c r="J305" i="11"/>
  <c r="G304" i="11"/>
  <c r="C304" i="11"/>
  <c r="J304" i="11"/>
  <c r="G303" i="11"/>
  <c r="J303" i="11"/>
  <c r="C303" i="11"/>
  <c r="J302" i="11"/>
  <c r="I301" i="11"/>
  <c r="F301" i="11"/>
  <c r="G301" i="11" s="1"/>
  <c r="B301" i="11"/>
  <c r="C302" i="11" s="1"/>
  <c r="G300" i="11"/>
  <c r="C300" i="11"/>
  <c r="J300" i="11"/>
  <c r="J299" i="11"/>
  <c r="C299" i="11"/>
  <c r="G299" i="11"/>
  <c r="J298" i="11"/>
  <c r="G298" i="11"/>
  <c r="C298" i="11"/>
  <c r="E384" i="11" l="1"/>
  <c r="D373" i="11"/>
  <c r="E383" i="11"/>
  <c r="D375" i="11"/>
  <c r="E385" i="11"/>
  <c r="M376" i="11"/>
  <c r="N382" i="11"/>
  <c r="P382" i="11" s="1"/>
  <c r="K374" i="11"/>
  <c r="N381" i="11" s="1"/>
  <c r="P381" i="11" s="1"/>
  <c r="O378" i="11"/>
  <c r="Q378" i="11" s="1"/>
  <c r="O328" i="11"/>
  <c r="Q328" i="11" s="1"/>
  <c r="J368" i="11"/>
  <c r="K369" i="11" s="1"/>
  <c r="N376" i="11" s="1"/>
  <c r="P376" i="11" s="1"/>
  <c r="H375" i="11"/>
  <c r="D374" i="11"/>
  <c r="O373" i="11"/>
  <c r="Q373" i="11" s="1"/>
  <c r="O370" i="11"/>
  <c r="Q370" i="11" s="1"/>
  <c r="K373" i="11"/>
  <c r="O372" i="11"/>
  <c r="Q372" i="11" s="1"/>
  <c r="E20" i="11"/>
  <c r="L362" i="11"/>
  <c r="K372" i="11"/>
  <c r="N379" i="11" s="1"/>
  <c r="P379" i="11" s="1"/>
  <c r="D19" i="11"/>
  <c r="K17" i="11"/>
  <c r="L371" i="11"/>
  <c r="E21" i="11"/>
  <c r="E22" i="11"/>
  <c r="L370" i="11"/>
  <c r="G364" i="11"/>
  <c r="H366" i="11" s="1"/>
  <c r="H315" i="11"/>
  <c r="L331" i="11"/>
  <c r="L342" i="11"/>
  <c r="L361" i="11"/>
  <c r="O335" i="11"/>
  <c r="Q335" i="11" s="1"/>
  <c r="L345" i="11"/>
  <c r="L346" i="11"/>
  <c r="O348" i="11"/>
  <c r="Q348" i="11" s="1"/>
  <c r="J350" i="11"/>
  <c r="K352" i="11" s="1"/>
  <c r="O352" i="11"/>
  <c r="Q352" i="11" s="1"/>
  <c r="G357" i="11"/>
  <c r="H363" i="11" s="1"/>
  <c r="H365" i="11"/>
  <c r="O309" i="11"/>
  <c r="Q309" i="11" s="1"/>
  <c r="O311" i="11"/>
  <c r="Q311" i="11" s="1"/>
  <c r="O320" i="11"/>
  <c r="Q320" i="11" s="1"/>
  <c r="O333" i="11"/>
  <c r="Q333" i="11" s="1"/>
  <c r="C337" i="11"/>
  <c r="D335" i="11" s="1"/>
  <c r="G337" i="11"/>
  <c r="H340" i="11" s="1"/>
  <c r="L367" i="11"/>
  <c r="O318" i="11"/>
  <c r="Q318" i="11" s="1"/>
  <c r="O316" i="11"/>
  <c r="Q316" i="11" s="1"/>
  <c r="G343" i="11"/>
  <c r="H349" i="11" s="1"/>
  <c r="O363" i="11"/>
  <c r="Q363" i="11" s="1"/>
  <c r="L363" i="11"/>
  <c r="L303" i="11"/>
  <c r="L307" i="11"/>
  <c r="L310" i="11"/>
  <c r="O331" i="11"/>
  <c r="Q331" i="11" s="1"/>
  <c r="J336" i="11"/>
  <c r="K335" i="11" s="1"/>
  <c r="O340" i="11"/>
  <c r="Q340" i="11" s="1"/>
  <c r="O349" i="11"/>
  <c r="Q349" i="11" s="1"/>
  <c r="C351" i="11"/>
  <c r="G350" i="11"/>
  <c r="H356" i="11" s="1"/>
  <c r="O351" i="11"/>
  <c r="Q351" i="11" s="1"/>
  <c r="O353" i="11"/>
  <c r="Q353" i="11" s="1"/>
  <c r="L355" i="11"/>
  <c r="H364" i="11"/>
  <c r="O367" i="11"/>
  <c r="Q367" i="11" s="1"/>
  <c r="C369" i="11"/>
  <c r="G368" i="11"/>
  <c r="H373" i="11" s="1"/>
  <c r="O369" i="11"/>
  <c r="Q369" i="11" s="1"/>
  <c r="L326" i="11"/>
  <c r="C315" i="11"/>
  <c r="E322" i="11" s="1"/>
  <c r="L312" i="11"/>
  <c r="J322" i="11"/>
  <c r="L323" i="11" s="1"/>
  <c r="L325" i="11"/>
  <c r="O332" i="11"/>
  <c r="Q332" i="11" s="1"/>
  <c r="L334" i="11"/>
  <c r="D338" i="11"/>
  <c r="L338" i="11"/>
  <c r="O339" i="11"/>
  <c r="Q339" i="11" s="1"/>
  <c r="O346" i="11"/>
  <c r="Q346" i="11" s="1"/>
  <c r="O347" i="11"/>
  <c r="Q347" i="11" s="1"/>
  <c r="O359" i="11"/>
  <c r="Q359" i="11" s="1"/>
  <c r="L366" i="11"/>
  <c r="O366" i="11"/>
  <c r="Q366" i="11" s="1"/>
  <c r="O368" i="11"/>
  <c r="Q368" i="11" s="1"/>
  <c r="L368" i="11"/>
  <c r="L369" i="11"/>
  <c r="G302" i="11"/>
  <c r="H304" i="11" s="1"/>
  <c r="C308" i="11"/>
  <c r="D309" i="11" s="1"/>
  <c r="G308" i="11"/>
  <c r="H314" i="11" s="1"/>
  <c r="J308" i="11"/>
  <c r="K306" i="11" s="1"/>
  <c r="L318" i="11"/>
  <c r="J315" i="11"/>
  <c r="K317" i="11" s="1"/>
  <c r="C323" i="11"/>
  <c r="G323" i="11"/>
  <c r="H329" i="11" s="1"/>
  <c r="L324" i="11"/>
  <c r="O325" i="11"/>
  <c r="Q325" i="11" s="1"/>
  <c r="G330" i="11"/>
  <c r="H336" i="11" s="1"/>
  <c r="L332" i="11"/>
  <c r="L333" i="11"/>
  <c r="O334" i="11"/>
  <c r="Q334" i="11" s="1"/>
  <c r="L335" i="11"/>
  <c r="O338" i="11"/>
  <c r="Q338" i="11" s="1"/>
  <c r="L339" i="11"/>
  <c r="L340" i="11"/>
  <c r="L341" i="11"/>
  <c r="C343" i="11"/>
  <c r="D340" i="11" s="1"/>
  <c r="J343" i="11"/>
  <c r="K340" i="11" s="1"/>
  <c r="O345" i="11"/>
  <c r="Q345" i="11" s="1"/>
  <c r="L347" i="11"/>
  <c r="L352" i="11"/>
  <c r="L353" i="11"/>
  <c r="O354" i="11"/>
  <c r="Q354" i="11" s="1"/>
  <c r="O355" i="11"/>
  <c r="Q355" i="11" s="1"/>
  <c r="J357" i="11"/>
  <c r="K360" i="11" s="1"/>
  <c r="C358" i="11"/>
  <c r="D358" i="11" s="1"/>
  <c r="O358" i="11"/>
  <c r="Q358" i="11" s="1"/>
  <c r="L359" i="11"/>
  <c r="L360" i="11"/>
  <c r="O361" i="11"/>
  <c r="Q361" i="11" s="1"/>
  <c r="O362" i="11"/>
  <c r="Q362" i="11" s="1"/>
  <c r="J364" i="11"/>
  <c r="K362" i="11" s="1"/>
  <c r="C365" i="11"/>
  <c r="O365" i="11"/>
  <c r="Q365" i="11" s="1"/>
  <c r="O337" i="11"/>
  <c r="Q337" i="11" s="1"/>
  <c r="O341" i="11"/>
  <c r="Q341" i="11" s="1"/>
  <c r="O342" i="11"/>
  <c r="Q342" i="11" s="1"/>
  <c r="O344" i="11"/>
  <c r="Q344" i="11" s="1"/>
  <c r="L348" i="11"/>
  <c r="L349" i="11"/>
  <c r="C350" i="11"/>
  <c r="L354" i="11"/>
  <c r="L356" i="11"/>
  <c r="O360" i="11"/>
  <c r="Q360" i="11" s="1"/>
  <c r="C368" i="11"/>
  <c r="E381" i="11" s="1"/>
  <c r="K353" i="11"/>
  <c r="O356" i="11"/>
  <c r="Q356" i="11" s="1"/>
  <c r="K311" i="11"/>
  <c r="L299" i="11"/>
  <c r="L300" i="11"/>
  <c r="C301" i="11"/>
  <c r="L305" i="11"/>
  <c r="O305" i="11"/>
  <c r="Q305" i="11" s="1"/>
  <c r="K305" i="11"/>
  <c r="L306" i="11"/>
  <c r="O306" i="11"/>
  <c r="Q306" i="11" s="1"/>
  <c r="O307" i="11"/>
  <c r="Q307" i="11" s="1"/>
  <c r="O310" i="11"/>
  <c r="Q310" i="11" s="1"/>
  <c r="O313" i="11"/>
  <c r="Q313" i="11" s="1"/>
  <c r="L313" i="11"/>
  <c r="G316" i="11"/>
  <c r="H322" i="11" s="1"/>
  <c r="L314" i="11"/>
  <c r="O314" i="11"/>
  <c r="Q314" i="11" s="1"/>
  <c r="O327" i="11"/>
  <c r="Q327" i="11" s="1"/>
  <c r="L327" i="11"/>
  <c r="J301" i="11"/>
  <c r="K301" i="11" s="1"/>
  <c r="O321" i="11"/>
  <c r="Q321" i="11" s="1"/>
  <c r="L321" i="11"/>
  <c r="O319" i="11"/>
  <c r="Q319" i="11" s="1"/>
  <c r="L319" i="11"/>
  <c r="O317" i="11"/>
  <c r="Q317" i="11" s="1"/>
  <c r="L317" i="11"/>
  <c r="L320" i="11"/>
  <c r="O312" i="11"/>
  <c r="Q312" i="11" s="1"/>
  <c r="J329" i="11"/>
  <c r="K327" i="11" s="1"/>
  <c r="C330" i="11"/>
  <c r="L304" i="11"/>
  <c r="L311" i="11"/>
  <c r="O323" i="11"/>
  <c r="Q323" i="11" s="1"/>
  <c r="O324" i="11"/>
  <c r="Q324" i="11" s="1"/>
  <c r="O326" i="11"/>
  <c r="Q326" i="11" s="1"/>
  <c r="O330" i="11"/>
  <c r="Q330" i="11" s="1"/>
  <c r="D319" i="11"/>
  <c r="K309" i="11"/>
  <c r="J297" i="11"/>
  <c r="G297" i="11"/>
  <c r="C297" i="11"/>
  <c r="J296" i="11"/>
  <c r="G296" i="11"/>
  <c r="C296" i="11"/>
  <c r="J295" i="11"/>
  <c r="F294" i="11"/>
  <c r="G295" i="11" s="1"/>
  <c r="I294" i="11"/>
  <c r="B294" i="11"/>
  <c r="C294" i="11" s="1"/>
  <c r="J293" i="11"/>
  <c r="O300" i="11" s="1"/>
  <c r="Q300" i="11" s="1"/>
  <c r="I292" i="11"/>
  <c r="G292" i="11"/>
  <c r="G293" i="11"/>
  <c r="B292" i="11"/>
  <c r="E312" i="11" l="1"/>
  <c r="D315" i="11"/>
  <c r="E326" i="11"/>
  <c r="E361" i="11"/>
  <c r="L322" i="11"/>
  <c r="L337" i="11"/>
  <c r="K338" i="11"/>
  <c r="E343" i="11"/>
  <c r="D312" i="11"/>
  <c r="L351" i="11"/>
  <c r="L350" i="11"/>
  <c r="K348" i="11"/>
  <c r="D334" i="11"/>
  <c r="D372" i="11"/>
  <c r="E382" i="11"/>
  <c r="K368" i="11"/>
  <c r="N375" i="11" s="1"/>
  <c r="P375" i="11" s="1"/>
  <c r="M375" i="11"/>
  <c r="E377" i="11"/>
  <c r="E315" i="11"/>
  <c r="D337" i="11"/>
  <c r="M374" i="11"/>
  <c r="N380" i="11"/>
  <c r="P380" i="11" s="1"/>
  <c r="E380" i="11"/>
  <c r="E376" i="11"/>
  <c r="E378" i="11"/>
  <c r="K366" i="11"/>
  <c r="E346" i="11"/>
  <c r="E374" i="11"/>
  <c r="E379" i="11"/>
  <c r="E358" i="11"/>
  <c r="E353" i="11"/>
  <c r="E349" i="11"/>
  <c r="D368" i="11"/>
  <c r="E348" i="11"/>
  <c r="K320" i="11"/>
  <c r="N327" i="11" s="1"/>
  <c r="P327" i="11" s="1"/>
  <c r="K322" i="11"/>
  <c r="E327" i="11"/>
  <c r="E310" i="11"/>
  <c r="K319" i="11"/>
  <c r="D307" i="11"/>
  <c r="D359" i="11"/>
  <c r="E324" i="11"/>
  <c r="E354" i="11"/>
  <c r="E344" i="11"/>
  <c r="K371" i="11"/>
  <c r="N378" i="11" s="1"/>
  <c r="P378" i="11" s="1"/>
  <c r="O375" i="11"/>
  <c r="Q375" i="11" s="1"/>
  <c r="K361" i="11"/>
  <c r="E375" i="11"/>
  <c r="K324" i="11"/>
  <c r="N324" i="11" s="1"/>
  <c r="P324" i="11" s="1"/>
  <c r="K321" i="11"/>
  <c r="H350" i="11"/>
  <c r="H360" i="11"/>
  <c r="E319" i="11"/>
  <c r="E317" i="11"/>
  <c r="H369" i="11"/>
  <c r="H374" i="11"/>
  <c r="H372" i="11"/>
  <c r="K318" i="11"/>
  <c r="M318" i="11" s="1"/>
  <c r="K323" i="11"/>
  <c r="O322" i="11"/>
  <c r="Q322" i="11" s="1"/>
  <c r="E359" i="11"/>
  <c r="K325" i="11"/>
  <c r="K337" i="11"/>
  <c r="M338" i="11" s="1"/>
  <c r="H358" i="11"/>
  <c r="K370" i="11"/>
  <c r="N377" i="11" s="1"/>
  <c r="P377" i="11" s="1"/>
  <c r="M353" i="11"/>
  <c r="D363" i="11"/>
  <c r="K357" i="11"/>
  <c r="E367" i="11"/>
  <c r="E339" i="11"/>
  <c r="E335" i="11"/>
  <c r="E333" i="11"/>
  <c r="D366" i="11"/>
  <c r="D364" i="11"/>
  <c r="E372" i="11"/>
  <c r="E370" i="11"/>
  <c r="E366" i="11"/>
  <c r="E340" i="11"/>
  <c r="E332" i="11"/>
  <c r="E309" i="11"/>
  <c r="H303" i="11"/>
  <c r="L316" i="11"/>
  <c r="K314" i="11"/>
  <c r="K312" i="11"/>
  <c r="N312" i="11" s="1"/>
  <c r="P312" i="11" s="1"/>
  <c r="K313" i="11"/>
  <c r="D304" i="11"/>
  <c r="E314" i="11"/>
  <c r="K355" i="11"/>
  <c r="D371" i="11"/>
  <c r="D351" i="11"/>
  <c r="E363" i="11"/>
  <c r="K367" i="11"/>
  <c r="N374" i="11" s="1"/>
  <c r="P374" i="11" s="1"/>
  <c r="O371" i="11"/>
  <c r="Q371" i="11" s="1"/>
  <c r="D356" i="11"/>
  <c r="E371" i="11"/>
  <c r="D361" i="11"/>
  <c r="K351" i="11"/>
  <c r="M352" i="11" s="1"/>
  <c r="D346" i="11"/>
  <c r="E356" i="11"/>
  <c r="D326" i="11"/>
  <c r="E336" i="11"/>
  <c r="D306" i="11"/>
  <c r="E321" i="11"/>
  <c r="K350" i="11"/>
  <c r="K349" i="11"/>
  <c r="D318" i="11"/>
  <c r="E328" i="11"/>
  <c r="E364" i="11"/>
  <c r="K347" i="11"/>
  <c r="D339" i="11"/>
  <c r="E350" i="11"/>
  <c r="D370" i="11"/>
  <c r="H371" i="11"/>
  <c r="K365" i="11"/>
  <c r="N372" i="11" s="1"/>
  <c r="P372" i="11" s="1"/>
  <c r="D365" i="11"/>
  <c r="E373" i="11"/>
  <c r="K359" i="11"/>
  <c r="E369" i="11"/>
  <c r="E368" i="11"/>
  <c r="D357" i="11"/>
  <c r="E365" i="11"/>
  <c r="E355" i="11"/>
  <c r="E351" i="11"/>
  <c r="E347" i="11"/>
  <c r="E345" i="11"/>
  <c r="E341" i="11"/>
  <c r="E337" i="11"/>
  <c r="E325" i="11"/>
  <c r="E331" i="11"/>
  <c r="E329" i="11"/>
  <c r="E323" i="11"/>
  <c r="E318" i="11"/>
  <c r="E311" i="11"/>
  <c r="M373" i="11"/>
  <c r="N373" i="11"/>
  <c r="P373" i="11" s="1"/>
  <c r="D369" i="11"/>
  <c r="K364" i="11"/>
  <c r="K363" i="11"/>
  <c r="D362" i="11"/>
  <c r="D360" i="11"/>
  <c r="K358" i="11"/>
  <c r="E362" i="11"/>
  <c r="E360" i="11"/>
  <c r="E357" i="11"/>
  <c r="E352" i="11"/>
  <c r="E342" i="11"/>
  <c r="E338" i="11"/>
  <c r="E330" i="11"/>
  <c r="E334" i="11"/>
  <c r="E320" i="11"/>
  <c r="E316" i="11"/>
  <c r="E313" i="11"/>
  <c r="D367" i="11"/>
  <c r="D323" i="11"/>
  <c r="D317" i="11"/>
  <c r="K354" i="11"/>
  <c r="N354" i="11" s="1"/>
  <c r="P354" i="11" s="1"/>
  <c r="H348" i="11"/>
  <c r="H346" i="11"/>
  <c r="O350" i="11"/>
  <c r="Q350" i="11" s="1"/>
  <c r="D320" i="11"/>
  <c r="D313" i="11"/>
  <c r="K307" i="11"/>
  <c r="M307" i="11" s="1"/>
  <c r="L308" i="11"/>
  <c r="K336" i="11"/>
  <c r="H342" i="11"/>
  <c r="H347" i="11"/>
  <c r="D300" i="11"/>
  <c r="K356" i="11"/>
  <c r="N356" i="11" s="1"/>
  <c r="P356" i="11" s="1"/>
  <c r="K334" i="11"/>
  <c r="N334" i="11" s="1"/>
  <c r="P334" i="11" s="1"/>
  <c r="L336" i="11"/>
  <c r="D354" i="11"/>
  <c r="D336" i="11"/>
  <c r="H361" i="11"/>
  <c r="H370" i="11"/>
  <c r="L315" i="11"/>
  <c r="D314" i="11"/>
  <c r="K316" i="11"/>
  <c r="M317" i="11" s="1"/>
  <c r="K315" i="11"/>
  <c r="K339" i="11"/>
  <c r="M340" i="11" s="1"/>
  <c r="H362" i="11"/>
  <c r="H338" i="11"/>
  <c r="H357" i="11"/>
  <c r="H367" i="11"/>
  <c r="H301" i="11"/>
  <c r="D350" i="11"/>
  <c r="H339" i="11"/>
  <c r="H337" i="11"/>
  <c r="H359" i="11"/>
  <c r="H345" i="11"/>
  <c r="H341" i="11"/>
  <c r="H302" i="11"/>
  <c r="D349" i="11"/>
  <c r="D355" i="11"/>
  <c r="K343" i="11"/>
  <c r="D316" i="11"/>
  <c r="H354" i="11"/>
  <c r="H334" i="11"/>
  <c r="H330" i="11"/>
  <c r="H318" i="11"/>
  <c r="H352" i="11"/>
  <c r="K333" i="11"/>
  <c r="H326" i="11"/>
  <c r="H368" i="11"/>
  <c r="H344" i="11"/>
  <c r="H320" i="11"/>
  <c r="H323" i="11"/>
  <c r="H309" i="11"/>
  <c r="H353" i="11"/>
  <c r="H335" i="11"/>
  <c r="H331" i="11"/>
  <c r="H319" i="11"/>
  <c r="H351" i="11"/>
  <c r="H343" i="11"/>
  <c r="H327" i="11"/>
  <c r="H311" i="11"/>
  <c r="H308" i="11"/>
  <c r="H328" i="11"/>
  <c r="H312" i="11"/>
  <c r="H332" i="11"/>
  <c r="H324" i="11"/>
  <c r="H310" i="11"/>
  <c r="H306" i="11"/>
  <c r="H316" i="11"/>
  <c r="H313" i="11"/>
  <c r="H355" i="11"/>
  <c r="H333" i="11"/>
  <c r="H321" i="11"/>
  <c r="H307" i="11"/>
  <c r="H325" i="11"/>
  <c r="H317" i="11"/>
  <c r="H305" i="11"/>
  <c r="D328" i="11"/>
  <c r="D333" i="11"/>
  <c r="D331" i="11"/>
  <c r="D330" i="11"/>
  <c r="K302" i="11"/>
  <c r="M302" i="11" s="1"/>
  <c r="O364" i="11"/>
  <c r="Q364" i="11" s="1"/>
  <c r="L364" i="11"/>
  <c r="D322" i="11"/>
  <c r="D305" i="11"/>
  <c r="L365" i="11"/>
  <c r="D341" i="11"/>
  <c r="D308" i="11"/>
  <c r="D343" i="11"/>
  <c r="J292" i="11"/>
  <c r="O299" i="11" s="1"/>
  <c r="Q299" i="11" s="1"/>
  <c r="C295" i="11"/>
  <c r="K299" i="11"/>
  <c r="D321" i="11"/>
  <c r="D311" i="11"/>
  <c r="K310" i="11"/>
  <c r="M310" i="11" s="1"/>
  <c r="D329" i="11"/>
  <c r="K329" i="11"/>
  <c r="N329" i="11" s="1"/>
  <c r="P329" i="11" s="1"/>
  <c r="K332" i="11"/>
  <c r="O315" i="11"/>
  <c r="Q315" i="11" s="1"/>
  <c r="D310" i="11"/>
  <c r="D325" i="11"/>
  <c r="K308" i="11"/>
  <c r="M309" i="11" s="1"/>
  <c r="K303" i="11"/>
  <c r="L309" i="11"/>
  <c r="D353" i="11"/>
  <c r="D352" i="11"/>
  <c r="O357" i="11"/>
  <c r="Q357" i="11" s="1"/>
  <c r="L357" i="11"/>
  <c r="L343" i="11"/>
  <c r="K346" i="11"/>
  <c r="O343" i="11"/>
  <c r="Q343" i="11" s="1"/>
  <c r="L344" i="11"/>
  <c r="K345" i="11"/>
  <c r="K344" i="11"/>
  <c r="D324" i="11"/>
  <c r="L358" i="11"/>
  <c r="D347" i="11"/>
  <c r="D345" i="11"/>
  <c r="D342" i="11"/>
  <c r="D344" i="11"/>
  <c r="K342" i="11"/>
  <c r="K341" i="11"/>
  <c r="O336" i="11"/>
  <c r="Q336" i="11" s="1"/>
  <c r="D348" i="11"/>
  <c r="D332" i="11"/>
  <c r="C293" i="11"/>
  <c r="O302" i="11"/>
  <c r="Q302" i="11" s="1"/>
  <c r="K298" i="11"/>
  <c r="N305" i="11" s="1"/>
  <c r="P305" i="11" s="1"/>
  <c r="G294" i="11"/>
  <c r="H300" i="11" s="1"/>
  <c r="L296" i="11"/>
  <c r="K300" i="11"/>
  <c r="O304" i="11"/>
  <c r="Q304" i="11" s="1"/>
  <c r="L297" i="11"/>
  <c r="L330" i="11"/>
  <c r="K331" i="11"/>
  <c r="D327" i="11"/>
  <c r="K304" i="11"/>
  <c r="N311" i="11" s="1"/>
  <c r="P311" i="11" s="1"/>
  <c r="L301" i="11"/>
  <c r="L302" i="11"/>
  <c r="K328" i="11"/>
  <c r="N335" i="11" s="1"/>
  <c r="P335" i="11" s="1"/>
  <c r="O303" i="11"/>
  <c r="Q303" i="11" s="1"/>
  <c r="L298" i="11"/>
  <c r="C292" i="11"/>
  <c r="J294" i="11"/>
  <c r="K296" i="11" s="1"/>
  <c r="L329" i="11"/>
  <c r="O329" i="11"/>
  <c r="Q329" i="11" s="1"/>
  <c r="N318" i="11"/>
  <c r="P318" i="11" s="1"/>
  <c r="D299" i="11"/>
  <c r="K330" i="11"/>
  <c r="K326" i="11"/>
  <c r="D303" i="11"/>
  <c r="D302" i="11"/>
  <c r="D301" i="11"/>
  <c r="M306" i="11"/>
  <c r="O308" i="11"/>
  <c r="Q308" i="11" s="1"/>
  <c r="J291" i="11"/>
  <c r="G291" i="11"/>
  <c r="C291" i="11"/>
  <c r="C290" i="11"/>
  <c r="J290" i="11"/>
  <c r="G290" i="11"/>
  <c r="J289" i="11"/>
  <c r="G289" i="11"/>
  <c r="C289" i="11"/>
  <c r="J286" i="11"/>
  <c r="O293" i="11" s="1"/>
  <c r="Q293" i="11" s="1"/>
  <c r="J288" i="11"/>
  <c r="O295" i="11" s="1"/>
  <c r="Q295" i="11" s="1"/>
  <c r="I287" i="11"/>
  <c r="I285" i="11"/>
  <c r="F287" i="11"/>
  <c r="G288" i="11" s="1"/>
  <c r="F285" i="11"/>
  <c r="G286" i="11" s="1"/>
  <c r="B287" i="11"/>
  <c r="C288" i="11" s="1"/>
  <c r="B285" i="11"/>
  <c r="C286" i="11" s="1"/>
  <c r="N325" i="11" l="1"/>
  <c r="P325" i="11" s="1"/>
  <c r="M339" i="11"/>
  <c r="H297" i="11"/>
  <c r="N321" i="11"/>
  <c r="P321" i="11" s="1"/>
  <c r="N322" i="11"/>
  <c r="P322" i="11" s="1"/>
  <c r="M319" i="11"/>
  <c r="N358" i="11"/>
  <c r="P358" i="11" s="1"/>
  <c r="M348" i="11"/>
  <c r="M314" i="11"/>
  <c r="N371" i="11"/>
  <c r="P371" i="11" s="1"/>
  <c r="M303" i="11"/>
  <c r="M369" i="11"/>
  <c r="N319" i="11"/>
  <c r="P319" i="11" s="1"/>
  <c r="M349" i="11"/>
  <c r="M312" i="11"/>
  <c r="M320" i="11"/>
  <c r="M372" i="11"/>
  <c r="N355" i="11"/>
  <c r="P355" i="11" s="1"/>
  <c r="M337" i="11"/>
  <c r="E303" i="11"/>
  <c r="E304" i="11"/>
  <c r="M350" i="11"/>
  <c r="N323" i="11"/>
  <c r="P323" i="11" s="1"/>
  <c r="M321" i="11"/>
  <c r="M325" i="11"/>
  <c r="M313" i="11"/>
  <c r="N313" i="11"/>
  <c r="P313" i="11" s="1"/>
  <c r="N320" i="11"/>
  <c r="P320" i="11" s="1"/>
  <c r="M323" i="11"/>
  <c r="M324" i="11"/>
  <c r="N347" i="11"/>
  <c r="P347" i="11" s="1"/>
  <c r="M371" i="11"/>
  <c r="L293" i="11"/>
  <c r="N314" i="11"/>
  <c r="P314" i="11" s="1"/>
  <c r="E301" i="11"/>
  <c r="M354" i="11"/>
  <c r="M322" i="11"/>
  <c r="N336" i="11"/>
  <c r="P336" i="11" s="1"/>
  <c r="N343" i="11"/>
  <c r="P343" i="11" s="1"/>
  <c r="N337" i="11"/>
  <c r="P337" i="11" s="1"/>
  <c r="M351" i="11"/>
  <c r="M334" i="11"/>
  <c r="N365" i="11"/>
  <c r="P365" i="11" s="1"/>
  <c r="E302" i="11"/>
  <c r="E305" i="11"/>
  <c r="M299" i="11"/>
  <c r="M336" i="11"/>
  <c r="D296" i="11"/>
  <c r="E306" i="11"/>
  <c r="D297" i="11"/>
  <c r="E308" i="11"/>
  <c r="N307" i="11"/>
  <c r="P307" i="11" s="1"/>
  <c r="E307" i="11"/>
  <c r="M357" i="11"/>
  <c r="M356" i="11"/>
  <c r="D291" i="11"/>
  <c r="H295" i="11"/>
  <c r="M315" i="11"/>
  <c r="M335" i="11"/>
  <c r="N359" i="11"/>
  <c r="P359" i="11" s="1"/>
  <c r="M359" i="11"/>
  <c r="H294" i="11"/>
  <c r="N316" i="11"/>
  <c r="P316" i="11" s="1"/>
  <c r="M355" i="11"/>
  <c r="M316" i="11"/>
  <c r="M308" i="11"/>
  <c r="M370" i="11"/>
  <c r="N370" i="11"/>
  <c r="P370" i="11" s="1"/>
  <c r="H296" i="11"/>
  <c r="N306" i="11"/>
  <c r="P306" i="11" s="1"/>
  <c r="D295" i="11"/>
  <c r="N315" i="11"/>
  <c r="P315" i="11" s="1"/>
  <c r="D298" i="11"/>
  <c r="N308" i="11"/>
  <c r="P308" i="11" s="1"/>
  <c r="M332" i="11"/>
  <c r="N350" i="11"/>
  <c r="P350" i="11" s="1"/>
  <c r="H298" i="11"/>
  <c r="N340" i="11"/>
  <c r="P340" i="11" s="1"/>
  <c r="H299" i="11"/>
  <c r="G285" i="11"/>
  <c r="M327" i="11"/>
  <c r="N333" i="11"/>
  <c r="P333" i="11" s="1"/>
  <c r="N342" i="11"/>
  <c r="P342" i="11" s="1"/>
  <c r="M342" i="11"/>
  <c r="N344" i="11"/>
  <c r="P344" i="11" s="1"/>
  <c r="M344" i="11"/>
  <c r="N353" i="11"/>
  <c r="P353" i="11" s="1"/>
  <c r="N346" i="11"/>
  <c r="P346" i="11" s="1"/>
  <c r="M347" i="11"/>
  <c r="M346" i="11"/>
  <c r="M343" i="11"/>
  <c r="N310" i="11"/>
  <c r="P310" i="11" s="1"/>
  <c r="N349" i="11"/>
  <c r="P349" i="11" s="1"/>
  <c r="N362" i="11"/>
  <c r="P362" i="11" s="1"/>
  <c r="M362" i="11"/>
  <c r="N338" i="11"/>
  <c r="P338" i="11" s="1"/>
  <c r="N351" i="11"/>
  <c r="P351" i="11" s="1"/>
  <c r="N367" i="11"/>
  <c r="P367" i="11" s="1"/>
  <c r="M368" i="11"/>
  <c r="M367" i="11"/>
  <c r="N309" i="11"/>
  <c r="P309" i="11" s="1"/>
  <c r="N317" i="11"/>
  <c r="P317" i="11" s="1"/>
  <c r="C285" i="11"/>
  <c r="J285" i="11"/>
  <c r="O292" i="11" s="1"/>
  <c r="Q292" i="11" s="1"/>
  <c r="D293" i="11"/>
  <c r="N341" i="11"/>
  <c r="P341" i="11" s="1"/>
  <c r="N348" i="11"/>
  <c r="P348" i="11" s="1"/>
  <c r="M341" i="11"/>
  <c r="N357" i="11"/>
  <c r="P357" i="11" s="1"/>
  <c r="M358" i="11"/>
  <c r="N352" i="11"/>
  <c r="P352" i="11" s="1"/>
  <c r="M345" i="11"/>
  <c r="N345" i="11"/>
  <c r="P345" i="11" s="1"/>
  <c r="M360" i="11"/>
  <c r="N360" i="11"/>
  <c r="P360" i="11" s="1"/>
  <c r="N364" i="11"/>
  <c r="P364" i="11" s="1"/>
  <c r="M364" i="11"/>
  <c r="M365" i="11"/>
  <c r="N369" i="11"/>
  <c r="P369" i="11" s="1"/>
  <c r="N332" i="11"/>
  <c r="P332" i="11" s="1"/>
  <c r="N339" i="11"/>
  <c r="P339" i="11" s="1"/>
  <c r="M333" i="11"/>
  <c r="M361" i="11"/>
  <c r="N368" i="11"/>
  <c r="P368" i="11" s="1"/>
  <c r="N361" i="11"/>
  <c r="P361" i="11" s="1"/>
  <c r="N363" i="11"/>
  <c r="P363" i="11" s="1"/>
  <c r="M363" i="11"/>
  <c r="M366" i="11"/>
  <c r="N366" i="11"/>
  <c r="P366" i="11" s="1"/>
  <c r="M311" i="11"/>
  <c r="N303" i="11"/>
  <c r="P303" i="11" s="1"/>
  <c r="C287" i="11"/>
  <c r="E299" i="11" s="1"/>
  <c r="G287" i="11"/>
  <c r="H293" i="11" s="1"/>
  <c r="J287" i="11"/>
  <c r="K289" i="11" s="1"/>
  <c r="D292" i="11"/>
  <c r="K292" i="11"/>
  <c r="L289" i="11"/>
  <c r="K293" i="11"/>
  <c r="N300" i="11" s="1"/>
  <c r="P300" i="11" s="1"/>
  <c r="O297" i="11"/>
  <c r="Q297" i="11" s="1"/>
  <c r="L290" i="11"/>
  <c r="K291" i="11"/>
  <c r="N298" i="11" s="1"/>
  <c r="P298" i="11" s="1"/>
  <c r="N330" i="11"/>
  <c r="P330" i="11" s="1"/>
  <c r="M330" i="11"/>
  <c r="D294" i="11"/>
  <c r="N328" i="11"/>
  <c r="P328" i="11" s="1"/>
  <c r="M328" i="11"/>
  <c r="M305" i="11"/>
  <c r="M304" i="11"/>
  <c r="N331" i="11"/>
  <c r="P331" i="11" s="1"/>
  <c r="M331" i="11"/>
  <c r="M301" i="11"/>
  <c r="M300" i="11"/>
  <c r="O296" i="11"/>
  <c r="Q296" i="11" s="1"/>
  <c r="M329" i="11"/>
  <c r="K294" i="11"/>
  <c r="O298" i="11"/>
  <c r="Q298" i="11" s="1"/>
  <c r="L291" i="11"/>
  <c r="N326" i="11"/>
  <c r="P326" i="11" s="1"/>
  <c r="M326" i="11"/>
  <c r="K297" i="11"/>
  <c r="L295" i="11"/>
  <c r="L294" i="11"/>
  <c r="O301" i="11"/>
  <c r="Q301" i="11" s="1"/>
  <c r="K295" i="11"/>
  <c r="L292" i="11"/>
  <c r="J284" i="11"/>
  <c r="G284" i="11"/>
  <c r="C284" i="11"/>
  <c r="G283" i="11"/>
  <c r="C283" i="11"/>
  <c r="J283" i="11"/>
  <c r="J282" i="11"/>
  <c r="G282" i="11"/>
  <c r="C282" i="11"/>
  <c r="J281" i="11"/>
  <c r="O288" i="11" s="1"/>
  <c r="Q288" i="11" s="1"/>
  <c r="I280" i="11"/>
  <c r="F280" i="11"/>
  <c r="G280" i="11" s="1"/>
  <c r="B280" i="11"/>
  <c r="J279" i="11"/>
  <c r="O286" i="11" s="1"/>
  <c r="Q286" i="11" s="1"/>
  <c r="G279" i="11"/>
  <c r="C279" i="11"/>
  <c r="G278" i="11"/>
  <c r="J278" i="11"/>
  <c r="C278" i="11"/>
  <c r="G277" i="11"/>
  <c r="C277" i="11"/>
  <c r="J277" i="11"/>
  <c r="J276" i="11"/>
  <c r="J275" i="11"/>
  <c r="G275" i="11"/>
  <c r="G276" i="11"/>
  <c r="C275" i="11"/>
  <c r="C276" i="11"/>
  <c r="D289" i="11" l="1"/>
  <c r="E298" i="11"/>
  <c r="E296" i="11"/>
  <c r="E297" i="11"/>
  <c r="E295" i="11"/>
  <c r="H290" i="11"/>
  <c r="M292" i="11"/>
  <c r="D290" i="11"/>
  <c r="E300" i="11"/>
  <c r="H288" i="11"/>
  <c r="H289" i="11"/>
  <c r="O294" i="11"/>
  <c r="Q294" i="11" s="1"/>
  <c r="L288" i="11"/>
  <c r="D286" i="11"/>
  <c r="K288" i="11"/>
  <c r="M289" i="11" s="1"/>
  <c r="H291" i="11"/>
  <c r="L282" i="11"/>
  <c r="D287" i="11"/>
  <c r="K287" i="11"/>
  <c r="N294" i="11" s="1"/>
  <c r="P294" i="11" s="1"/>
  <c r="L286" i="11"/>
  <c r="D288" i="11"/>
  <c r="H292" i="11"/>
  <c r="J280" i="11"/>
  <c r="K280" i="11" s="1"/>
  <c r="G281" i="11"/>
  <c r="H287" i="11" s="1"/>
  <c r="O285" i="11"/>
  <c r="Q285" i="11" s="1"/>
  <c r="L278" i="11"/>
  <c r="C281" i="11"/>
  <c r="E294" i="11" s="1"/>
  <c r="D285" i="11"/>
  <c r="O290" i="11"/>
  <c r="Q290" i="11" s="1"/>
  <c r="K286" i="11"/>
  <c r="N293" i="11" s="1"/>
  <c r="P293" i="11" s="1"/>
  <c r="O283" i="11"/>
  <c r="Q283" i="11" s="1"/>
  <c r="K284" i="11"/>
  <c r="O284" i="11"/>
  <c r="Q284" i="11" s="1"/>
  <c r="N302" i="11"/>
  <c r="P302" i="11" s="1"/>
  <c r="M295" i="11"/>
  <c r="M297" i="11"/>
  <c r="M298" i="11"/>
  <c r="N304" i="11"/>
  <c r="P304" i="11" s="1"/>
  <c r="M293" i="11"/>
  <c r="N299" i="11"/>
  <c r="P299" i="11" s="1"/>
  <c r="K290" i="11"/>
  <c r="M291" i="11" s="1"/>
  <c r="L287" i="11"/>
  <c r="M296" i="11"/>
  <c r="N296" i="11"/>
  <c r="P296" i="11" s="1"/>
  <c r="L279" i="11"/>
  <c r="C280" i="11"/>
  <c r="O289" i="11"/>
  <c r="Q289" i="11" s="1"/>
  <c r="K285" i="11"/>
  <c r="O282" i="11"/>
  <c r="Q282" i="11" s="1"/>
  <c r="L283" i="11"/>
  <c r="L284" i="11"/>
  <c r="N301" i="11"/>
  <c r="P301" i="11" s="1"/>
  <c r="M294" i="11"/>
  <c r="L285" i="11"/>
  <c r="O291" i="11"/>
  <c r="Q291" i="11" s="1"/>
  <c r="L276" i="11"/>
  <c r="L277" i="11"/>
  <c r="G272" i="11"/>
  <c r="G271" i="11"/>
  <c r="I273" i="11"/>
  <c r="F273" i="11"/>
  <c r="G273" i="11" s="1"/>
  <c r="J274" i="11"/>
  <c r="O281" i="11" s="1"/>
  <c r="Q281" i="11" s="1"/>
  <c r="J272" i="11"/>
  <c r="O279" i="11" s="1"/>
  <c r="Q279" i="11" s="1"/>
  <c r="C272" i="11"/>
  <c r="B273" i="11"/>
  <c r="J271" i="11"/>
  <c r="O278" i="11" s="1"/>
  <c r="Q278" i="11" s="1"/>
  <c r="G270" i="11"/>
  <c r="C271" i="11"/>
  <c r="E293" i="11" l="1"/>
  <c r="E292" i="11"/>
  <c r="E290" i="11"/>
  <c r="H283" i="11"/>
  <c r="E291" i="11"/>
  <c r="E289" i="11"/>
  <c r="E288" i="11"/>
  <c r="K283" i="11"/>
  <c r="M284" i="11" s="1"/>
  <c r="K282" i="11"/>
  <c r="K278" i="11"/>
  <c r="N285" i="11" s="1"/>
  <c r="P285" i="11" s="1"/>
  <c r="K281" i="11"/>
  <c r="N288" i="11" s="1"/>
  <c r="P288" i="11" s="1"/>
  <c r="H285" i="11"/>
  <c r="M288" i="11"/>
  <c r="N295" i="11"/>
  <c r="P295" i="11" s="1"/>
  <c r="H281" i="11"/>
  <c r="H284" i="11"/>
  <c r="H286" i="11"/>
  <c r="H282" i="11"/>
  <c r="N287" i="11"/>
  <c r="P287" i="11" s="1"/>
  <c r="D278" i="11"/>
  <c r="M281" i="11"/>
  <c r="M287" i="11"/>
  <c r="O287" i="11"/>
  <c r="Q287" i="11" s="1"/>
  <c r="L281" i="11"/>
  <c r="L280" i="11"/>
  <c r="K279" i="11"/>
  <c r="N286" i="11" s="1"/>
  <c r="P286" i="11" s="1"/>
  <c r="M285" i="11"/>
  <c r="D283" i="11"/>
  <c r="M290" i="11"/>
  <c r="N292" i="11"/>
  <c r="P292" i="11" s="1"/>
  <c r="N297" i="11"/>
  <c r="P297" i="11" s="1"/>
  <c r="M286" i="11"/>
  <c r="D281" i="11"/>
  <c r="N291" i="11"/>
  <c r="P291" i="11" s="1"/>
  <c r="D279" i="11"/>
  <c r="D284" i="11"/>
  <c r="D282" i="11"/>
  <c r="D280" i="11"/>
  <c r="K277" i="11"/>
  <c r="N284" i="11" s="1"/>
  <c r="P284" i="11" s="1"/>
  <c r="L275" i="11"/>
  <c r="J273" i="11"/>
  <c r="O280" i="11" s="1"/>
  <c r="Q280" i="11" s="1"/>
  <c r="C273" i="11"/>
  <c r="L272" i="11"/>
  <c r="C274" i="11"/>
  <c r="G274" i="11"/>
  <c r="H280" i="11" s="1"/>
  <c r="J270" i="11"/>
  <c r="C270" i="11"/>
  <c r="N290" i="11" l="1"/>
  <c r="P290" i="11" s="1"/>
  <c r="E284" i="11"/>
  <c r="D273" i="11"/>
  <c r="E283" i="11"/>
  <c r="D277" i="11"/>
  <c r="E287" i="11"/>
  <c r="E286" i="11"/>
  <c r="M279" i="11"/>
  <c r="E285" i="11"/>
  <c r="M282" i="11"/>
  <c r="N289" i="11"/>
  <c r="P289" i="11" s="1"/>
  <c r="M283" i="11"/>
  <c r="H279" i="11"/>
  <c r="H278" i="11"/>
  <c r="H277" i="11"/>
  <c r="H276" i="11"/>
  <c r="M280" i="11"/>
  <c r="M278" i="11"/>
  <c r="D276" i="11"/>
  <c r="D274" i="11"/>
  <c r="K273" i="11"/>
  <c r="O277" i="11"/>
  <c r="Q277" i="11" s="1"/>
  <c r="K276" i="11"/>
  <c r="K275" i="11"/>
  <c r="K274" i="11"/>
  <c r="D275" i="11"/>
  <c r="L274" i="11"/>
  <c r="L273" i="11"/>
  <c r="L271" i="11"/>
  <c r="G269" i="11"/>
  <c r="H275" i="11" s="1"/>
  <c r="J269" i="11"/>
  <c r="C269" i="11"/>
  <c r="J268" i="11"/>
  <c r="G268" i="11"/>
  <c r="C268" i="11"/>
  <c r="J267" i="11"/>
  <c r="I266" i="11"/>
  <c r="F266" i="11"/>
  <c r="G266" i="11" s="1"/>
  <c r="B266" i="11"/>
  <c r="E281" i="11" l="1"/>
  <c r="H274" i="11"/>
  <c r="D272" i="11"/>
  <c r="E282" i="11"/>
  <c r="M275" i="11"/>
  <c r="N282" i="11"/>
  <c r="P282" i="11" s="1"/>
  <c r="M274" i="11"/>
  <c r="N281" i="11"/>
  <c r="P281" i="11" s="1"/>
  <c r="M276" i="11"/>
  <c r="N283" i="11"/>
  <c r="P283" i="11" s="1"/>
  <c r="N280" i="11"/>
  <c r="P280" i="11" s="1"/>
  <c r="M277" i="11"/>
  <c r="J266" i="11"/>
  <c r="L267" i="11" s="1"/>
  <c r="K271" i="11"/>
  <c r="O275" i="11"/>
  <c r="Q275" i="11" s="1"/>
  <c r="K270" i="11"/>
  <c r="K272" i="11"/>
  <c r="M273" i="11" s="1"/>
  <c r="O276" i="11"/>
  <c r="Q276" i="11" s="1"/>
  <c r="C267" i="11"/>
  <c r="D271" i="11"/>
  <c r="O274" i="11"/>
  <c r="Q274" i="11" s="1"/>
  <c r="L270" i="11"/>
  <c r="G267" i="11"/>
  <c r="H273" i="11" s="1"/>
  <c r="C266" i="11"/>
  <c r="L268" i="11"/>
  <c r="L269" i="11"/>
  <c r="G265" i="11"/>
  <c r="J265" i="11"/>
  <c r="C265" i="11"/>
  <c r="J264" i="11"/>
  <c r="C264" i="11"/>
  <c r="G264" i="11"/>
  <c r="G263" i="11"/>
  <c r="C263" i="11"/>
  <c r="J263" i="11"/>
  <c r="O273" i="11" l="1"/>
  <c r="Q273" i="11" s="1"/>
  <c r="H271" i="11"/>
  <c r="E279" i="11"/>
  <c r="E276" i="11"/>
  <c r="D270" i="11"/>
  <c r="E280" i="11"/>
  <c r="E277" i="11"/>
  <c r="E278" i="11"/>
  <c r="D269" i="11"/>
  <c r="H270" i="11"/>
  <c r="H269" i="11"/>
  <c r="D267" i="11"/>
  <c r="D268" i="11"/>
  <c r="H272" i="11"/>
  <c r="M271" i="11"/>
  <c r="N278" i="11"/>
  <c r="P278" i="11" s="1"/>
  <c r="M272" i="11"/>
  <c r="N279" i="11"/>
  <c r="P279" i="11" s="1"/>
  <c r="K267" i="11"/>
  <c r="K268" i="11"/>
  <c r="N277" i="11"/>
  <c r="P277" i="11" s="1"/>
  <c r="K266" i="11"/>
  <c r="K269" i="11"/>
  <c r="M270" i="11" s="1"/>
  <c r="D266" i="11"/>
  <c r="O271" i="11"/>
  <c r="Q271" i="11" s="1"/>
  <c r="O272" i="11"/>
  <c r="Q272" i="11" s="1"/>
  <c r="L265" i="11"/>
  <c r="O270" i="11"/>
  <c r="Q270" i="11" s="1"/>
  <c r="L266" i="11"/>
  <c r="L264" i="11"/>
  <c r="I259" i="11"/>
  <c r="J262" i="11"/>
  <c r="J261" i="11"/>
  <c r="J260" i="11"/>
  <c r="G262" i="11"/>
  <c r="H268" i="11" s="1"/>
  <c r="G261" i="11"/>
  <c r="G260" i="11"/>
  <c r="G259" i="11"/>
  <c r="B259" i="11"/>
  <c r="C260" i="11" s="1"/>
  <c r="C262" i="11"/>
  <c r="C261" i="11"/>
  <c r="E274" i="11" l="1"/>
  <c r="E273" i="11"/>
  <c r="D265" i="11"/>
  <c r="E275" i="11"/>
  <c r="H265" i="11"/>
  <c r="H267" i="11"/>
  <c r="H266" i="11"/>
  <c r="M268" i="11"/>
  <c r="D264" i="11"/>
  <c r="M269" i="11"/>
  <c r="M267" i="11"/>
  <c r="K264" i="11"/>
  <c r="N273" i="11"/>
  <c r="P273" i="11" s="1"/>
  <c r="N274" i="11"/>
  <c r="P274" i="11" s="1"/>
  <c r="K263" i="11"/>
  <c r="K265" i="11"/>
  <c r="N276" i="11"/>
  <c r="P276" i="11" s="1"/>
  <c r="N275" i="11"/>
  <c r="P275" i="11" s="1"/>
  <c r="D263" i="11"/>
  <c r="O268" i="11"/>
  <c r="Q268" i="11" s="1"/>
  <c r="O267" i="11"/>
  <c r="Q267" i="11" s="1"/>
  <c r="L263" i="11"/>
  <c r="O269" i="11"/>
  <c r="Q269" i="11" s="1"/>
  <c r="J259" i="11"/>
  <c r="L260" i="11" s="1"/>
  <c r="C259" i="11"/>
  <c r="L261" i="11"/>
  <c r="L262" i="11"/>
  <c r="G258" i="11"/>
  <c r="H264" i="11" s="1"/>
  <c r="J258" i="11"/>
  <c r="C258" i="11"/>
  <c r="J257" i="11"/>
  <c r="G257" i="11"/>
  <c r="C257" i="11"/>
  <c r="M265" i="11" l="1"/>
  <c r="D261" i="11"/>
  <c r="E271" i="11"/>
  <c r="E270" i="11"/>
  <c r="D262" i="11"/>
  <c r="E272" i="11"/>
  <c r="H263" i="11"/>
  <c r="M264" i="11"/>
  <c r="M266" i="11"/>
  <c r="N272" i="11"/>
  <c r="P272" i="11" s="1"/>
  <c r="N271" i="11"/>
  <c r="P271" i="11" s="1"/>
  <c r="K260" i="11"/>
  <c r="K261" i="11"/>
  <c r="K262" i="11"/>
  <c r="N270" i="11"/>
  <c r="P270" i="11" s="1"/>
  <c r="D260" i="11"/>
  <c r="O265" i="11"/>
  <c r="Q265" i="11" s="1"/>
  <c r="O266" i="11"/>
  <c r="Q266" i="11" s="1"/>
  <c r="O264" i="11"/>
  <c r="Q264" i="11" s="1"/>
  <c r="L258" i="11"/>
  <c r="L259" i="11"/>
  <c r="J256" i="11"/>
  <c r="J255" i="11"/>
  <c r="G255" i="11"/>
  <c r="G256" i="11"/>
  <c r="H262" i="11" s="1"/>
  <c r="C255" i="11"/>
  <c r="C256" i="11"/>
  <c r="D259" i="11" l="1"/>
  <c r="E269" i="11"/>
  <c r="E268" i="11"/>
  <c r="H261" i="11"/>
  <c r="M262" i="11"/>
  <c r="M261" i="11"/>
  <c r="M263" i="11"/>
  <c r="N269" i="11"/>
  <c r="P269" i="11" s="1"/>
  <c r="N267" i="11"/>
  <c r="P267" i="11" s="1"/>
  <c r="K259" i="11"/>
  <c r="M260" i="11" s="1"/>
  <c r="K258" i="11"/>
  <c r="N268" i="11"/>
  <c r="P268" i="11" s="1"/>
  <c r="D258" i="11"/>
  <c r="O262" i="11"/>
  <c r="Q262" i="11" s="1"/>
  <c r="O263" i="11"/>
  <c r="Q263" i="11" s="1"/>
  <c r="L256" i="11"/>
  <c r="L257" i="11"/>
  <c r="G234" i="12"/>
  <c r="E234" i="12"/>
  <c r="C234" i="12"/>
  <c r="G234" i="8"/>
  <c r="E234" i="8"/>
  <c r="C234" i="8"/>
  <c r="G234" i="7"/>
  <c r="E234" i="7"/>
  <c r="C234" i="7"/>
  <c r="J254" i="11"/>
  <c r="G254" i="11"/>
  <c r="H260" i="11" s="1"/>
  <c r="C254" i="11"/>
  <c r="D257" i="11" l="1"/>
  <c r="E267" i="11"/>
  <c r="M259" i="11"/>
  <c r="N266" i="11"/>
  <c r="P266" i="11" s="1"/>
  <c r="K257" i="11"/>
  <c r="M258" i="11" s="1"/>
  <c r="N265" i="11"/>
  <c r="P265" i="11" s="1"/>
  <c r="O261" i="11"/>
  <c r="Q261" i="11" s="1"/>
  <c r="L255" i="11"/>
  <c r="G233" i="12"/>
  <c r="E233" i="12"/>
  <c r="F232" i="12"/>
  <c r="E232" i="12"/>
  <c r="B232" i="12"/>
  <c r="C233" i="12" s="1"/>
  <c r="G233" i="8"/>
  <c r="E233" i="8"/>
  <c r="F232" i="8"/>
  <c r="E232" i="8"/>
  <c r="B232" i="8"/>
  <c r="C233" i="8" s="1"/>
  <c r="G233" i="7"/>
  <c r="E233" i="7"/>
  <c r="F232" i="7"/>
  <c r="E232" i="7"/>
  <c r="B232" i="7"/>
  <c r="C233" i="7" s="1"/>
  <c r="J253" i="11"/>
  <c r="I252" i="11"/>
  <c r="G253" i="11"/>
  <c r="H259" i="11" s="1"/>
  <c r="G252" i="11"/>
  <c r="B252" i="11"/>
  <c r="C253" i="11" s="1"/>
  <c r="D256" i="11" l="1"/>
  <c r="E266" i="11"/>
  <c r="H258" i="11"/>
  <c r="J252" i="11"/>
  <c r="L253" i="11" s="1"/>
  <c r="N264" i="11"/>
  <c r="P264" i="11" s="1"/>
  <c r="K256" i="11"/>
  <c r="C252" i="11"/>
  <c r="O260" i="11"/>
  <c r="Q260" i="11" s="1"/>
  <c r="L254" i="11"/>
  <c r="G232" i="12"/>
  <c r="C232" i="12"/>
  <c r="G232" i="8"/>
  <c r="C232" i="8"/>
  <c r="G232" i="7"/>
  <c r="C232" i="7"/>
  <c r="G231" i="7"/>
  <c r="E231" i="7"/>
  <c r="C231" i="7"/>
  <c r="G231" i="8"/>
  <c r="E231" i="8"/>
  <c r="C231" i="8"/>
  <c r="G231" i="12"/>
  <c r="E231" i="12"/>
  <c r="C231" i="12"/>
  <c r="C251" i="11"/>
  <c r="G251" i="11"/>
  <c r="H257" i="11" s="1"/>
  <c r="J251" i="11"/>
  <c r="E264" i="11" l="1"/>
  <c r="D255" i="11"/>
  <c r="E265" i="11"/>
  <c r="D254" i="11"/>
  <c r="O259" i="11"/>
  <c r="Q259" i="11" s="1"/>
  <c r="K255" i="11"/>
  <c r="M256" i="11" s="1"/>
  <c r="M257" i="11"/>
  <c r="K254" i="11"/>
  <c r="N263" i="11"/>
  <c r="P263" i="11" s="1"/>
  <c r="O258" i="11"/>
  <c r="Q258" i="11" s="1"/>
  <c r="L252" i="11"/>
  <c r="J250" i="11"/>
  <c r="G250" i="11"/>
  <c r="H256" i="11" s="1"/>
  <c r="C250" i="11"/>
  <c r="G230" i="12"/>
  <c r="E230" i="12"/>
  <c r="C230" i="12"/>
  <c r="G230" i="8"/>
  <c r="E230" i="8"/>
  <c r="C230" i="8"/>
  <c r="E230" i="7"/>
  <c r="G230" i="7"/>
  <c r="C230" i="7"/>
  <c r="D253" i="11" l="1"/>
  <c r="E263" i="11"/>
  <c r="N262" i="11"/>
  <c r="P262" i="11" s="1"/>
  <c r="M255" i="11"/>
  <c r="N261" i="11"/>
  <c r="P261" i="11" s="1"/>
  <c r="K253" i="11"/>
  <c r="M254" i="11" s="1"/>
  <c r="O257" i="11"/>
  <c r="Q257" i="11" s="1"/>
  <c r="L251" i="11"/>
  <c r="G229" i="7"/>
  <c r="E229" i="7"/>
  <c r="C229" i="7"/>
  <c r="G229" i="8"/>
  <c r="E229" i="8"/>
  <c r="C229" i="8"/>
  <c r="G229" i="12"/>
  <c r="E229" i="12"/>
  <c r="C229" i="12"/>
  <c r="G249" i="11"/>
  <c r="H255" i="11" s="1"/>
  <c r="J249" i="11"/>
  <c r="C249" i="11"/>
  <c r="D252" i="11" l="1"/>
  <c r="E262" i="11"/>
  <c r="K252" i="11"/>
  <c r="M253" i="11" s="1"/>
  <c r="N260" i="11"/>
  <c r="P260" i="11" s="1"/>
  <c r="O256" i="11"/>
  <c r="Q256" i="11" s="1"/>
  <c r="L250" i="11"/>
  <c r="G228" i="7"/>
  <c r="E228" i="7"/>
  <c r="C228" i="7"/>
  <c r="G228" i="8"/>
  <c r="E228" i="8"/>
  <c r="C228" i="8"/>
  <c r="G228" i="12"/>
  <c r="E228" i="12"/>
  <c r="C228" i="12"/>
  <c r="G248" i="11"/>
  <c r="H254" i="11" s="1"/>
  <c r="J248" i="11"/>
  <c r="C248" i="11"/>
  <c r="D251" i="11" l="1"/>
  <c r="E261" i="11"/>
  <c r="K251" i="11"/>
  <c r="M252" i="11" s="1"/>
  <c r="N259" i="11"/>
  <c r="P259" i="11" s="1"/>
  <c r="L249" i="11"/>
  <c r="O255" i="11"/>
  <c r="Q255" i="11" s="1"/>
  <c r="G227" i="7"/>
  <c r="E227" i="7"/>
  <c r="C227" i="7"/>
  <c r="G226" i="7"/>
  <c r="F225" i="7"/>
  <c r="D225" i="7"/>
  <c r="E226" i="7" s="1"/>
  <c r="B225" i="7"/>
  <c r="G225" i="7" s="1"/>
  <c r="G227" i="8"/>
  <c r="E227" i="8"/>
  <c r="C227" i="8"/>
  <c r="G226" i="8"/>
  <c r="F225" i="8"/>
  <c r="D225" i="8"/>
  <c r="E226" i="8" s="1"/>
  <c r="B225" i="8"/>
  <c r="G227" i="12"/>
  <c r="E227" i="12"/>
  <c r="C227" i="12"/>
  <c r="G226" i="12"/>
  <c r="F225" i="12"/>
  <c r="D225" i="12"/>
  <c r="E226" i="12" s="1"/>
  <c r="B225" i="12"/>
  <c r="G225" i="12" s="1"/>
  <c r="J247" i="11"/>
  <c r="J246" i="11"/>
  <c r="I245" i="11"/>
  <c r="G247" i="11"/>
  <c r="H253" i="11" s="1"/>
  <c r="F245" i="11"/>
  <c r="G245" i="11" s="1"/>
  <c r="C247" i="11"/>
  <c r="B245" i="11"/>
  <c r="D250" i="11" l="1"/>
  <c r="E260" i="11"/>
  <c r="G225" i="8"/>
  <c r="J245" i="11"/>
  <c r="O252" i="11" s="1"/>
  <c r="Q252" i="11" s="1"/>
  <c r="K249" i="11"/>
  <c r="N258" i="11"/>
  <c r="P258" i="11" s="1"/>
  <c r="K250" i="11"/>
  <c r="L247" i="11"/>
  <c r="G246" i="11"/>
  <c r="H252" i="11" s="1"/>
  <c r="C246" i="11"/>
  <c r="O253" i="11"/>
  <c r="Q253" i="11" s="1"/>
  <c r="C245" i="11"/>
  <c r="E258" i="11" s="1"/>
  <c r="O254" i="11"/>
  <c r="Q254" i="11" s="1"/>
  <c r="L248" i="11"/>
  <c r="C226" i="7"/>
  <c r="C225" i="7"/>
  <c r="E225" i="7"/>
  <c r="C226" i="8"/>
  <c r="C225" i="8"/>
  <c r="E225" i="8"/>
  <c r="C226" i="12"/>
  <c r="C225" i="12"/>
  <c r="E225" i="12"/>
  <c r="J244" i="11"/>
  <c r="G244" i="11"/>
  <c r="H250" i="11" s="1"/>
  <c r="C244" i="11"/>
  <c r="G224" i="12"/>
  <c r="E224" i="12"/>
  <c r="C224" i="12"/>
  <c r="G224" i="8"/>
  <c r="E224" i="8"/>
  <c r="C224" i="8"/>
  <c r="E224" i="7"/>
  <c r="G224" i="7"/>
  <c r="C224" i="7"/>
  <c r="D247" i="11" l="1"/>
  <c r="E257" i="11"/>
  <c r="D249" i="11"/>
  <c r="E259" i="11"/>
  <c r="D248" i="11"/>
  <c r="K248" i="11"/>
  <c r="N255" i="11" s="1"/>
  <c r="P255" i="11" s="1"/>
  <c r="H251" i="11"/>
  <c r="L246" i="11"/>
  <c r="M250" i="11"/>
  <c r="M251" i="11"/>
  <c r="N257" i="11"/>
  <c r="P257" i="11" s="1"/>
  <c r="N256" i="11"/>
  <c r="P256" i="11" s="1"/>
  <c r="K247" i="11"/>
  <c r="O251" i="11"/>
  <c r="Q251" i="11" s="1"/>
  <c r="L245" i="11"/>
  <c r="G223" i="7"/>
  <c r="E223" i="7"/>
  <c r="C223" i="7"/>
  <c r="G223" i="8"/>
  <c r="E223" i="8"/>
  <c r="C223" i="8"/>
  <c r="G223" i="12"/>
  <c r="E223" i="12"/>
  <c r="C223" i="12"/>
  <c r="G243" i="11"/>
  <c r="H249" i="11" s="1"/>
  <c r="J243" i="11"/>
  <c r="C243" i="11"/>
  <c r="M249" i="11" l="1"/>
  <c r="D246" i="11"/>
  <c r="E256" i="11"/>
  <c r="M248" i="11"/>
  <c r="K246" i="11"/>
  <c r="N254" i="11"/>
  <c r="P254" i="11" s="1"/>
  <c r="O250" i="11"/>
  <c r="Q250" i="11" s="1"/>
  <c r="L244" i="11"/>
  <c r="J242" i="11"/>
  <c r="G242" i="11"/>
  <c r="H248" i="11" s="1"/>
  <c r="C242" i="11"/>
  <c r="G222" i="12"/>
  <c r="E222" i="12"/>
  <c r="C222" i="12"/>
  <c r="G222" i="8"/>
  <c r="E222" i="8"/>
  <c r="C222" i="8"/>
  <c r="G222" i="7"/>
  <c r="E222" i="7"/>
  <c r="E221" i="7"/>
  <c r="C222" i="7"/>
  <c r="D245" i="11" l="1"/>
  <c r="E255" i="11"/>
  <c r="M247" i="11"/>
  <c r="K245" i="11"/>
  <c r="N253" i="11"/>
  <c r="P253" i="11" s="1"/>
  <c r="O249" i="11"/>
  <c r="Q249" i="11" s="1"/>
  <c r="L243" i="11"/>
  <c r="G221" i="7"/>
  <c r="C221" i="7"/>
  <c r="G221" i="8"/>
  <c r="E221" i="8"/>
  <c r="C221" i="8"/>
  <c r="G221" i="12"/>
  <c r="E221" i="12"/>
  <c r="C221" i="12"/>
  <c r="J241" i="11"/>
  <c r="G241" i="11"/>
  <c r="H247" i="11" s="1"/>
  <c r="C241" i="11"/>
  <c r="D244" i="11" l="1"/>
  <c r="E254" i="11"/>
  <c r="M246" i="11"/>
  <c r="N252" i="11"/>
  <c r="P252" i="11" s="1"/>
  <c r="K244" i="11"/>
  <c r="L242" i="11"/>
  <c r="O248" i="11"/>
  <c r="Q248" i="11" s="1"/>
  <c r="J240" i="11"/>
  <c r="G240" i="11"/>
  <c r="H246" i="11" s="1"/>
  <c r="C240" i="11"/>
  <c r="J239" i="11"/>
  <c r="I238" i="11"/>
  <c r="F238" i="11"/>
  <c r="G239" i="11" s="1"/>
  <c r="B238" i="11"/>
  <c r="J237" i="11"/>
  <c r="G237" i="11"/>
  <c r="C237" i="11"/>
  <c r="G220" i="12"/>
  <c r="E220" i="12"/>
  <c r="C220" i="12"/>
  <c r="G219" i="12"/>
  <c r="F218" i="12"/>
  <c r="D218" i="12"/>
  <c r="E219" i="12" s="1"/>
  <c r="B218" i="12"/>
  <c r="G217" i="12"/>
  <c r="E217" i="12"/>
  <c r="C217" i="12"/>
  <c r="G220" i="8"/>
  <c r="E220" i="8"/>
  <c r="C220" i="8"/>
  <c r="G219" i="8"/>
  <c r="F218" i="8"/>
  <c r="D218" i="8"/>
  <c r="E219" i="8" s="1"/>
  <c r="B218" i="8"/>
  <c r="G217" i="8"/>
  <c r="E217" i="8"/>
  <c r="C217" i="8"/>
  <c r="G220" i="7"/>
  <c r="G219" i="7"/>
  <c r="F218" i="7"/>
  <c r="B218" i="7"/>
  <c r="C219" i="7" s="1"/>
  <c r="G217" i="7"/>
  <c r="E220" i="7"/>
  <c r="E217" i="7"/>
  <c r="D218" i="7"/>
  <c r="E218" i="7" s="1"/>
  <c r="C220" i="7"/>
  <c r="C217" i="7"/>
  <c r="G218" i="7" l="1"/>
  <c r="E219" i="7"/>
  <c r="C218" i="7"/>
  <c r="G218" i="8"/>
  <c r="G218" i="12"/>
  <c r="D243" i="11"/>
  <c r="E253" i="11"/>
  <c r="H245" i="11"/>
  <c r="M245" i="11"/>
  <c r="K243" i="11"/>
  <c r="N251" i="11"/>
  <c r="P251" i="11" s="1"/>
  <c r="K242" i="11"/>
  <c r="J238" i="11"/>
  <c r="O244" i="11"/>
  <c r="Q244" i="11" s="1"/>
  <c r="O246" i="11"/>
  <c r="Q246" i="11" s="1"/>
  <c r="L241" i="11"/>
  <c r="O247" i="11"/>
  <c r="Q247" i="11" s="1"/>
  <c r="L240" i="11"/>
  <c r="C239" i="11"/>
  <c r="C238" i="11"/>
  <c r="G238" i="11"/>
  <c r="H244" i="11" s="1"/>
  <c r="C219" i="12"/>
  <c r="C218" i="12"/>
  <c r="E218" i="12"/>
  <c r="C219" i="8"/>
  <c r="C218" i="8"/>
  <c r="E218" i="8"/>
  <c r="J236" i="11"/>
  <c r="G236" i="11"/>
  <c r="H242" i="11" s="1"/>
  <c r="C236" i="11"/>
  <c r="E249" i="11" s="1"/>
  <c r="G216" i="12"/>
  <c r="E216" i="12"/>
  <c r="C216" i="12"/>
  <c r="G216" i="8"/>
  <c r="E216" i="8"/>
  <c r="C216" i="8"/>
  <c r="E216" i="7"/>
  <c r="C216" i="7"/>
  <c r="G216" i="7"/>
  <c r="E251" i="11" l="1"/>
  <c r="D242" i="11"/>
  <c r="E252" i="11"/>
  <c r="E250" i="11"/>
  <c r="D239" i="11"/>
  <c r="D241" i="11"/>
  <c r="H243" i="11"/>
  <c r="M243" i="11"/>
  <c r="M244" i="11"/>
  <c r="K239" i="11"/>
  <c r="K241" i="11"/>
  <c r="N249" i="11"/>
  <c r="P249" i="11" s="1"/>
  <c r="N250" i="11"/>
  <c r="P250" i="11" s="1"/>
  <c r="L239" i="11"/>
  <c r="K240" i="11"/>
  <c r="L238" i="11"/>
  <c r="O245" i="11"/>
  <c r="Q245" i="11" s="1"/>
  <c r="D240" i="11"/>
  <c r="L237" i="11"/>
  <c r="O243" i="11"/>
  <c r="Q243" i="11" s="1"/>
  <c r="J235" i="11"/>
  <c r="G235" i="11"/>
  <c r="H241" i="11" s="1"/>
  <c r="C235" i="11"/>
  <c r="G215" i="12"/>
  <c r="E215" i="12"/>
  <c r="C215" i="12"/>
  <c r="G215" i="8"/>
  <c r="E215" i="8"/>
  <c r="C215" i="8"/>
  <c r="E215" i="7"/>
  <c r="C215" i="7"/>
  <c r="G215" i="7"/>
  <c r="D238" i="11" l="1"/>
  <c r="E248" i="11"/>
  <c r="M240" i="11"/>
  <c r="M241" i="11"/>
  <c r="M242" i="11"/>
  <c r="K238" i="11"/>
  <c r="N247" i="11"/>
  <c r="P247" i="11" s="1"/>
  <c r="N246" i="11"/>
  <c r="P246" i="11" s="1"/>
  <c r="N248" i="11"/>
  <c r="P248" i="11" s="1"/>
  <c r="L236" i="11"/>
  <c r="O242" i="11"/>
  <c r="Q242" i="11" s="1"/>
  <c r="J234" i="11"/>
  <c r="G234" i="11"/>
  <c r="H240" i="11" s="1"/>
  <c r="C234" i="11"/>
  <c r="G214" i="12"/>
  <c r="E214" i="12"/>
  <c r="C214" i="12"/>
  <c r="G214" i="8"/>
  <c r="E214" i="8"/>
  <c r="C214" i="8"/>
  <c r="G214" i="7"/>
  <c r="E214" i="7"/>
  <c r="C214" i="7"/>
  <c r="D237" i="11" l="1"/>
  <c r="E247" i="11"/>
  <c r="M239" i="11"/>
  <c r="N245" i="11"/>
  <c r="P245" i="11" s="1"/>
  <c r="K237" i="11"/>
  <c r="O241" i="11"/>
  <c r="Q241" i="11" s="1"/>
  <c r="L235" i="11"/>
  <c r="J233" i="11"/>
  <c r="I232" i="11"/>
  <c r="F232" i="11"/>
  <c r="G233" i="11" s="1"/>
  <c r="H239" i="11" s="1"/>
  <c r="C233" i="11"/>
  <c r="I231" i="11"/>
  <c r="F231" i="11"/>
  <c r="G213" i="12"/>
  <c r="F212" i="12"/>
  <c r="D212" i="12"/>
  <c r="E213" i="12" s="1"/>
  <c r="B212" i="12"/>
  <c r="C213" i="12" s="1"/>
  <c r="F211" i="12"/>
  <c r="D211" i="12"/>
  <c r="E211" i="12" s="1"/>
  <c r="B211" i="12"/>
  <c r="G211" i="12" s="1"/>
  <c r="G213" i="8"/>
  <c r="F212" i="8"/>
  <c r="D212" i="8"/>
  <c r="E213" i="8" s="1"/>
  <c r="B212" i="8"/>
  <c r="C213" i="8" s="1"/>
  <c r="F211" i="8"/>
  <c r="D211" i="8"/>
  <c r="E211" i="8" s="1"/>
  <c r="B211" i="8"/>
  <c r="G211" i="8" s="1"/>
  <c r="G213" i="7"/>
  <c r="F212" i="7"/>
  <c r="F211" i="7"/>
  <c r="D212" i="7"/>
  <c r="E213" i="7" s="1"/>
  <c r="D211" i="7"/>
  <c r="E211" i="7" s="1"/>
  <c r="B212" i="7"/>
  <c r="B211" i="7"/>
  <c r="G212" i="7" l="1"/>
  <c r="C211" i="8"/>
  <c r="C212" i="8"/>
  <c r="E212" i="8"/>
  <c r="G212" i="8"/>
  <c r="G211" i="7"/>
  <c r="C213" i="7"/>
  <c r="C211" i="12"/>
  <c r="C212" i="12"/>
  <c r="E212" i="12"/>
  <c r="G212" i="12"/>
  <c r="C211" i="7"/>
  <c r="E212" i="7"/>
  <c r="C212" i="7"/>
  <c r="D236" i="11"/>
  <c r="E246" i="11"/>
  <c r="C232" i="11"/>
  <c r="M238" i="11"/>
  <c r="K236" i="11"/>
  <c r="M237" i="11" s="1"/>
  <c r="N244" i="11"/>
  <c r="P244" i="11" s="1"/>
  <c r="G232" i="11"/>
  <c r="H238" i="11" s="1"/>
  <c r="J232" i="11"/>
  <c r="O239" i="11" s="1"/>
  <c r="Q239" i="11" s="1"/>
  <c r="C231" i="11"/>
  <c r="G231" i="11"/>
  <c r="J231" i="11"/>
  <c r="O240" i="11"/>
  <c r="Q240" i="11" s="1"/>
  <c r="L234" i="11"/>
  <c r="J230" i="11"/>
  <c r="G230" i="11"/>
  <c r="C230" i="11"/>
  <c r="G210" i="12"/>
  <c r="E210" i="12"/>
  <c r="C210" i="12"/>
  <c r="G210" i="8"/>
  <c r="E210" i="8"/>
  <c r="C210" i="8"/>
  <c r="E210" i="7"/>
  <c r="G210" i="7"/>
  <c r="C210" i="7"/>
  <c r="E243" i="11" l="1"/>
  <c r="D234" i="11"/>
  <c r="E244" i="11"/>
  <c r="D235" i="11"/>
  <c r="E245" i="11"/>
  <c r="H236" i="11"/>
  <c r="H237" i="11"/>
  <c r="K233" i="11"/>
  <c r="N243" i="11"/>
  <c r="P243" i="11" s="1"/>
  <c r="K234" i="11"/>
  <c r="L233" i="11"/>
  <c r="K235" i="11"/>
  <c r="D233" i="11"/>
  <c r="L232" i="11"/>
  <c r="O237" i="11"/>
  <c r="Q237" i="11" s="1"/>
  <c r="O238" i="11"/>
  <c r="Q238" i="11" s="1"/>
  <c r="L231" i="11"/>
  <c r="J229" i="11"/>
  <c r="G229" i="11"/>
  <c r="H235" i="11" s="1"/>
  <c r="C229" i="11"/>
  <c r="G209" i="12"/>
  <c r="E209" i="12"/>
  <c r="C209" i="12"/>
  <c r="G209" i="8"/>
  <c r="E209" i="8"/>
  <c r="C209" i="8"/>
  <c r="E209" i="7"/>
  <c r="G209" i="7"/>
  <c r="C209" i="7"/>
  <c r="M235" i="11" l="1"/>
  <c r="M234" i="11"/>
  <c r="D232" i="11"/>
  <c r="E242" i="11"/>
  <c r="M236" i="11"/>
  <c r="K232" i="11"/>
  <c r="M233" i="11" s="1"/>
  <c r="N240" i="11"/>
  <c r="P240" i="11" s="1"/>
  <c r="N242" i="11"/>
  <c r="P242" i="11" s="1"/>
  <c r="N241" i="11"/>
  <c r="P241" i="11" s="1"/>
  <c r="O236" i="11"/>
  <c r="Q236" i="11" s="1"/>
  <c r="L230" i="11"/>
  <c r="J228" i="11"/>
  <c r="G228" i="11"/>
  <c r="H234" i="11" s="1"/>
  <c r="C228" i="11"/>
  <c r="G208" i="12"/>
  <c r="E208" i="12"/>
  <c r="C208" i="12"/>
  <c r="G208" i="8"/>
  <c r="E208" i="8"/>
  <c r="C208" i="8"/>
  <c r="E208" i="7"/>
  <c r="C208" i="7"/>
  <c r="G208" i="7"/>
  <c r="D231" i="11" l="1"/>
  <c r="E241" i="11"/>
  <c r="N239" i="11"/>
  <c r="P239" i="11" s="1"/>
  <c r="K231" i="11"/>
  <c r="O235" i="11"/>
  <c r="Q235" i="11" s="1"/>
  <c r="L229" i="11"/>
  <c r="F207" i="12"/>
  <c r="G207" i="12" s="1"/>
  <c r="F206" i="12"/>
  <c r="G206" i="12" s="1"/>
  <c r="F205" i="12"/>
  <c r="G205" i="12" s="1"/>
  <c r="F202" i="12"/>
  <c r="G202" i="12" s="1"/>
  <c r="F201" i="12"/>
  <c r="G201" i="12" s="1"/>
  <c r="F200" i="12"/>
  <c r="G200" i="12" s="1"/>
  <c r="F199" i="12"/>
  <c r="G199" i="12" s="1"/>
  <c r="F198" i="12"/>
  <c r="G198" i="12" s="1"/>
  <c r="F196" i="12"/>
  <c r="G196" i="12" s="1"/>
  <c r="F195" i="12"/>
  <c r="G195" i="12" s="1"/>
  <c r="F194" i="12"/>
  <c r="G194" i="12" s="1"/>
  <c r="F193" i="12"/>
  <c r="G193" i="12" s="1"/>
  <c r="F192" i="12"/>
  <c r="G192" i="12" s="1"/>
  <c r="F189" i="12"/>
  <c r="G189" i="12" s="1"/>
  <c r="F188" i="12"/>
  <c r="G188" i="12" s="1"/>
  <c r="F187" i="12"/>
  <c r="G187" i="12" s="1"/>
  <c r="F186" i="12"/>
  <c r="G186" i="12" s="1"/>
  <c r="F185" i="12"/>
  <c r="G185" i="12" s="1"/>
  <c r="F184" i="12"/>
  <c r="G184" i="12" s="1"/>
  <c r="F182" i="12"/>
  <c r="G182" i="12" s="1"/>
  <c r="F181" i="12"/>
  <c r="G181" i="12" s="1"/>
  <c r="F180" i="12"/>
  <c r="G180" i="12" s="1"/>
  <c r="F179" i="12"/>
  <c r="G179" i="12" s="1"/>
  <c r="F178" i="12"/>
  <c r="G178" i="12" s="1"/>
  <c r="F177" i="12"/>
  <c r="H103" i="12" s="1"/>
  <c r="E207" i="12"/>
  <c r="C207" i="12"/>
  <c r="E206" i="12"/>
  <c r="C206" i="12"/>
  <c r="E205" i="12"/>
  <c r="E204" i="12"/>
  <c r="E203" i="12"/>
  <c r="B203" i="12"/>
  <c r="E202" i="12"/>
  <c r="C202" i="12"/>
  <c r="E201" i="12"/>
  <c r="C201" i="12"/>
  <c r="E200" i="12"/>
  <c r="C200" i="12"/>
  <c r="E199" i="12"/>
  <c r="C199" i="12"/>
  <c r="D197" i="12"/>
  <c r="E198" i="12" s="1"/>
  <c r="B197" i="12"/>
  <c r="E196" i="12"/>
  <c r="C196" i="12"/>
  <c r="E195" i="12"/>
  <c r="C195" i="12"/>
  <c r="E194" i="12"/>
  <c r="C194" i="12"/>
  <c r="E193" i="12"/>
  <c r="C193" i="12"/>
  <c r="D190" i="12"/>
  <c r="D191" i="12" s="1"/>
  <c r="B190" i="12"/>
  <c r="B191" i="12" s="1"/>
  <c r="E189" i="12"/>
  <c r="C189" i="12"/>
  <c r="E188" i="12"/>
  <c r="C188" i="12"/>
  <c r="E187" i="12"/>
  <c r="C187" i="12"/>
  <c r="E186" i="12"/>
  <c r="C186" i="12"/>
  <c r="E185" i="12"/>
  <c r="C185" i="12"/>
  <c r="D183" i="12"/>
  <c r="E184" i="12" s="1"/>
  <c r="C183" i="12"/>
  <c r="B183" i="12"/>
  <c r="C184" i="12" s="1"/>
  <c r="E182" i="12"/>
  <c r="C182" i="12"/>
  <c r="E181" i="12"/>
  <c r="C181" i="12"/>
  <c r="E180" i="12"/>
  <c r="C180" i="12"/>
  <c r="E179" i="12"/>
  <c r="C179" i="12"/>
  <c r="E178" i="12"/>
  <c r="C178" i="12"/>
  <c r="D176" i="12"/>
  <c r="E176" i="12" s="1"/>
  <c r="B176" i="12"/>
  <c r="C177" i="12" s="1"/>
  <c r="E175" i="12"/>
  <c r="C175" i="12"/>
  <c r="E174" i="12"/>
  <c r="C174" i="12"/>
  <c r="E173" i="12"/>
  <c r="C173" i="12"/>
  <c r="E172" i="12"/>
  <c r="C172" i="12"/>
  <c r="E171" i="12"/>
  <c r="C171" i="12"/>
  <c r="D169" i="12"/>
  <c r="E170" i="12" s="1"/>
  <c r="B169" i="12"/>
  <c r="C169" i="12" s="1"/>
  <c r="E168" i="12"/>
  <c r="C168" i="12"/>
  <c r="E167" i="12"/>
  <c r="C167" i="12"/>
  <c r="E166" i="12"/>
  <c r="C166" i="12"/>
  <c r="E165" i="12"/>
  <c r="C165" i="12"/>
  <c r="E164" i="12"/>
  <c r="C164" i="12"/>
  <c r="D162" i="12"/>
  <c r="E162" i="12" s="1"/>
  <c r="B162" i="12"/>
  <c r="C163" i="12" s="1"/>
  <c r="E161" i="12"/>
  <c r="C161" i="12"/>
  <c r="E160" i="12"/>
  <c r="C160" i="12"/>
  <c r="E159" i="12"/>
  <c r="C159" i="12"/>
  <c r="E158" i="12"/>
  <c r="C158" i="12"/>
  <c r="D155" i="12"/>
  <c r="D156" i="12" s="1"/>
  <c r="E156" i="12" s="1"/>
  <c r="B155" i="12"/>
  <c r="C155" i="12" s="1"/>
  <c r="E154" i="12"/>
  <c r="C154" i="12"/>
  <c r="E153" i="12"/>
  <c r="C153" i="12"/>
  <c r="E152" i="12"/>
  <c r="C152" i="12"/>
  <c r="E151" i="12"/>
  <c r="C151" i="12"/>
  <c r="E150" i="12"/>
  <c r="C150" i="12"/>
  <c r="D148" i="12"/>
  <c r="E148" i="12" s="1"/>
  <c r="B148" i="12"/>
  <c r="C149" i="12" s="1"/>
  <c r="E147" i="12"/>
  <c r="C147" i="12"/>
  <c r="E146" i="12"/>
  <c r="C146" i="12"/>
  <c r="E145" i="12"/>
  <c r="C145" i="12"/>
  <c r="E144" i="12"/>
  <c r="C144" i="12"/>
  <c r="E143" i="12"/>
  <c r="C143" i="12"/>
  <c r="D141" i="12"/>
  <c r="E142" i="12" s="1"/>
  <c r="B141" i="12"/>
  <c r="C142" i="12" s="1"/>
  <c r="E140" i="12"/>
  <c r="C140" i="12"/>
  <c r="E139" i="12"/>
  <c r="C139" i="12"/>
  <c r="E138" i="12"/>
  <c r="C138" i="12"/>
  <c r="E137" i="12"/>
  <c r="C137" i="12"/>
  <c r="E136" i="12"/>
  <c r="C136" i="12"/>
  <c r="D134" i="12"/>
  <c r="E134" i="12" s="1"/>
  <c r="B134" i="12"/>
  <c r="C135" i="12" s="1"/>
  <c r="E133" i="12"/>
  <c r="C133" i="12"/>
  <c r="E132" i="12"/>
  <c r="C132" i="12"/>
  <c r="E131" i="12"/>
  <c r="C131" i="12"/>
  <c r="E130" i="12"/>
  <c r="C130" i="12"/>
  <c r="E129" i="12"/>
  <c r="C129" i="12"/>
  <c r="D127" i="12"/>
  <c r="E128" i="12" s="1"/>
  <c r="B127" i="12"/>
  <c r="C128" i="12" s="1"/>
  <c r="E126" i="12"/>
  <c r="C126" i="12"/>
  <c r="E125" i="12"/>
  <c r="C125" i="12"/>
  <c r="E124" i="12"/>
  <c r="C124" i="12"/>
  <c r="E123" i="12"/>
  <c r="C123" i="12"/>
  <c r="E122" i="12"/>
  <c r="C122" i="12"/>
  <c r="D120" i="12"/>
  <c r="E120" i="12" s="1"/>
  <c r="B120" i="12"/>
  <c r="C121" i="12" s="1"/>
  <c r="E119" i="12"/>
  <c r="C119" i="12"/>
  <c r="E118" i="12"/>
  <c r="C118" i="12"/>
  <c r="E117" i="12"/>
  <c r="C117" i="12"/>
  <c r="E116" i="12"/>
  <c r="C116" i="12"/>
  <c r="D113" i="12"/>
  <c r="D114" i="12" s="1"/>
  <c r="E114" i="12" s="1"/>
  <c r="B113" i="12"/>
  <c r="B114" i="12" s="1"/>
  <c r="C115" i="12" s="1"/>
  <c r="E112" i="12"/>
  <c r="C112" i="12"/>
  <c r="E111" i="12"/>
  <c r="C111" i="12"/>
  <c r="E110" i="12"/>
  <c r="C110" i="12"/>
  <c r="E109" i="12"/>
  <c r="C109" i="12"/>
  <c r="E108" i="12"/>
  <c r="C108" i="12"/>
  <c r="D106" i="12"/>
  <c r="E106" i="12" s="1"/>
  <c r="B106" i="12"/>
  <c r="C107" i="12" s="1"/>
  <c r="E105" i="12"/>
  <c r="C105" i="12"/>
  <c r="E104" i="12"/>
  <c r="C104" i="12"/>
  <c r="I103" i="12"/>
  <c r="G103" i="12"/>
  <c r="E103" i="12"/>
  <c r="C103" i="12"/>
  <c r="G102" i="12"/>
  <c r="E102" i="12"/>
  <c r="C102" i="12"/>
  <c r="G101" i="12"/>
  <c r="E101" i="12"/>
  <c r="C101" i="12"/>
  <c r="G100" i="12"/>
  <c r="F99" i="12"/>
  <c r="D99" i="12"/>
  <c r="E100" i="12" s="1"/>
  <c r="B99" i="12"/>
  <c r="C100" i="12" s="1"/>
  <c r="G98" i="12"/>
  <c r="E98" i="12"/>
  <c r="C98" i="12"/>
  <c r="G97" i="12"/>
  <c r="F95" i="12"/>
  <c r="F96" i="12" s="1"/>
  <c r="D95" i="12"/>
  <c r="D96" i="12" s="1"/>
  <c r="B95" i="12"/>
  <c r="B96" i="12" s="1"/>
  <c r="G94" i="12"/>
  <c r="E94" i="12"/>
  <c r="C94" i="12"/>
  <c r="G93" i="12"/>
  <c r="F92" i="12"/>
  <c r="D92" i="12"/>
  <c r="E93" i="12" s="1"/>
  <c r="B92" i="12"/>
  <c r="C93" i="12" s="1"/>
  <c r="G91" i="12"/>
  <c r="E91" i="12"/>
  <c r="C91" i="12"/>
  <c r="G90" i="12"/>
  <c r="E90" i="12"/>
  <c r="C90" i="12"/>
  <c r="G89" i="12"/>
  <c r="E89" i="12"/>
  <c r="C89" i="12"/>
  <c r="G88" i="12"/>
  <c r="E88" i="12"/>
  <c r="C88" i="12"/>
  <c r="G87" i="12"/>
  <c r="E87" i="12"/>
  <c r="C87" i="12"/>
  <c r="G86" i="12"/>
  <c r="F85" i="12"/>
  <c r="D85" i="12"/>
  <c r="E86" i="12" s="1"/>
  <c r="B85" i="12"/>
  <c r="C86" i="12" s="1"/>
  <c r="G84" i="12"/>
  <c r="E84" i="12"/>
  <c r="C84" i="12"/>
  <c r="G83" i="12"/>
  <c r="E83" i="12"/>
  <c r="C83" i="12"/>
  <c r="G82" i="12"/>
  <c r="E82" i="12"/>
  <c r="C82" i="12"/>
  <c r="G81" i="12"/>
  <c r="E81" i="12"/>
  <c r="C81" i="12"/>
  <c r="G80" i="12"/>
  <c r="E80" i="12"/>
  <c r="C80" i="12"/>
  <c r="G79" i="12"/>
  <c r="F78" i="12"/>
  <c r="D78" i="12"/>
  <c r="E79" i="12" s="1"/>
  <c r="B78" i="12"/>
  <c r="C79" i="12" s="1"/>
  <c r="G77" i="12"/>
  <c r="E77" i="12"/>
  <c r="C77" i="12"/>
  <c r="G76" i="12"/>
  <c r="E76" i="12"/>
  <c r="C76" i="12"/>
  <c r="G75" i="12"/>
  <c r="E75" i="12"/>
  <c r="C75" i="12"/>
  <c r="G74" i="12"/>
  <c r="E74" i="12"/>
  <c r="C74" i="12"/>
  <c r="G73" i="12"/>
  <c r="E73" i="12"/>
  <c r="C73" i="12"/>
  <c r="G72" i="12"/>
  <c r="F71" i="12"/>
  <c r="D71" i="12"/>
  <c r="E72" i="12" s="1"/>
  <c r="B71" i="12"/>
  <c r="C72" i="12" s="1"/>
  <c r="G70" i="12"/>
  <c r="E70" i="12"/>
  <c r="C70" i="12"/>
  <c r="G69" i="12"/>
  <c r="D68" i="12"/>
  <c r="E68" i="12" s="1"/>
  <c r="B68" i="12"/>
  <c r="C69" i="12" s="1"/>
  <c r="G67" i="12"/>
  <c r="E67" i="12"/>
  <c r="C67" i="12"/>
  <c r="G66" i="12"/>
  <c r="E66" i="12"/>
  <c r="C66" i="12"/>
  <c r="G65" i="12"/>
  <c r="F64" i="12"/>
  <c r="D64" i="12"/>
  <c r="E65" i="12" s="1"/>
  <c r="B64" i="12"/>
  <c r="C65" i="12" s="1"/>
  <c r="G63" i="12"/>
  <c r="E63" i="12"/>
  <c r="C63" i="12"/>
  <c r="G62" i="12"/>
  <c r="E62" i="12"/>
  <c r="C62" i="12"/>
  <c r="G61" i="12"/>
  <c r="E61" i="12"/>
  <c r="C61" i="12"/>
  <c r="G60" i="12"/>
  <c r="E60" i="12"/>
  <c r="C60" i="12"/>
  <c r="G59" i="12"/>
  <c r="E59" i="12"/>
  <c r="C59" i="12"/>
  <c r="G58" i="12"/>
  <c r="E58" i="12"/>
  <c r="E57" i="12"/>
  <c r="B57" i="12"/>
  <c r="C58" i="12" s="1"/>
  <c r="G56" i="12"/>
  <c r="E56" i="12"/>
  <c r="C56" i="12"/>
  <c r="G55" i="12"/>
  <c r="E55" i="12"/>
  <c r="C55" i="12"/>
  <c r="G54" i="12"/>
  <c r="E54" i="12"/>
  <c r="C54" i="12"/>
  <c r="G53" i="12"/>
  <c r="E53" i="12"/>
  <c r="C53" i="12"/>
  <c r="G52" i="12"/>
  <c r="E52" i="12"/>
  <c r="E51" i="12"/>
  <c r="F50" i="12"/>
  <c r="F51" i="12" s="1"/>
  <c r="E50" i="12"/>
  <c r="B50" i="12"/>
  <c r="B51" i="12" s="1"/>
  <c r="G49" i="12"/>
  <c r="E49" i="12"/>
  <c r="C49" i="12"/>
  <c r="G48" i="12"/>
  <c r="E48" i="12"/>
  <c r="C48" i="12"/>
  <c r="G47" i="12"/>
  <c r="E47" i="12"/>
  <c r="C47" i="12"/>
  <c r="G46" i="12"/>
  <c r="E46" i="12"/>
  <c r="C46" i="12"/>
  <c r="G45" i="12"/>
  <c r="E45" i="12"/>
  <c r="C45" i="12"/>
  <c r="G44" i="12"/>
  <c r="F44" i="12"/>
  <c r="D43" i="12"/>
  <c r="E43" i="12" s="1"/>
  <c r="B43" i="12"/>
  <c r="C44" i="12" s="1"/>
  <c r="G42" i="12"/>
  <c r="E42" i="12"/>
  <c r="C42" i="12"/>
  <c r="G41" i="12"/>
  <c r="E41" i="12"/>
  <c r="C41" i="12"/>
  <c r="G40" i="12"/>
  <c r="E40" i="12"/>
  <c r="F39" i="12"/>
  <c r="E39" i="12"/>
  <c r="B39" i="12"/>
  <c r="C40" i="12" s="1"/>
  <c r="G38" i="12"/>
  <c r="E38" i="12"/>
  <c r="C38" i="12"/>
  <c r="G37" i="12"/>
  <c r="E37" i="12"/>
  <c r="F36" i="12"/>
  <c r="E36" i="12"/>
  <c r="B36" i="12"/>
  <c r="G36" i="12" s="1"/>
  <c r="G35" i="12"/>
  <c r="E35" i="12"/>
  <c r="C35" i="12"/>
  <c r="G34" i="12"/>
  <c r="E34" i="12"/>
  <c r="C34" i="12"/>
  <c r="G33" i="12"/>
  <c r="E33" i="12"/>
  <c r="C33" i="12"/>
  <c r="G32" i="12"/>
  <c r="E32" i="12"/>
  <c r="C32" i="12"/>
  <c r="G31" i="12"/>
  <c r="E31" i="12"/>
  <c r="C31" i="12"/>
  <c r="G30" i="12"/>
  <c r="F29" i="12"/>
  <c r="D29" i="12"/>
  <c r="E30" i="12" s="1"/>
  <c r="B29" i="12"/>
  <c r="C30" i="12" s="1"/>
  <c r="G28" i="12"/>
  <c r="E28" i="12"/>
  <c r="E27" i="12"/>
  <c r="B27" i="12"/>
  <c r="G27" i="12" s="1"/>
  <c r="G26" i="12"/>
  <c r="E26" i="12"/>
  <c r="C26" i="12"/>
  <c r="G25" i="12"/>
  <c r="E25" i="12"/>
  <c r="C25" i="12"/>
  <c r="G24" i="12"/>
  <c r="E24" i="12"/>
  <c r="C24" i="12"/>
  <c r="G23" i="12"/>
  <c r="F22" i="12"/>
  <c r="D22" i="12"/>
  <c r="E23" i="12" s="1"/>
  <c r="B22" i="12"/>
  <c r="G21" i="12"/>
  <c r="E21" i="12"/>
  <c r="C21" i="12"/>
  <c r="G20" i="12"/>
  <c r="E20" i="12"/>
  <c r="C20" i="12"/>
  <c r="G19" i="12"/>
  <c r="E19" i="12"/>
  <c r="C19" i="12"/>
  <c r="G18" i="12"/>
  <c r="E18" i="12"/>
  <c r="F17" i="12"/>
  <c r="E17" i="12"/>
  <c r="B17" i="12"/>
  <c r="G17" i="12" s="1"/>
  <c r="G16" i="12"/>
  <c r="E16" i="12"/>
  <c r="C16" i="12"/>
  <c r="G15" i="12"/>
  <c r="E15" i="12"/>
  <c r="C15" i="12"/>
  <c r="G14" i="12"/>
  <c r="E14" i="12"/>
  <c r="C14" i="12"/>
  <c r="G13" i="12"/>
  <c r="E13" i="12"/>
  <c r="C13" i="12"/>
  <c r="G12" i="12"/>
  <c r="E12" i="12"/>
  <c r="C12" i="12"/>
  <c r="G11" i="12"/>
  <c r="E11" i="12"/>
  <c r="C11" i="12"/>
  <c r="G10" i="12"/>
  <c r="E10" i="12"/>
  <c r="C10" i="12"/>
  <c r="G9" i="12"/>
  <c r="E9" i="12"/>
  <c r="F8" i="12"/>
  <c r="E8" i="12"/>
  <c r="B8" i="12"/>
  <c r="C9" i="12" s="1"/>
  <c r="F7" i="12"/>
  <c r="E7" i="12"/>
  <c r="B7" i="12"/>
  <c r="G7" i="12" s="1"/>
  <c r="F6" i="12"/>
  <c r="E6" i="12"/>
  <c r="B6" i="12"/>
  <c r="F5" i="12"/>
  <c r="E5" i="12"/>
  <c r="B5" i="12"/>
  <c r="G4" i="12"/>
  <c r="E4" i="12"/>
  <c r="C4" i="12"/>
  <c r="G3" i="12"/>
  <c r="E3" i="12"/>
  <c r="C3" i="12"/>
  <c r="G2" i="12"/>
  <c r="J227" i="11"/>
  <c r="G227" i="11"/>
  <c r="H233" i="11" s="1"/>
  <c r="C227" i="11"/>
  <c r="J226" i="11"/>
  <c r="G226" i="11"/>
  <c r="C226" i="11"/>
  <c r="G207" i="8"/>
  <c r="E207" i="8"/>
  <c r="C207" i="8"/>
  <c r="G206" i="8"/>
  <c r="E206" i="8"/>
  <c r="C206" i="8"/>
  <c r="C207" i="7"/>
  <c r="C206" i="7"/>
  <c r="E207" i="7"/>
  <c r="E206" i="7"/>
  <c r="G207" i="7"/>
  <c r="G206" i="7"/>
  <c r="C141" i="12" l="1"/>
  <c r="E183" i="12"/>
  <c r="G5" i="12"/>
  <c r="E141" i="12"/>
  <c r="C78" i="12"/>
  <c r="E78" i="12"/>
  <c r="G78" i="12"/>
  <c r="G22" i="12"/>
  <c r="C29" i="12"/>
  <c r="E29" i="12"/>
  <c r="G29" i="12"/>
  <c r="C57" i="12"/>
  <c r="G57" i="12"/>
  <c r="C92" i="12"/>
  <c r="E92" i="12"/>
  <c r="G92" i="12"/>
  <c r="D230" i="11"/>
  <c r="E240" i="11"/>
  <c r="C37" i="12"/>
  <c r="E239" i="11"/>
  <c r="C5" i="12"/>
  <c r="C17" i="12"/>
  <c r="C36" i="12"/>
  <c r="C64" i="12"/>
  <c r="E64" i="12"/>
  <c r="G64" i="12"/>
  <c r="C71" i="12"/>
  <c r="E71" i="12"/>
  <c r="G71" i="12"/>
  <c r="C85" i="12"/>
  <c r="E85" i="12"/>
  <c r="G85" i="12"/>
  <c r="C95" i="12"/>
  <c r="E95" i="12"/>
  <c r="G95" i="12"/>
  <c r="C99" i="12"/>
  <c r="E99" i="12"/>
  <c r="G99" i="12"/>
  <c r="C113" i="12"/>
  <c r="E113" i="12"/>
  <c r="C127" i="12"/>
  <c r="E127" i="12"/>
  <c r="B156" i="12"/>
  <c r="C157" i="12" s="1"/>
  <c r="C170" i="12"/>
  <c r="C6" i="12"/>
  <c r="C18" i="12"/>
  <c r="E155" i="12"/>
  <c r="E169" i="12"/>
  <c r="C190" i="12"/>
  <c r="E190" i="12"/>
  <c r="J103" i="12"/>
  <c r="H232" i="11"/>
  <c r="M232" i="11"/>
  <c r="N238" i="11"/>
  <c r="P238" i="11" s="1"/>
  <c r="K230" i="11"/>
  <c r="K229" i="11"/>
  <c r="D229" i="11"/>
  <c r="G177" i="12"/>
  <c r="O233" i="11"/>
  <c r="Q233" i="11" s="1"/>
  <c r="L228" i="11"/>
  <c r="O234" i="11"/>
  <c r="Q234" i="11" s="1"/>
  <c r="L227" i="11"/>
  <c r="C192" i="12"/>
  <c r="C191" i="12"/>
  <c r="E192" i="12"/>
  <c r="E191" i="12"/>
  <c r="G51" i="12"/>
  <c r="C52" i="12"/>
  <c r="C51" i="12"/>
  <c r="C97" i="12"/>
  <c r="G96" i="12"/>
  <c r="C96" i="12"/>
  <c r="E97" i="12"/>
  <c r="E96" i="12"/>
  <c r="G8" i="12"/>
  <c r="C23" i="12"/>
  <c r="C28" i="12"/>
  <c r="G39" i="12"/>
  <c r="G43" i="12"/>
  <c r="E44" i="12"/>
  <c r="G50" i="12"/>
  <c r="G68" i="12"/>
  <c r="E69" i="12"/>
  <c r="E107" i="12"/>
  <c r="E115" i="12"/>
  <c r="E121" i="12"/>
  <c r="E135" i="12"/>
  <c r="E149" i="12"/>
  <c r="E157" i="12"/>
  <c r="E163" i="12"/>
  <c r="E177" i="12"/>
  <c r="C198" i="12"/>
  <c r="C203" i="12"/>
  <c r="B204" i="12"/>
  <c r="G6" i="12"/>
  <c r="C7" i="12"/>
  <c r="C8" i="12"/>
  <c r="C22" i="12"/>
  <c r="E22" i="12"/>
  <c r="C27" i="12"/>
  <c r="C39" i="12"/>
  <c r="C43" i="12"/>
  <c r="C50" i="12"/>
  <c r="C68" i="12"/>
  <c r="C106" i="12"/>
  <c r="C114" i="12"/>
  <c r="C120" i="12"/>
  <c r="C134" i="12"/>
  <c r="C148" i="12"/>
  <c r="C156" i="12"/>
  <c r="C162" i="12"/>
  <c r="C176" i="12"/>
  <c r="C197" i="12"/>
  <c r="E197" i="12"/>
  <c r="J225" i="11"/>
  <c r="G225" i="11"/>
  <c r="H231" i="11" s="1"/>
  <c r="G224" i="11"/>
  <c r="I223" i="11"/>
  <c r="G223" i="11"/>
  <c r="B223" i="11"/>
  <c r="C223" i="11" s="1"/>
  <c r="G205" i="8"/>
  <c r="E205" i="8"/>
  <c r="E204" i="8"/>
  <c r="F203" i="8"/>
  <c r="F204" i="8" s="1"/>
  <c r="E203" i="8"/>
  <c r="B203" i="8"/>
  <c r="G203" i="8" s="1"/>
  <c r="G205" i="7"/>
  <c r="F203" i="7"/>
  <c r="F204" i="7" s="1"/>
  <c r="E205" i="7"/>
  <c r="E204" i="7"/>
  <c r="E203" i="7"/>
  <c r="B203" i="7"/>
  <c r="B204" i="7" s="1"/>
  <c r="C204" i="7" s="1"/>
  <c r="C205" i="7" l="1"/>
  <c r="G204" i="7"/>
  <c r="C203" i="7"/>
  <c r="B204" i="8"/>
  <c r="C205" i="8" s="1"/>
  <c r="G203" i="7"/>
  <c r="C203" i="8"/>
  <c r="H229" i="11"/>
  <c r="H230" i="11"/>
  <c r="M230" i="11"/>
  <c r="M231" i="11"/>
  <c r="K228" i="11"/>
  <c r="N237" i="11"/>
  <c r="P237" i="11" s="1"/>
  <c r="N236" i="11"/>
  <c r="P236" i="11" s="1"/>
  <c r="I224" i="11"/>
  <c r="F204" i="12" s="1"/>
  <c r="G204" i="12" s="1"/>
  <c r="F203" i="12"/>
  <c r="G203" i="12" s="1"/>
  <c r="O232" i="11"/>
  <c r="Q232" i="11" s="1"/>
  <c r="J223" i="11"/>
  <c r="B224" i="11"/>
  <c r="C225" i="11" s="1"/>
  <c r="L226" i="11"/>
  <c r="C205" i="12"/>
  <c r="C204" i="12"/>
  <c r="G204" i="8"/>
  <c r="C204" i="8"/>
  <c r="J222" i="11"/>
  <c r="G222" i="11"/>
  <c r="H228" i="11" s="1"/>
  <c r="C222" i="11"/>
  <c r="G202" i="8"/>
  <c r="E202" i="8"/>
  <c r="C202" i="8"/>
  <c r="J221" i="11"/>
  <c r="G221" i="11"/>
  <c r="H227" i="11" s="1"/>
  <c r="C221" i="11"/>
  <c r="J220" i="11"/>
  <c r="G220" i="11"/>
  <c r="C220" i="11"/>
  <c r="J219" i="11"/>
  <c r="G219" i="11"/>
  <c r="C219" i="11"/>
  <c r="J218" i="11"/>
  <c r="I217" i="11"/>
  <c r="F217" i="11"/>
  <c r="B217" i="11"/>
  <c r="J216" i="11"/>
  <c r="G216" i="11"/>
  <c r="C216" i="11"/>
  <c r="J215" i="11"/>
  <c r="G215" i="11"/>
  <c r="C215" i="11"/>
  <c r="J214" i="11"/>
  <c r="G214" i="11"/>
  <c r="C214" i="11"/>
  <c r="J213" i="11"/>
  <c r="G213" i="11"/>
  <c r="C213" i="11"/>
  <c r="J212" i="11"/>
  <c r="I210" i="11"/>
  <c r="F210" i="11"/>
  <c r="F211" i="11" s="1"/>
  <c r="G211" i="11" s="1"/>
  <c r="B210" i="11"/>
  <c r="B211" i="11" s="1"/>
  <c r="C212" i="11" s="1"/>
  <c r="J209" i="11"/>
  <c r="G209" i="11"/>
  <c r="C209" i="11"/>
  <c r="J208" i="11"/>
  <c r="G208" i="11"/>
  <c r="C208" i="11"/>
  <c r="J207" i="11"/>
  <c r="G207" i="11"/>
  <c r="C207" i="11"/>
  <c r="J206" i="11"/>
  <c r="G206" i="11"/>
  <c r="C206" i="11"/>
  <c r="J205" i="11"/>
  <c r="G205" i="11"/>
  <c r="C205" i="11"/>
  <c r="J204" i="11"/>
  <c r="I203" i="11"/>
  <c r="F203" i="11"/>
  <c r="G203" i="11" s="1"/>
  <c r="B203" i="11"/>
  <c r="C204" i="11" s="1"/>
  <c r="J202" i="11"/>
  <c r="G202" i="11"/>
  <c r="C202" i="11"/>
  <c r="J201" i="11"/>
  <c r="G201" i="11"/>
  <c r="C201" i="11"/>
  <c r="J200" i="11"/>
  <c r="G200" i="11"/>
  <c r="C200" i="11"/>
  <c r="J199" i="11"/>
  <c r="G199" i="11"/>
  <c r="C199" i="11"/>
  <c r="J198" i="11"/>
  <c r="G198" i="11"/>
  <c r="C198" i="11"/>
  <c r="J197" i="11"/>
  <c r="F196" i="11"/>
  <c r="G197" i="11" s="1"/>
  <c r="B196" i="11"/>
  <c r="C197" i="11" s="1"/>
  <c r="G195" i="11"/>
  <c r="C195" i="11"/>
  <c r="G194" i="11"/>
  <c r="C194" i="11"/>
  <c r="G193" i="11"/>
  <c r="C193" i="11"/>
  <c r="G192" i="11"/>
  <c r="C192" i="11"/>
  <c r="G191" i="11"/>
  <c r="C191" i="11"/>
  <c r="F189" i="11"/>
  <c r="G189" i="11" s="1"/>
  <c r="B189" i="11"/>
  <c r="C190" i="11" s="1"/>
  <c r="G188" i="11"/>
  <c r="C188" i="11"/>
  <c r="G187" i="11"/>
  <c r="C187" i="11"/>
  <c r="G186" i="11"/>
  <c r="C186" i="11"/>
  <c r="G185" i="11"/>
  <c r="C185" i="11"/>
  <c r="G184" i="11"/>
  <c r="C184" i="11"/>
  <c r="F182" i="11"/>
  <c r="G183" i="11" s="1"/>
  <c r="B182" i="11"/>
  <c r="C183" i="11" s="1"/>
  <c r="G181" i="11"/>
  <c r="C181" i="11"/>
  <c r="G180" i="11"/>
  <c r="C180" i="11"/>
  <c r="G179" i="11"/>
  <c r="C179" i="11"/>
  <c r="G178" i="11"/>
  <c r="C178" i="11"/>
  <c r="F175" i="11"/>
  <c r="F176" i="11" s="1"/>
  <c r="G177" i="11" s="1"/>
  <c r="B175" i="11"/>
  <c r="B176" i="11" s="1"/>
  <c r="C177" i="11" s="1"/>
  <c r="G174" i="11"/>
  <c r="C174" i="11"/>
  <c r="G173" i="11"/>
  <c r="C173" i="11"/>
  <c r="G172" i="11"/>
  <c r="C172" i="11"/>
  <c r="G171" i="11"/>
  <c r="C171" i="11"/>
  <c r="G170" i="11"/>
  <c r="C170" i="11"/>
  <c r="F168" i="11"/>
  <c r="G168" i="11" s="1"/>
  <c r="B168" i="11"/>
  <c r="C169" i="11" s="1"/>
  <c r="G167" i="11"/>
  <c r="C167" i="11"/>
  <c r="G166" i="11"/>
  <c r="C166" i="11"/>
  <c r="G165" i="11"/>
  <c r="C165" i="11"/>
  <c r="G164" i="11"/>
  <c r="C164" i="11"/>
  <c r="G163" i="11"/>
  <c r="C163" i="11"/>
  <c r="F161" i="11"/>
  <c r="G162" i="11" s="1"/>
  <c r="B161" i="11"/>
  <c r="C162" i="11" s="1"/>
  <c r="G160" i="11"/>
  <c r="C160" i="11"/>
  <c r="G159" i="11"/>
  <c r="C159" i="11"/>
  <c r="G158" i="11"/>
  <c r="C158" i="11"/>
  <c r="G157" i="11"/>
  <c r="C157" i="11"/>
  <c r="G156" i="11"/>
  <c r="C156" i="11"/>
  <c r="F154" i="11"/>
  <c r="G154" i="11" s="1"/>
  <c r="B154" i="11"/>
  <c r="C155" i="11" s="1"/>
  <c r="G153" i="11"/>
  <c r="C153" i="11"/>
  <c r="G152" i="11"/>
  <c r="C152" i="11"/>
  <c r="G151" i="11"/>
  <c r="C151" i="11"/>
  <c r="G150" i="11"/>
  <c r="C150" i="11"/>
  <c r="G149" i="11"/>
  <c r="C149" i="11"/>
  <c r="F147" i="11"/>
  <c r="G148" i="11" s="1"/>
  <c r="B147" i="11"/>
  <c r="C148" i="11" s="1"/>
  <c r="G146" i="11"/>
  <c r="C146" i="11"/>
  <c r="G145" i="11"/>
  <c r="C145" i="11"/>
  <c r="G144" i="11"/>
  <c r="C144" i="11"/>
  <c r="G143" i="11"/>
  <c r="C143" i="11"/>
  <c r="G142" i="11"/>
  <c r="C142" i="11"/>
  <c r="F140" i="11"/>
  <c r="G140" i="11" s="1"/>
  <c r="B140" i="11"/>
  <c r="C141" i="11" s="1"/>
  <c r="G139" i="11"/>
  <c r="C139" i="11"/>
  <c r="G138" i="11"/>
  <c r="C138" i="11"/>
  <c r="G137" i="11"/>
  <c r="C137" i="11"/>
  <c r="G136" i="11"/>
  <c r="C136" i="11"/>
  <c r="F133" i="11"/>
  <c r="F134" i="11" s="1"/>
  <c r="G135" i="11" s="1"/>
  <c r="B133" i="11"/>
  <c r="G132" i="11"/>
  <c r="C132" i="11"/>
  <c r="G131" i="11"/>
  <c r="C131" i="11"/>
  <c r="G130" i="11"/>
  <c r="C130" i="11"/>
  <c r="G129" i="11"/>
  <c r="C129" i="11"/>
  <c r="G128" i="11"/>
  <c r="C128" i="11"/>
  <c r="F126" i="11"/>
  <c r="G127" i="11" s="1"/>
  <c r="B126" i="11"/>
  <c r="G125" i="11"/>
  <c r="C125" i="11"/>
  <c r="G124" i="11"/>
  <c r="C124" i="11"/>
  <c r="J123" i="11"/>
  <c r="G123" i="11"/>
  <c r="C123" i="11"/>
  <c r="J122" i="11"/>
  <c r="G122" i="11"/>
  <c r="C122" i="11"/>
  <c r="J121" i="11"/>
  <c r="G121" i="11"/>
  <c r="C121" i="11"/>
  <c r="J120" i="11"/>
  <c r="I119" i="11"/>
  <c r="F119" i="11"/>
  <c r="G120" i="11" s="1"/>
  <c r="B119" i="11"/>
  <c r="C120" i="11" s="1"/>
  <c r="J118" i="11"/>
  <c r="G118" i="11"/>
  <c r="C118" i="11"/>
  <c r="J117" i="11"/>
  <c r="I115" i="11"/>
  <c r="I116" i="11" s="1"/>
  <c r="F115" i="11"/>
  <c r="F116" i="11" s="1"/>
  <c r="B115" i="11"/>
  <c r="B116" i="11" s="1"/>
  <c r="J114" i="11"/>
  <c r="G114" i="11"/>
  <c r="C114" i="11"/>
  <c r="J113" i="11"/>
  <c r="I112" i="11"/>
  <c r="F112" i="11"/>
  <c r="G112" i="11" s="1"/>
  <c r="B112" i="11"/>
  <c r="C113" i="11" s="1"/>
  <c r="J111" i="11"/>
  <c r="G111" i="11"/>
  <c r="C111" i="11"/>
  <c r="J110" i="11"/>
  <c r="G110" i="11"/>
  <c r="C110" i="11"/>
  <c r="J109" i="11"/>
  <c r="G109" i="11"/>
  <c r="C109" i="11"/>
  <c r="J108" i="11"/>
  <c r="G108" i="11"/>
  <c r="C108" i="11"/>
  <c r="J107" i="11"/>
  <c r="G107" i="11"/>
  <c r="C107" i="11"/>
  <c r="J106" i="11"/>
  <c r="I105" i="11"/>
  <c r="F105" i="11"/>
  <c r="G106" i="11" s="1"/>
  <c r="B105" i="11"/>
  <c r="C106" i="11" s="1"/>
  <c r="J104" i="11"/>
  <c r="G104" i="11"/>
  <c r="C104" i="11"/>
  <c r="J103" i="11"/>
  <c r="G103" i="11"/>
  <c r="C103" i="11"/>
  <c r="J102" i="11"/>
  <c r="G102" i="11"/>
  <c r="C102" i="11"/>
  <c r="J101" i="11"/>
  <c r="G101" i="11"/>
  <c r="C101" i="11"/>
  <c r="J100" i="11"/>
  <c r="G100" i="11"/>
  <c r="C100" i="11"/>
  <c r="J99" i="11"/>
  <c r="I98" i="11"/>
  <c r="F98" i="11"/>
  <c r="G98" i="11" s="1"/>
  <c r="B98" i="11"/>
  <c r="C99" i="11" s="1"/>
  <c r="J97" i="11"/>
  <c r="G97" i="11"/>
  <c r="C97" i="11"/>
  <c r="J96" i="11"/>
  <c r="G96" i="11"/>
  <c r="C96" i="11"/>
  <c r="J95" i="11"/>
  <c r="G95" i="11"/>
  <c r="C95" i="11"/>
  <c r="J94" i="11"/>
  <c r="G94" i="11"/>
  <c r="C94" i="11"/>
  <c r="J93" i="11"/>
  <c r="G93" i="11"/>
  <c r="C93" i="11"/>
  <c r="J92" i="11"/>
  <c r="I91" i="11"/>
  <c r="F91" i="11"/>
  <c r="G92" i="11" s="1"/>
  <c r="B91" i="11"/>
  <c r="C92" i="11" s="1"/>
  <c r="J90" i="11"/>
  <c r="G90" i="11"/>
  <c r="C90" i="11"/>
  <c r="J89" i="11"/>
  <c r="F88" i="11"/>
  <c r="G88" i="11" s="1"/>
  <c r="B88" i="11"/>
  <c r="C89" i="11" s="1"/>
  <c r="J87" i="11"/>
  <c r="G87" i="11"/>
  <c r="C87" i="11"/>
  <c r="J86" i="11"/>
  <c r="G86" i="11"/>
  <c r="C86" i="11"/>
  <c r="J85" i="11"/>
  <c r="I84" i="11"/>
  <c r="F84" i="11"/>
  <c r="G85" i="11" s="1"/>
  <c r="B84" i="11"/>
  <c r="C85" i="11" s="1"/>
  <c r="J83" i="11"/>
  <c r="G83" i="11"/>
  <c r="C83" i="11"/>
  <c r="J82" i="11"/>
  <c r="G82" i="11"/>
  <c r="C82" i="11"/>
  <c r="J81" i="11"/>
  <c r="G81" i="11"/>
  <c r="C81" i="11"/>
  <c r="J80" i="11"/>
  <c r="G80" i="11"/>
  <c r="C80" i="11"/>
  <c r="J79" i="11"/>
  <c r="G79" i="11"/>
  <c r="C79" i="11"/>
  <c r="J78" i="11"/>
  <c r="G78" i="11"/>
  <c r="G77" i="11"/>
  <c r="B77" i="11"/>
  <c r="C78" i="11" s="1"/>
  <c r="J76" i="11"/>
  <c r="G76" i="11"/>
  <c r="C76" i="11"/>
  <c r="J75" i="11"/>
  <c r="G75" i="11"/>
  <c r="C75" i="11"/>
  <c r="J74" i="11"/>
  <c r="G74" i="11"/>
  <c r="C74" i="11"/>
  <c r="J73" i="11"/>
  <c r="G73" i="11"/>
  <c r="C73" i="11"/>
  <c r="J72" i="11"/>
  <c r="G72" i="11"/>
  <c r="G71" i="11"/>
  <c r="I70" i="11"/>
  <c r="I71" i="11" s="1"/>
  <c r="G70" i="11"/>
  <c r="B70" i="11"/>
  <c r="B71" i="11" s="1"/>
  <c r="J69" i="11"/>
  <c r="G69" i="11"/>
  <c r="C69" i="11"/>
  <c r="J68" i="11"/>
  <c r="G68" i="11"/>
  <c r="C68" i="11"/>
  <c r="J67" i="11"/>
  <c r="G67" i="11"/>
  <c r="C67" i="11"/>
  <c r="J66" i="11"/>
  <c r="G66" i="11"/>
  <c r="C66" i="11"/>
  <c r="J65" i="11"/>
  <c r="G65" i="11"/>
  <c r="C65" i="11"/>
  <c r="I64" i="11"/>
  <c r="J64" i="11" s="1"/>
  <c r="F63" i="11"/>
  <c r="G63" i="11" s="1"/>
  <c r="B63" i="11"/>
  <c r="C64" i="11" s="1"/>
  <c r="J62" i="11"/>
  <c r="G62" i="11"/>
  <c r="C62" i="11"/>
  <c r="J61" i="11"/>
  <c r="G61" i="11"/>
  <c r="C61" i="11"/>
  <c r="J60" i="11"/>
  <c r="G60" i="11"/>
  <c r="I59" i="11"/>
  <c r="G59" i="11"/>
  <c r="B59" i="11"/>
  <c r="C60" i="11" s="1"/>
  <c r="J58" i="11"/>
  <c r="G58" i="11"/>
  <c r="C58" i="11"/>
  <c r="J57" i="11"/>
  <c r="G57" i="11"/>
  <c r="I56" i="11"/>
  <c r="G56" i="11"/>
  <c r="B56" i="11"/>
  <c r="G55" i="11"/>
  <c r="C55" i="11"/>
  <c r="J54" i="11"/>
  <c r="G54" i="11"/>
  <c r="C54" i="11"/>
  <c r="J53" i="11"/>
  <c r="G53" i="11"/>
  <c r="C53" i="11"/>
  <c r="J52" i="11"/>
  <c r="G52" i="11"/>
  <c r="H58" i="11" s="1"/>
  <c r="C52" i="11"/>
  <c r="J51" i="11"/>
  <c r="G51" i="11"/>
  <c r="C51" i="11"/>
  <c r="J50" i="11"/>
  <c r="I49" i="11"/>
  <c r="F49" i="11"/>
  <c r="G50" i="11" s="1"/>
  <c r="B49" i="11"/>
  <c r="C50" i="11" s="1"/>
  <c r="J48" i="11"/>
  <c r="G48" i="11"/>
  <c r="G47" i="11"/>
  <c r="B47" i="11"/>
  <c r="J47" i="11" s="1"/>
  <c r="J46" i="11"/>
  <c r="G46" i="11"/>
  <c r="C46" i="11"/>
  <c r="J45" i="11"/>
  <c r="G45" i="11"/>
  <c r="C45" i="11"/>
  <c r="J44" i="11"/>
  <c r="G44" i="11"/>
  <c r="C44" i="11"/>
  <c r="J43" i="11"/>
  <c r="I42" i="11"/>
  <c r="F42" i="11"/>
  <c r="G43" i="11" s="1"/>
  <c r="B42" i="11"/>
  <c r="J41" i="11"/>
  <c r="G41" i="11"/>
  <c r="C41" i="11"/>
  <c r="J40" i="11"/>
  <c r="G40" i="11"/>
  <c r="C40" i="11"/>
  <c r="J39" i="11"/>
  <c r="G39" i="11"/>
  <c r="C39" i="11"/>
  <c r="J38" i="11"/>
  <c r="G38" i="11"/>
  <c r="I37" i="11"/>
  <c r="G37" i="11"/>
  <c r="B37" i="11"/>
  <c r="J37" i="11" s="1"/>
  <c r="J36" i="11"/>
  <c r="G36" i="11"/>
  <c r="C36" i="11"/>
  <c r="J35" i="11"/>
  <c r="G35" i="11"/>
  <c r="C35" i="11"/>
  <c r="J34" i="11"/>
  <c r="G34" i="11"/>
  <c r="C34" i="11"/>
  <c r="J33" i="11"/>
  <c r="G33" i="11"/>
  <c r="C33" i="11"/>
  <c r="J32" i="11"/>
  <c r="G32" i="11"/>
  <c r="C32" i="11"/>
  <c r="J31" i="11"/>
  <c r="G31" i="11"/>
  <c r="C31" i="11"/>
  <c r="J30" i="11"/>
  <c r="G30" i="11"/>
  <c r="C30" i="11"/>
  <c r="J29" i="11"/>
  <c r="G29" i="11"/>
  <c r="I28" i="11"/>
  <c r="G28" i="11"/>
  <c r="H34" i="11" s="1"/>
  <c r="B28" i="11"/>
  <c r="C29" i="11" s="1"/>
  <c r="I27" i="11"/>
  <c r="G27" i="11"/>
  <c r="B27" i="11"/>
  <c r="I26" i="11"/>
  <c r="G26" i="11"/>
  <c r="B26" i="11"/>
  <c r="I25" i="11"/>
  <c r="G25" i="11"/>
  <c r="B25" i="11"/>
  <c r="J24" i="11"/>
  <c r="G24" i="11"/>
  <c r="C24" i="11"/>
  <c r="J23" i="11"/>
  <c r="C23" i="11"/>
  <c r="J22" i="11"/>
  <c r="E202" i="7"/>
  <c r="C202" i="7"/>
  <c r="G202" i="7"/>
  <c r="H189" i="11" l="1"/>
  <c r="J56" i="11"/>
  <c r="H37" i="11"/>
  <c r="D20" i="11"/>
  <c r="E23" i="11"/>
  <c r="D21" i="11"/>
  <c r="E24" i="11"/>
  <c r="D228" i="11"/>
  <c r="E238" i="11"/>
  <c r="L22" i="11"/>
  <c r="K20" i="11"/>
  <c r="K19" i="11"/>
  <c r="K21" i="11"/>
  <c r="H26" i="11"/>
  <c r="H25" i="11"/>
  <c r="H24" i="11"/>
  <c r="H27" i="11"/>
  <c r="H32" i="11"/>
  <c r="H35" i="11"/>
  <c r="H30" i="11"/>
  <c r="J27" i="11"/>
  <c r="O34" i="11" s="1"/>
  <c r="Q34" i="11" s="1"/>
  <c r="J25" i="11"/>
  <c r="O32" i="11" s="1"/>
  <c r="Q32" i="11" s="1"/>
  <c r="H60" i="11"/>
  <c r="H154" i="11"/>
  <c r="H168" i="11"/>
  <c r="H39" i="11"/>
  <c r="H41" i="11"/>
  <c r="H31" i="11"/>
  <c r="H33" i="11"/>
  <c r="H36" i="11"/>
  <c r="H38" i="11"/>
  <c r="H40" i="11"/>
  <c r="H56" i="11"/>
  <c r="H57" i="11"/>
  <c r="H59" i="11"/>
  <c r="H61" i="11"/>
  <c r="H62" i="11"/>
  <c r="H63" i="11"/>
  <c r="H71" i="11"/>
  <c r="H73" i="11"/>
  <c r="H75" i="11"/>
  <c r="H78" i="11"/>
  <c r="H80" i="11"/>
  <c r="H82" i="11"/>
  <c r="H98" i="11"/>
  <c r="H112" i="11"/>
  <c r="H203" i="11"/>
  <c r="H226" i="11"/>
  <c r="H72" i="11"/>
  <c r="H74" i="11"/>
  <c r="H76" i="11"/>
  <c r="H77" i="11"/>
  <c r="H79" i="11"/>
  <c r="H81" i="11"/>
  <c r="H83" i="11"/>
  <c r="H225" i="11"/>
  <c r="H29" i="11"/>
  <c r="H28" i="11"/>
  <c r="C182" i="11"/>
  <c r="D182" i="11" s="1"/>
  <c r="G182" i="11"/>
  <c r="H188" i="11" s="1"/>
  <c r="C196" i="11"/>
  <c r="D194" i="11" s="1"/>
  <c r="G196" i="11"/>
  <c r="H202" i="11" s="1"/>
  <c r="M229" i="11"/>
  <c r="K33" i="11"/>
  <c r="K35" i="11"/>
  <c r="K37" i="11"/>
  <c r="J55" i="11"/>
  <c r="K54" i="11" s="1"/>
  <c r="N235" i="11"/>
  <c r="P235" i="11" s="1"/>
  <c r="K32" i="11"/>
  <c r="K34" i="11"/>
  <c r="K36" i="11"/>
  <c r="K38" i="11"/>
  <c r="D32" i="11"/>
  <c r="D33" i="11"/>
  <c r="C84" i="11"/>
  <c r="G84" i="11"/>
  <c r="C105" i="11"/>
  <c r="G105" i="11"/>
  <c r="H111" i="11" s="1"/>
  <c r="J105" i="11"/>
  <c r="L105" i="11" s="1"/>
  <c r="D180" i="11"/>
  <c r="J42" i="11"/>
  <c r="L42" i="11" s="1"/>
  <c r="C49" i="11"/>
  <c r="G49" i="11"/>
  <c r="H55" i="11" s="1"/>
  <c r="J49" i="11"/>
  <c r="O56" i="11" s="1"/>
  <c r="Q56" i="11" s="1"/>
  <c r="J84" i="11"/>
  <c r="L84" i="11" s="1"/>
  <c r="C210" i="11"/>
  <c r="G210" i="11"/>
  <c r="J210" i="11"/>
  <c r="J224" i="11"/>
  <c r="K224" i="11" s="1"/>
  <c r="C91" i="11"/>
  <c r="G91" i="11"/>
  <c r="H97" i="11" s="1"/>
  <c r="J91" i="11"/>
  <c r="K92" i="11" s="1"/>
  <c r="C115" i="11"/>
  <c r="G115" i="11"/>
  <c r="J115" i="11"/>
  <c r="O115" i="11" s="1"/>
  <c r="Q115" i="11" s="1"/>
  <c r="C119" i="11"/>
  <c r="G119" i="11"/>
  <c r="H125" i="11" s="1"/>
  <c r="J119" i="11"/>
  <c r="L120" i="11" s="1"/>
  <c r="C147" i="11"/>
  <c r="G147" i="11"/>
  <c r="H153" i="11" s="1"/>
  <c r="C161" i="11"/>
  <c r="G161" i="11"/>
  <c r="H167" i="11" s="1"/>
  <c r="C175" i="11"/>
  <c r="G175" i="11"/>
  <c r="G212" i="11"/>
  <c r="O64" i="11"/>
  <c r="Q64" i="11" s="1"/>
  <c r="L24" i="11"/>
  <c r="C25" i="11"/>
  <c r="O30" i="11"/>
  <c r="Q30" i="11" s="1"/>
  <c r="L30" i="11"/>
  <c r="L32" i="11"/>
  <c r="L34" i="11"/>
  <c r="O36" i="11"/>
  <c r="Q36" i="11" s="1"/>
  <c r="L36" i="11"/>
  <c r="C37" i="11"/>
  <c r="O39" i="11"/>
  <c r="Q39" i="11" s="1"/>
  <c r="L39" i="11"/>
  <c r="O41" i="11"/>
  <c r="Q41" i="11" s="1"/>
  <c r="L41" i="11"/>
  <c r="O43" i="11"/>
  <c r="Q43" i="11" s="1"/>
  <c r="O45" i="11"/>
  <c r="Q45" i="11" s="1"/>
  <c r="L45" i="11"/>
  <c r="O47" i="11"/>
  <c r="Q47" i="11" s="1"/>
  <c r="L47" i="11"/>
  <c r="O51" i="11"/>
  <c r="Q51" i="11" s="1"/>
  <c r="L51" i="11"/>
  <c r="O53" i="11"/>
  <c r="Q53" i="11" s="1"/>
  <c r="L53" i="11"/>
  <c r="C56" i="11"/>
  <c r="O58" i="11"/>
  <c r="Q58" i="11" s="1"/>
  <c r="L58" i="11"/>
  <c r="O61" i="11"/>
  <c r="Q61" i="11" s="1"/>
  <c r="L61" i="11"/>
  <c r="O65" i="11"/>
  <c r="Q65" i="11" s="1"/>
  <c r="L65" i="11"/>
  <c r="O67" i="11"/>
  <c r="Q67" i="11" s="1"/>
  <c r="L67" i="11"/>
  <c r="O69" i="11"/>
  <c r="Q69" i="11" s="1"/>
  <c r="L69" i="11"/>
  <c r="O73" i="11"/>
  <c r="Q73" i="11" s="1"/>
  <c r="L73" i="11"/>
  <c r="O75" i="11"/>
  <c r="Q75" i="11" s="1"/>
  <c r="L75" i="11"/>
  <c r="O79" i="11"/>
  <c r="Q79" i="11" s="1"/>
  <c r="L79" i="11"/>
  <c r="O81" i="11"/>
  <c r="Q81" i="11" s="1"/>
  <c r="L81" i="11"/>
  <c r="O83" i="11"/>
  <c r="Q83" i="11" s="1"/>
  <c r="L83" i="11"/>
  <c r="O85" i="11"/>
  <c r="Q85" i="11" s="1"/>
  <c r="O87" i="11"/>
  <c r="Q87" i="11" s="1"/>
  <c r="L87" i="11"/>
  <c r="O90" i="11"/>
  <c r="Q90" i="11" s="1"/>
  <c r="L90" i="11"/>
  <c r="O92" i="11"/>
  <c r="Q92" i="11" s="1"/>
  <c r="O94" i="11"/>
  <c r="Q94" i="11" s="1"/>
  <c r="L94" i="11"/>
  <c r="O96" i="11"/>
  <c r="Q96" i="11" s="1"/>
  <c r="L96" i="11"/>
  <c r="G99" i="11"/>
  <c r="O100" i="11"/>
  <c r="Q100" i="11" s="1"/>
  <c r="L100" i="11"/>
  <c r="O102" i="11"/>
  <c r="Q102" i="11" s="1"/>
  <c r="L102" i="11"/>
  <c r="O104" i="11"/>
  <c r="Q104" i="11" s="1"/>
  <c r="L104" i="11"/>
  <c r="O106" i="11"/>
  <c r="Q106" i="11" s="1"/>
  <c r="O108" i="11"/>
  <c r="Q108" i="11" s="1"/>
  <c r="L108" i="11"/>
  <c r="O110" i="11"/>
  <c r="Q110" i="11" s="1"/>
  <c r="L110" i="11"/>
  <c r="G113" i="11"/>
  <c r="O114" i="11"/>
  <c r="Q114" i="11" s="1"/>
  <c r="L114" i="11"/>
  <c r="O118" i="11"/>
  <c r="Q118" i="11" s="1"/>
  <c r="L118" i="11"/>
  <c r="O120" i="11"/>
  <c r="Q120" i="11" s="1"/>
  <c r="L122" i="11"/>
  <c r="G141" i="11"/>
  <c r="G155" i="11"/>
  <c r="G169" i="11"/>
  <c r="G190" i="11"/>
  <c r="L199" i="11"/>
  <c r="L201" i="11"/>
  <c r="G204" i="11"/>
  <c r="O205" i="11"/>
  <c r="Q205" i="11" s="1"/>
  <c r="L205" i="11"/>
  <c r="O207" i="11"/>
  <c r="Q207" i="11" s="1"/>
  <c r="L207" i="11"/>
  <c r="O209" i="11"/>
  <c r="Q209" i="11" s="1"/>
  <c r="L209" i="11"/>
  <c r="O213" i="11"/>
  <c r="Q213" i="11" s="1"/>
  <c r="L213" i="11"/>
  <c r="O215" i="11"/>
  <c r="Q215" i="11" s="1"/>
  <c r="L215" i="11"/>
  <c r="O219" i="11"/>
  <c r="Q219" i="11" s="1"/>
  <c r="L219" i="11"/>
  <c r="O226" i="11"/>
  <c r="Q226" i="11" s="1"/>
  <c r="O221" i="11"/>
  <c r="Q221" i="11" s="1"/>
  <c r="L221" i="11"/>
  <c r="O228" i="11"/>
  <c r="Q228" i="11" s="1"/>
  <c r="O222" i="11"/>
  <c r="Q222" i="11" s="1"/>
  <c r="O229" i="11"/>
  <c r="Q229" i="11" s="1"/>
  <c r="L222" i="11"/>
  <c r="L225" i="11"/>
  <c r="L23" i="11"/>
  <c r="C26" i="11"/>
  <c r="O29" i="11"/>
  <c r="Q29" i="11" s="1"/>
  <c r="O31" i="11"/>
  <c r="Q31" i="11" s="1"/>
  <c r="L31" i="11"/>
  <c r="L33" i="11"/>
  <c r="L35" i="11"/>
  <c r="O37" i="11"/>
  <c r="Q37" i="11" s="1"/>
  <c r="L37" i="11"/>
  <c r="C38" i="11"/>
  <c r="O38" i="11"/>
  <c r="Q38" i="11" s="1"/>
  <c r="L38" i="11"/>
  <c r="O40" i="11"/>
  <c r="Q40" i="11" s="1"/>
  <c r="L40" i="11"/>
  <c r="O44" i="11"/>
  <c r="Q44" i="11" s="1"/>
  <c r="L44" i="11"/>
  <c r="O46" i="11"/>
  <c r="Q46" i="11" s="1"/>
  <c r="L46" i="11"/>
  <c r="O48" i="11"/>
  <c r="Q48" i="11" s="1"/>
  <c r="L48" i="11"/>
  <c r="O50" i="11"/>
  <c r="Q50" i="11" s="1"/>
  <c r="O52" i="11"/>
  <c r="Q52" i="11" s="1"/>
  <c r="L52" i="11"/>
  <c r="O54" i="11"/>
  <c r="Q54" i="11" s="1"/>
  <c r="L54" i="11"/>
  <c r="C57" i="11"/>
  <c r="O57" i="11"/>
  <c r="Q57" i="11" s="1"/>
  <c r="L57" i="11"/>
  <c r="O60" i="11"/>
  <c r="Q60" i="11" s="1"/>
  <c r="O62" i="11"/>
  <c r="Q62" i="11" s="1"/>
  <c r="L62" i="11"/>
  <c r="L66" i="11"/>
  <c r="O68" i="11"/>
  <c r="Q68" i="11" s="1"/>
  <c r="L68" i="11"/>
  <c r="O72" i="11"/>
  <c r="Q72" i="11" s="1"/>
  <c r="O74" i="11"/>
  <c r="Q74" i="11" s="1"/>
  <c r="L74" i="11"/>
  <c r="O76" i="11"/>
  <c r="Q76" i="11" s="1"/>
  <c r="L76" i="11"/>
  <c r="C77" i="11"/>
  <c r="E86" i="11" s="1"/>
  <c r="J77" i="11"/>
  <c r="O80" i="11"/>
  <c r="Q80" i="11" s="1"/>
  <c r="L80" i="11"/>
  <c r="O82" i="11"/>
  <c r="Q82" i="11" s="1"/>
  <c r="L82" i="11"/>
  <c r="O86" i="11"/>
  <c r="Q86" i="11" s="1"/>
  <c r="L86" i="11"/>
  <c r="O89" i="11"/>
  <c r="Q89" i="11" s="1"/>
  <c r="O93" i="11"/>
  <c r="Q93" i="11" s="1"/>
  <c r="L93" i="11"/>
  <c r="L95" i="11"/>
  <c r="O97" i="11"/>
  <c r="Q97" i="11" s="1"/>
  <c r="L97" i="11"/>
  <c r="C98" i="11"/>
  <c r="E107" i="11" s="1"/>
  <c r="J98" i="11"/>
  <c r="O99" i="11"/>
  <c r="Q99" i="11" s="1"/>
  <c r="O101" i="11"/>
  <c r="Q101" i="11" s="1"/>
  <c r="L101" i="11"/>
  <c r="O103" i="11"/>
  <c r="Q103" i="11" s="1"/>
  <c r="L103" i="11"/>
  <c r="O107" i="11"/>
  <c r="Q107" i="11" s="1"/>
  <c r="L107" i="11"/>
  <c r="O109" i="11"/>
  <c r="Q109" i="11" s="1"/>
  <c r="L109" i="11"/>
  <c r="O111" i="11"/>
  <c r="Q111" i="11" s="1"/>
  <c r="L111" i="11"/>
  <c r="C112" i="11"/>
  <c r="J112" i="11"/>
  <c r="K110" i="11" s="1"/>
  <c r="O113" i="11"/>
  <c r="Q113" i="11" s="1"/>
  <c r="O117" i="11"/>
  <c r="Q117" i="11" s="1"/>
  <c r="O121" i="11"/>
  <c r="Q121" i="11" s="1"/>
  <c r="L121" i="11"/>
  <c r="L123" i="11"/>
  <c r="C140" i="11"/>
  <c r="C154" i="11"/>
  <c r="C168" i="11"/>
  <c r="C189" i="11"/>
  <c r="L198" i="11"/>
  <c r="L200" i="11"/>
  <c r="L202" i="11"/>
  <c r="C203" i="11"/>
  <c r="J203" i="11"/>
  <c r="O204" i="11"/>
  <c r="Q204" i="11" s="1"/>
  <c r="O206" i="11"/>
  <c r="Q206" i="11" s="1"/>
  <c r="L206" i="11"/>
  <c r="O208" i="11"/>
  <c r="Q208" i="11" s="1"/>
  <c r="L208" i="11"/>
  <c r="I211" i="11"/>
  <c r="O212" i="11"/>
  <c r="Q212" i="11" s="1"/>
  <c r="O214" i="11"/>
  <c r="Q214" i="11" s="1"/>
  <c r="L214" i="11"/>
  <c r="O216" i="11"/>
  <c r="Q216" i="11" s="1"/>
  <c r="L216" i="11"/>
  <c r="O220" i="11"/>
  <c r="Q220" i="11" s="1"/>
  <c r="L220" i="11"/>
  <c r="O227" i="11"/>
  <c r="Q227" i="11" s="1"/>
  <c r="C224" i="11"/>
  <c r="E232" i="11" s="1"/>
  <c r="O223" i="11"/>
  <c r="Q223" i="11" s="1"/>
  <c r="O230" i="11"/>
  <c r="Q230" i="11" s="1"/>
  <c r="L223" i="11"/>
  <c r="O225" i="11"/>
  <c r="Q225" i="11" s="1"/>
  <c r="J71" i="11"/>
  <c r="C72" i="11"/>
  <c r="C71" i="11"/>
  <c r="C117" i="11"/>
  <c r="J116" i="11"/>
  <c r="C116" i="11"/>
  <c r="G117" i="11"/>
  <c r="G116" i="11"/>
  <c r="J124" i="11"/>
  <c r="J26" i="11"/>
  <c r="C27" i="11"/>
  <c r="J28" i="11"/>
  <c r="K31" i="11" s="1"/>
  <c r="C43" i="11"/>
  <c r="C48" i="11"/>
  <c r="J59" i="11"/>
  <c r="K57" i="11" s="1"/>
  <c r="J63" i="11"/>
  <c r="G64" i="11"/>
  <c r="H70" i="11" s="1"/>
  <c r="J70" i="11"/>
  <c r="J88" i="11"/>
  <c r="G89" i="11"/>
  <c r="C127" i="11"/>
  <c r="B134" i="11"/>
  <c r="G134" i="11"/>
  <c r="H140" i="11" s="1"/>
  <c r="G176" i="11"/>
  <c r="H182" i="11" s="1"/>
  <c r="J217" i="11"/>
  <c r="K215" i="11" s="1"/>
  <c r="C217" i="11"/>
  <c r="C28" i="11"/>
  <c r="C42" i="11"/>
  <c r="G42" i="11"/>
  <c r="H48" i="11" s="1"/>
  <c r="C47" i="11"/>
  <c r="C59" i="11"/>
  <c r="C63" i="11"/>
  <c r="C70" i="11"/>
  <c r="C88" i="11"/>
  <c r="C126" i="11"/>
  <c r="G126" i="11"/>
  <c r="H132" i="11" s="1"/>
  <c r="C133" i="11"/>
  <c r="G133" i="11"/>
  <c r="C176" i="11"/>
  <c r="C211" i="11"/>
  <c r="G218" i="11"/>
  <c r="H224" i="11" s="1"/>
  <c r="G217" i="11"/>
  <c r="C218" i="11"/>
  <c r="G201" i="8"/>
  <c r="E201" i="8"/>
  <c r="C201" i="8"/>
  <c r="E201" i="7"/>
  <c r="G201" i="7"/>
  <c r="C201" i="7"/>
  <c r="L25" i="11" l="1"/>
  <c r="E83" i="11"/>
  <c r="E175" i="11"/>
  <c r="H196" i="11"/>
  <c r="E53" i="11"/>
  <c r="E133" i="11"/>
  <c r="E84" i="11"/>
  <c r="E154" i="11"/>
  <c r="E112" i="11"/>
  <c r="E231" i="11"/>
  <c r="E101" i="11"/>
  <c r="E225" i="11"/>
  <c r="E85" i="11"/>
  <c r="K24" i="11"/>
  <c r="L50" i="11"/>
  <c r="D198" i="11"/>
  <c r="E182" i="11"/>
  <c r="D196" i="11"/>
  <c r="E91" i="11"/>
  <c r="E74" i="11"/>
  <c r="E72" i="11"/>
  <c r="H123" i="11"/>
  <c r="E59" i="11"/>
  <c r="L49" i="11"/>
  <c r="E56" i="11"/>
  <c r="E149" i="11"/>
  <c r="D26" i="11"/>
  <c r="E168" i="11"/>
  <c r="E126" i="11"/>
  <c r="D206" i="11"/>
  <c r="E216" i="11"/>
  <c r="D192" i="11"/>
  <c r="E202" i="11"/>
  <c r="D157" i="11"/>
  <c r="E167" i="11"/>
  <c r="D111" i="11"/>
  <c r="E125" i="11"/>
  <c r="E69" i="11"/>
  <c r="E50" i="11"/>
  <c r="D122" i="11"/>
  <c r="E132" i="11"/>
  <c r="D94" i="11"/>
  <c r="E104" i="11"/>
  <c r="E223" i="11"/>
  <c r="D52" i="11"/>
  <c r="E62" i="11"/>
  <c r="E229" i="11"/>
  <c r="E222" i="11"/>
  <c r="E218" i="11"/>
  <c r="E217" i="11"/>
  <c r="E212" i="11"/>
  <c r="E208" i="11"/>
  <c r="E206" i="11"/>
  <c r="E204" i="11"/>
  <c r="E201" i="11"/>
  <c r="E199" i="11"/>
  <c r="E197" i="11"/>
  <c r="E194" i="11"/>
  <c r="E192" i="11"/>
  <c r="E190" i="11"/>
  <c r="E186" i="11"/>
  <c r="E184" i="11"/>
  <c r="E179" i="11"/>
  <c r="E177" i="11"/>
  <c r="E172" i="11"/>
  <c r="E170" i="11"/>
  <c r="E165" i="11"/>
  <c r="E163" i="11"/>
  <c r="E161" i="11"/>
  <c r="E158" i="11"/>
  <c r="E156" i="11"/>
  <c r="E151" i="11"/>
  <c r="E124" i="11"/>
  <c r="E120" i="11"/>
  <c r="E116" i="11"/>
  <c r="E110" i="11"/>
  <c r="E106" i="11"/>
  <c r="E102" i="11"/>
  <c r="E98" i="11"/>
  <c r="E93" i="11"/>
  <c r="E87" i="11"/>
  <c r="E80" i="11"/>
  <c r="E75" i="11"/>
  <c r="E68" i="11"/>
  <c r="E64" i="11"/>
  <c r="E58" i="11"/>
  <c r="E52" i="11"/>
  <c r="E47" i="11"/>
  <c r="E43" i="11"/>
  <c r="K23" i="11"/>
  <c r="K25" i="11"/>
  <c r="E235" i="11"/>
  <c r="E228" i="11"/>
  <c r="E219" i="11"/>
  <c r="E213" i="11"/>
  <c r="E121" i="11"/>
  <c r="E115" i="11"/>
  <c r="E100" i="11"/>
  <c r="E94" i="11"/>
  <c r="E79" i="11"/>
  <c r="E67" i="11"/>
  <c r="E46" i="11"/>
  <c r="E42" i="11"/>
  <c r="E37" i="11"/>
  <c r="E26" i="11"/>
  <c r="E35" i="11"/>
  <c r="E29" i="11"/>
  <c r="E32" i="11"/>
  <c r="E30" i="11"/>
  <c r="E34" i="11"/>
  <c r="E25" i="11"/>
  <c r="D179" i="11"/>
  <c r="E189" i="11"/>
  <c r="D31" i="11"/>
  <c r="E41" i="11"/>
  <c r="E40" i="11"/>
  <c r="E224" i="11"/>
  <c r="D66" i="11"/>
  <c r="E76" i="11"/>
  <c r="D50" i="11"/>
  <c r="E60" i="11"/>
  <c r="E55" i="11"/>
  <c r="E230" i="11"/>
  <c r="D51" i="11"/>
  <c r="E61" i="11"/>
  <c r="E129" i="11"/>
  <c r="E130" i="11"/>
  <c r="E237" i="11"/>
  <c r="E236" i="11"/>
  <c r="D171" i="11"/>
  <c r="E181" i="11"/>
  <c r="D143" i="11"/>
  <c r="E153" i="11"/>
  <c r="D101" i="11"/>
  <c r="E111" i="11"/>
  <c r="D80" i="11"/>
  <c r="E90" i="11"/>
  <c r="E70" i="11"/>
  <c r="E51" i="11"/>
  <c r="E39" i="11"/>
  <c r="H147" i="11"/>
  <c r="E38" i="11"/>
  <c r="D28" i="11"/>
  <c r="E188" i="11"/>
  <c r="D164" i="11"/>
  <c r="E174" i="11"/>
  <c r="D150" i="11"/>
  <c r="E160" i="11"/>
  <c r="E128" i="11"/>
  <c r="D108" i="11"/>
  <c r="E118" i="11"/>
  <c r="E97" i="11"/>
  <c r="D199" i="11"/>
  <c r="E209" i="11"/>
  <c r="D185" i="11"/>
  <c r="E195" i="11"/>
  <c r="E233" i="11"/>
  <c r="E227" i="11"/>
  <c r="E220" i="11"/>
  <c r="E214" i="11"/>
  <c r="E210" i="11"/>
  <c r="E207" i="11"/>
  <c r="E205" i="11"/>
  <c r="E203" i="11"/>
  <c r="E200" i="11"/>
  <c r="E198" i="11"/>
  <c r="E196" i="11"/>
  <c r="E193" i="11"/>
  <c r="E191" i="11"/>
  <c r="E187" i="11"/>
  <c r="E185" i="11"/>
  <c r="E183" i="11"/>
  <c r="E180" i="11"/>
  <c r="E178" i="11"/>
  <c r="E176" i="11"/>
  <c r="E173" i="11"/>
  <c r="E171" i="11"/>
  <c r="E169" i="11"/>
  <c r="E166" i="11"/>
  <c r="E164" i="11"/>
  <c r="E162" i="11"/>
  <c r="E159" i="11"/>
  <c r="E157" i="11"/>
  <c r="E155" i="11"/>
  <c r="E152" i="11"/>
  <c r="E150" i="11"/>
  <c r="E131" i="11"/>
  <c r="E122" i="11"/>
  <c r="E119" i="11"/>
  <c r="E114" i="11"/>
  <c r="E108" i="11"/>
  <c r="E105" i="11"/>
  <c r="E99" i="11"/>
  <c r="E95" i="11"/>
  <c r="E89" i="11"/>
  <c r="E82" i="11"/>
  <c r="E78" i="11"/>
  <c r="E73" i="11"/>
  <c r="E66" i="11"/>
  <c r="E63" i="11"/>
  <c r="E54" i="11"/>
  <c r="E49" i="11"/>
  <c r="E45" i="11"/>
  <c r="K26" i="11"/>
  <c r="K22" i="11"/>
  <c r="M22" i="11" s="1"/>
  <c r="E234" i="11"/>
  <c r="E226" i="11"/>
  <c r="E221" i="11"/>
  <c r="E215" i="11"/>
  <c r="E211" i="11"/>
  <c r="E127" i="11"/>
  <c r="E123" i="11"/>
  <c r="E117" i="11"/>
  <c r="E113" i="11"/>
  <c r="E109" i="11"/>
  <c r="E103" i="11"/>
  <c r="E96" i="11"/>
  <c r="E92" i="11"/>
  <c r="E88" i="11"/>
  <c r="E81" i="11"/>
  <c r="E77" i="11"/>
  <c r="E71" i="11"/>
  <c r="E65" i="11"/>
  <c r="E57" i="11"/>
  <c r="E48" i="11"/>
  <c r="E44" i="11"/>
  <c r="D27" i="11"/>
  <c r="E31" i="11"/>
  <c r="E27" i="11"/>
  <c r="D24" i="11"/>
  <c r="D23" i="11"/>
  <c r="D25" i="11"/>
  <c r="E28" i="11"/>
  <c r="E33" i="11"/>
  <c r="D22" i="11"/>
  <c r="E36" i="11"/>
  <c r="L113" i="11"/>
  <c r="H175" i="11"/>
  <c r="L115" i="11"/>
  <c r="H161" i="11"/>
  <c r="L55" i="11"/>
  <c r="D184" i="11"/>
  <c r="D214" i="11"/>
  <c r="H116" i="11"/>
  <c r="D129" i="11"/>
  <c r="H210" i="11"/>
  <c r="O122" i="11"/>
  <c r="Q122" i="11" s="1"/>
  <c r="K53" i="11"/>
  <c r="M54" i="11" s="1"/>
  <c r="H214" i="11"/>
  <c r="H95" i="11"/>
  <c r="L56" i="11"/>
  <c r="H105" i="11"/>
  <c r="O55" i="11"/>
  <c r="Q55" i="11" s="1"/>
  <c r="D197" i="11"/>
  <c r="D195" i="11"/>
  <c r="D193" i="11"/>
  <c r="D183" i="11"/>
  <c r="D181" i="11"/>
  <c r="K55" i="11"/>
  <c r="M55" i="11" s="1"/>
  <c r="M38" i="11"/>
  <c r="M34" i="11"/>
  <c r="H223" i="11"/>
  <c r="H139" i="11"/>
  <c r="H122" i="11"/>
  <c r="H181" i="11"/>
  <c r="H121" i="11"/>
  <c r="D161" i="11"/>
  <c r="H90" i="11"/>
  <c r="H220" i="11"/>
  <c r="H213" i="11"/>
  <c r="H209" i="11"/>
  <c r="H205" i="11"/>
  <c r="H200" i="11"/>
  <c r="H198" i="11"/>
  <c r="H195" i="11"/>
  <c r="H193" i="11"/>
  <c r="H191" i="11"/>
  <c r="H187" i="11"/>
  <c r="H185" i="11"/>
  <c r="H183" i="11"/>
  <c r="H179" i="11"/>
  <c r="H177" i="11"/>
  <c r="H174" i="11"/>
  <c r="H172" i="11"/>
  <c r="H170" i="11"/>
  <c r="H166" i="11"/>
  <c r="H164" i="11"/>
  <c r="H162" i="11"/>
  <c r="H159" i="11"/>
  <c r="H157" i="11"/>
  <c r="H155" i="11"/>
  <c r="H151" i="11"/>
  <c r="H149" i="11"/>
  <c r="H146" i="11"/>
  <c r="H144" i="11"/>
  <c r="H142" i="11"/>
  <c r="H138" i="11"/>
  <c r="H136" i="11"/>
  <c r="H134" i="11"/>
  <c r="H131" i="11"/>
  <c r="H128" i="11"/>
  <c r="H117" i="11"/>
  <c r="H113" i="11"/>
  <c r="H107" i="11"/>
  <c r="H101" i="11"/>
  <c r="H94" i="11"/>
  <c r="H91" i="11"/>
  <c r="H86" i="11"/>
  <c r="H68" i="11"/>
  <c r="H65" i="11"/>
  <c r="H51" i="11"/>
  <c r="H45" i="11"/>
  <c r="H219" i="11"/>
  <c r="H208" i="11"/>
  <c r="H204" i="11"/>
  <c r="H127" i="11"/>
  <c r="H120" i="11"/>
  <c r="H110" i="11"/>
  <c r="H106" i="11"/>
  <c r="H102" i="11"/>
  <c r="H96" i="11"/>
  <c r="H89" i="11"/>
  <c r="H85" i="11"/>
  <c r="H69" i="11"/>
  <c r="H64" i="11"/>
  <c r="H52" i="11"/>
  <c r="H49" i="11"/>
  <c r="H44" i="11"/>
  <c r="H119" i="11"/>
  <c r="H218" i="11"/>
  <c r="H216" i="11"/>
  <c r="H222" i="11"/>
  <c r="H215" i="11"/>
  <c r="H211" i="11"/>
  <c r="H207" i="11"/>
  <c r="H201" i="11"/>
  <c r="H199" i="11"/>
  <c r="H197" i="11"/>
  <c r="H194" i="11"/>
  <c r="H192" i="11"/>
  <c r="H190" i="11"/>
  <c r="H186" i="11"/>
  <c r="H184" i="11"/>
  <c r="H180" i="11"/>
  <c r="H178" i="11"/>
  <c r="H176" i="11"/>
  <c r="H173" i="11"/>
  <c r="H171" i="11"/>
  <c r="H169" i="11"/>
  <c r="H165" i="11"/>
  <c r="H163" i="11"/>
  <c r="H160" i="11"/>
  <c r="H158" i="11"/>
  <c r="H156" i="11"/>
  <c r="H152" i="11"/>
  <c r="H150" i="11"/>
  <c r="H148" i="11"/>
  <c r="H145" i="11"/>
  <c r="H143" i="11"/>
  <c r="H141" i="11"/>
  <c r="H137" i="11"/>
  <c r="H135" i="11"/>
  <c r="H133" i="11"/>
  <c r="H130" i="11"/>
  <c r="H124" i="11"/>
  <c r="H115" i="11"/>
  <c r="H109" i="11"/>
  <c r="H103" i="11"/>
  <c r="H99" i="11"/>
  <c r="H92" i="11"/>
  <c r="H88" i="11"/>
  <c r="H84" i="11"/>
  <c r="H66" i="11"/>
  <c r="H53" i="11"/>
  <c r="H47" i="11"/>
  <c r="H42" i="11"/>
  <c r="H221" i="11"/>
  <c r="H217" i="11"/>
  <c r="H212" i="11"/>
  <c r="H206" i="11"/>
  <c r="H129" i="11"/>
  <c r="H126" i="11"/>
  <c r="H118" i="11"/>
  <c r="H114" i="11"/>
  <c r="H108" i="11"/>
  <c r="H104" i="11"/>
  <c r="H100" i="11"/>
  <c r="H93" i="11"/>
  <c r="H87" i="11"/>
  <c r="H67" i="11"/>
  <c r="H54" i="11"/>
  <c r="H50" i="11"/>
  <c r="H46" i="11"/>
  <c r="H43" i="11"/>
  <c r="D221" i="11"/>
  <c r="D73" i="11"/>
  <c r="K89" i="11"/>
  <c r="K226" i="11"/>
  <c r="N233" i="11" s="1"/>
  <c r="P233" i="11" s="1"/>
  <c r="D62" i="11"/>
  <c r="D46" i="11"/>
  <c r="D74" i="11"/>
  <c r="D147" i="11"/>
  <c r="M36" i="11"/>
  <c r="M32" i="11"/>
  <c r="M37" i="11"/>
  <c r="M33" i="11"/>
  <c r="K121" i="11"/>
  <c r="M35" i="11"/>
  <c r="L72" i="11"/>
  <c r="K74" i="11"/>
  <c r="K73" i="11"/>
  <c r="K66" i="11"/>
  <c r="K29" i="11"/>
  <c r="N36" i="11" s="1"/>
  <c r="P36" i="11" s="1"/>
  <c r="K206" i="11"/>
  <c r="K101" i="11"/>
  <c r="K80" i="11"/>
  <c r="L91" i="11"/>
  <c r="K118" i="11"/>
  <c r="K227" i="11"/>
  <c r="K87" i="11"/>
  <c r="K45" i="11"/>
  <c r="D204" i="11"/>
  <c r="D190" i="11"/>
  <c r="D186" i="11"/>
  <c r="D163" i="11"/>
  <c r="D159" i="11"/>
  <c r="D154" i="11"/>
  <c r="D149" i="11"/>
  <c r="D145" i="11"/>
  <c r="K108" i="11"/>
  <c r="D64" i="11"/>
  <c r="D203" i="11"/>
  <c r="D100" i="11"/>
  <c r="D65" i="11"/>
  <c r="K225" i="11"/>
  <c r="M225" i="11" s="1"/>
  <c r="K222" i="11"/>
  <c r="K218" i="11"/>
  <c r="K216" i="11"/>
  <c r="M216" i="11" s="1"/>
  <c r="K207" i="11"/>
  <c r="K205" i="11"/>
  <c r="K203" i="11"/>
  <c r="K201" i="11"/>
  <c r="K120" i="11"/>
  <c r="K117" i="11"/>
  <c r="K113" i="11"/>
  <c r="K111" i="11"/>
  <c r="M111" i="11" s="1"/>
  <c r="K109" i="11"/>
  <c r="K107" i="11"/>
  <c r="K105" i="11"/>
  <c r="K103" i="11"/>
  <c r="K99" i="11"/>
  <c r="K97" i="11"/>
  <c r="K95" i="11"/>
  <c r="K93" i="11"/>
  <c r="M93" i="11" s="1"/>
  <c r="K90" i="11"/>
  <c r="M90" i="11" s="1"/>
  <c r="K88" i="11"/>
  <c r="K86" i="11"/>
  <c r="K84" i="11"/>
  <c r="K82" i="11"/>
  <c r="K78" i="11"/>
  <c r="K76" i="11"/>
  <c r="K71" i="11"/>
  <c r="K69" i="11"/>
  <c r="K67" i="11"/>
  <c r="K64" i="11"/>
  <c r="K61" i="11"/>
  <c r="K51" i="11"/>
  <c r="K49" i="11"/>
  <c r="K47" i="11"/>
  <c r="N54" i="11" s="1"/>
  <c r="P54" i="11" s="1"/>
  <c r="K43" i="11"/>
  <c r="K41" i="11"/>
  <c r="K40" i="11"/>
  <c r="N38" i="11"/>
  <c r="P38" i="11" s="1"/>
  <c r="K27" i="11"/>
  <c r="K223" i="11"/>
  <c r="K221" i="11"/>
  <c r="K219" i="11"/>
  <c r="K217" i="11"/>
  <c r="M217" i="11" s="1"/>
  <c r="K204" i="11"/>
  <c r="K202" i="11"/>
  <c r="K200" i="11"/>
  <c r="K116" i="11"/>
  <c r="K114" i="11"/>
  <c r="K112" i="11"/>
  <c r="K106" i="11"/>
  <c r="K104" i="11"/>
  <c r="K102" i="11"/>
  <c r="K100" i="11"/>
  <c r="K98" i="11"/>
  <c r="K96" i="11"/>
  <c r="K85" i="11"/>
  <c r="K83" i="11"/>
  <c r="K81" i="11"/>
  <c r="K79" i="11"/>
  <c r="K77" i="11"/>
  <c r="K75" i="11"/>
  <c r="K72" i="11"/>
  <c r="K70" i="11"/>
  <c r="K58" i="11"/>
  <c r="K220" i="11"/>
  <c r="K91" i="11"/>
  <c r="K62" i="11"/>
  <c r="K119" i="11"/>
  <c r="K115" i="11"/>
  <c r="K94" i="11"/>
  <c r="L210" i="11"/>
  <c r="D213" i="11"/>
  <c r="K52" i="11"/>
  <c r="D200" i="11"/>
  <c r="D188" i="11"/>
  <c r="D156" i="11"/>
  <c r="D152" i="11"/>
  <c r="D112" i="11"/>
  <c r="D97" i="11"/>
  <c r="D87" i="11"/>
  <c r="D48" i="11"/>
  <c r="D96" i="11"/>
  <c r="D49" i="11"/>
  <c r="N224" i="11"/>
  <c r="P224" i="11" s="1"/>
  <c r="N231" i="11"/>
  <c r="P231" i="11" s="1"/>
  <c r="K68" i="11"/>
  <c r="K65" i="11"/>
  <c r="K63" i="11"/>
  <c r="K60" i="11"/>
  <c r="K59" i="11"/>
  <c r="K56" i="11"/>
  <c r="K50" i="11"/>
  <c r="K48" i="11"/>
  <c r="K46" i="11"/>
  <c r="K44" i="11"/>
  <c r="K42" i="11"/>
  <c r="K39" i="11"/>
  <c r="K30" i="11"/>
  <c r="K28" i="11"/>
  <c r="D130" i="11"/>
  <c r="D30" i="11"/>
  <c r="D227" i="11"/>
  <c r="D226" i="11"/>
  <c r="D41" i="11"/>
  <c r="D59" i="11"/>
  <c r="D40" i="11"/>
  <c r="D219" i="11"/>
  <c r="D212" i="11"/>
  <c r="D208" i="11"/>
  <c r="D177" i="11"/>
  <c r="D175" i="11"/>
  <c r="D173" i="11"/>
  <c r="D170" i="11"/>
  <c r="D168" i="11"/>
  <c r="D166" i="11"/>
  <c r="D142" i="11"/>
  <c r="D140" i="11"/>
  <c r="D127" i="11"/>
  <c r="D121" i="11"/>
  <c r="D105" i="11"/>
  <c r="D102" i="11"/>
  <c r="D90" i="11"/>
  <c r="D84" i="11"/>
  <c r="D81" i="11"/>
  <c r="D76" i="11"/>
  <c r="D69" i="11"/>
  <c r="D58" i="11"/>
  <c r="D54" i="11"/>
  <c r="D42" i="11"/>
  <c r="D37" i="11"/>
  <c r="D224" i="11"/>
  <c r="D218" i="11"/>
  <c r="D215" i="11"/>
  <c r="D209" i="11"/>
  <c r="D126" i="11"/>
  <c r="D123" i="11"/>
  <c r="D116" i="11"/>
  <c r="D106" i="11"/>
  <c r="D92" i="11"/>
  <c r="D88" i="11"/>
  <c r="D83" i="11"/>
  <c r="D77" i="11"/>
  <c r="D70" i="11"/>
  <c r="D57" i="11"/>
  <c r="D43" i="11"/>
  <c r="D34" i="11"/>
  <c r="D91" i="11"/>
  <c r="D45" i="11"/>
  <c r="D220" i="11"/>
  <c r="D119" i="11"/>
  <c r="D120" i="11"/>
  <c r="D75" i="11"/>
  <c r="D115" i="11"/>
  <c r="L99" i="11"/>
  <c r="D60" i="11"/>
  <c r="D29" i="11"/>
  <c r="L119" i="11"/>
  <c r="L106" i="11"/>
  <c r="L92" i="11"/>
  <c r="O91" i="11"/>
  <c r="Q91" i="11" s="1"/>
  <c r="D178" i="11"/>
  <c r="D118" i="11"/>
  <c r="D223" i="11"/>
  <c r="D217" i="11"/>
  <c r="D210" i="11"/>
  <c r="D207" i="11"/>
  <c r="D202" i="11"/>
  <c r="D191" i="11"/>
  <c r="D189" i="11"/>
  <c r="D187" i="11"/>
  <c r="D176" i="11"/>
  <c r="D174" i="11"/>
  <c r="D172" i="11"/>
  <c r="D169" i="11"/>
  <c r="D167" i="11"/>
  <c r="D165" i="11"/>
  <c r="D162" i="11"/>
  <c r="D160" i="11"/>
  <c r="D158" i="11"/>
  <c r="D155" i="11"/>
  <c r="D153" i="11"/>
  <c r="D151" i="11"/>
  <c r="D148" i="11"/>
  <c r="D146" i="11"/>
  <c r="D144" i="11"/>
  <c r="D141" i="11"/>
  <c r="D139" i="11"/>
  <c r="D128" i="11"/>
  <c r="D125" i="11"/>
  <c r="D114" i="11"/>
  <c r="D110" i="11"/>
  <c r="D107" i="11"/>
  <c r="D103" i="11"/>
  <c r="D99" i="11"/>
  <c r="D93" i="11"/>
  <c r="D86" i="11"/>
  <c r="D82" i="11"/>
  <c r="D78" i="11"/>
  <c r="D71" i="11"/>
  <c r="D67" i="11"/>
  <c r="D61" i="11"/>
  <c r="D56" i="11"/>
  <c r="D53" i="11"/>
  <c r="D44" i="11"/>
  <c r="D39" i="11"/>
  <c r="D35" i="11"/>
  <c r="D225" i="11"/>
  <c r="D222" i="11"/>
  <c r="D216" i="11"/>
  <c r="D211" i="11"/>
  <c r="D205" i="11"/>
  <c r="D201" i="11"/>
  <c r="D124" i="11"/>
  <c r="D117" i="11"/>
  <c r="D113" i="11"/>
  <c r="D109" i="11"/>
  <c r="D104" i="11"/>
  <c r="D98" i="11"/>
  <c r="D95" i="11"/>
  <c r="D89" i="11"/>
  <c r="D85" i="11"/>
  <c r="D79" i="11"/>
  <c r="D72" i="11"/>
  <c r="D68" i="11"/>
  <c r="D63" i="11"/>
  <c r="D55" i="11"/>
  <c r="D47" i="11"/>
  <c r="D36" i="11"/>
  <c r="D38" i="11"/>
  <c r="L204" i="11"/>
  <c r="J211" i="11"/>
  <c r="O218" i="11" s="1"/>
  <c r="Q218" i="11" s="1"/>
  <c r="L78" i="11"/>
  <c r="L218" i="11"/>
  <c r="L117" i="11"/>
  <c r="L89" i="11"/>
  <c r="L60" i="11"/>
  <c r="O49" i="11"/>
  <c r="Q49" i="11" s="1"/>
  <c r="O42" i="11"/>
  <c r="Q42" i="11" s="1"/>
  <c r="L224" i="11"/>
  <c r="O231" i="11"/>
  <c r="Q231" i="11" s="1"/>
  <c r="L85" i="11"/>
  <c r="L43" i="11"/>
  <c r="O63" i="11"/>
  <c r="Q63" i="11" s="1"/>
  <c r="L63" i="11"/>
  <c r="L28" i="11"/>
  <c r="O112" i="11"/>
  <c r="Q112" i="11" s="1"/>
  <c r="L112" i="11"/>
  <c r="O98" i="11"/>
  <c r="Q98" i="11" s="1"/>
  <c r="L98" i="11"/>
  <c r="O77" i="11"/>
  <c r="Q77" i="11" s="1"/>
  <c r="L77" i="11"/>
  <c r="L29" i="11"/>
  <c r="L64" i="11"/>
  <c r="O70" i="11"/>
  <c r="Q70" i="11" s="1"/>
  <c r="L70" i="11"/>
  <c r="L26" i="11"/>
  <c r="L203" i="11"/>
  <c r="O119" i="11"/>
  <c r="Q119" i="11" s="1"/>
  <c r="O84" i="11"/>
  <c r="Q84" i="11" s="1"/>
  <c r="O217" i="11"/>
  <c r="Q217" i="11" s="1"/>
  <c r="L217" i="11"/>
  <c r="O88" i="11"/>
  <c r="Q88" i="11" s="1"/>
  <c r="L88" i="11"/>
  <c r="O59" i="11"/>
  <c r="Q59" i="11" s="1"/>
  <c r="L59" i="11"/>
  <c r="O124" i="11"/>
  <c r="Q124" i="11" s="1"/>
  <c r="L124" i="11"/>
  <c r="O116" i="11"/>
  <c r="Q116" i="11" s="1"/>
  <c r="L116" i="11"/>
  <c r="O71" i="11"/>
  <c r="Q71" i="11" s="1"/>
  <c r="L71" i="11"/>
  <c r="O123" i="11"/>
  <c r="Q123" i="11" s="1"/>
  <c r="O95" i="11"/>
  <c r="Q95" i="11" s="1"/>
  <c r="O78" i="11"/>
  <c r="Q78" i="11" s="1"/>
  <c r="O66" i="11"/>
  <c r="Q66" i="11" s="1"/>
  <c r="O35" i="11"/>
  <c r="Q35" i="11" s="1"/>
  <c r="O33" i="11"/>
  <c r="Q33" i="11" s="1"/>
  <c r="O224" i="11"/>
  <c r="Q224" i="11" s="1"/>
  <c r="O210" i="11"/>
  <c r="Q210" i="11" s="1"/>
  <c r="O105" i="11"/>
  <c r="Q105" i="11" s="1"/>
  <c r="L27" i="11"/>
  <c r="J125" i="11"/>
  <c r="C135" i="11"/>
  <c r="C134" i="11"/>
  <c r="G200" i="8"/>
  <c r="E200" i="8"/>
  <c r="C200" i="8"/>
  <c r="G199" i="8"/>
  <c r="E199" i="8"/>
  <c r="C199" i="8"/>
  <c r="C200" i="7"/>
  <c r="C199" i="7"/>
  <c r="E200" i="7"/>
  <c r="E199" i="7"/>
  <c r="G200" i="7"/>
  <c r="G199" i="7"/>
  <c r="N226" i="11" l="1"/>
  <c r="P226" i="11" s="1"/>
  <c r="M23" i="11"/>
  <c r="M67" i="11"/>
  <c r="M88" i="11"/>
  <c r="E140" i="11"/>
  <c r="M223" i="11"/>
  <c r="M220" i="11"/>
  <c r="M72" i="11"/>
  <c r="M98" i="11"/>
  <c r="D138" i="11"/>
  <c r="E148" i="11"/>
  <c r="M109" i="11"/>
  <c r="M207" i="11"/>
  <c r="E134" i="11"/>
  <c r="E141" i="11"/>
  <c r="E145" i="11"/>
  <c r="E139" i="11"/>
  <c r="E138" i="11"/>
  <c r="E144" i="11"/>
  <c r="D131" i="11"/>
  <c r="E147" i="11"/>
  <c r="E137" i="11"/>
  <c r="E143" i="11"/>
  <c r="E136" i="11"/>
  <c r="E135" i="11"/>
  <c r="E142" i="11"/>
  <c r="E146" i="11"/>
  <c r="M202" i="11"/>
  <c r="M28" i="11"/>
  <c r="M75" i="11"/>
  <c r="M70" i="11"/>
  <c r="M46" i="11"/>
  <c r="M77" i="11"/>
  <c r="M204" i="11"/>
  <c r="M219" i="11"/>
  <c r="N31" i="11"/>
  <c r="P31" i="11" s="1"/>
  <c r="M24" i="11"/>
  <c r="N35" i="11"/>
  <c r="P35" i="11" s="1"/>
  <c r="N42" i="11"/>
  <c r="P42" i="11" s="1"/>
  <c r="M42" i="11"/>
  <c r="N50" i="11"/>
  <c r="P50" i="11" s="1"/>
  <c r="M50" i="11"/>
  <c r="N56" i="11"/>
  <c r="P56" i="11" s="1"/>
  <c r="M56" i="11"/>
  <c r="N60" i="11"/>
  <c r="P60" i="11" s="1"/>
  <c r="M60" i="11"/>
  <c r="N65" i="11"/>
  <c r="P65" i="11" s="1"/>
  <c r="M65" i="11"/>
  <c r="N52" i="11"/>
  <c r="P52" i="11" s="1"/>
  <c r="M52" i="11"/>
  <c r="N115" i="11"/>
  <c r="P115" i="11" s="1"/>
  <c r="M115" i="11"/>
  <c r="N62" i="11"/>
  <c r="P62" i="11" s="1"/>
  <c r="M62" i="11"/>
  <c r="N58" i="11"/>
  <c r="P58" i="11" s="1"/>
  <c r="M58" i="11"/>
  <c r="N81" i="11"/>
  <c r="P81" i="11" s="1"/>
  <c r="M81" i="11"/>
  <c r="N85" i="11"/>
  <c r="P85" i="11" s="1"/>
  <c r="M85" i="11"/>
  <c r="N102" i="11"/>
  <c r="P102" i="11" s="1"/>
  <c r="M102" i="11"/>
  <c r="N106" i="11"/>
  <c r="P106" i="11" s="1"/>
  <c r="M106" i="11"/>
  <c r="N114" i="11"/>
  <c r="P114" i="11" s="1"/>
  <c r="M114" i="11"/>
  <c r="N40" i="11"/>
  <c r="P40" i="11" s="1"/>
  <c r="M40" i="11"/>
  <c r="N43" i="11"/>
  <c r="P43" i="11" s="1"/>
  <c r="M43" i="11"/>
  <c r="M49" i="11"/>
  <c r="N61" i="11"/>
  <c r="P61" i="11" s="1"/>
  <c r="M61" i="11"/>
  <c r="M71" i="11"/>
  <c r="M78" i="11"/>
  <c r="M84" i="11"/>
  <c r="M97" i="11"/>
  <c r="M103" i="11"/>
  <c r="M107" i="11"/>
  <c r="N117" i="11"/>
  <c r="P117" i="11" s="1"/>
  <c r="M117" i="11"/>
  <c r="M201" i="11"/>
  <c r="M205" i="11"/>
  <c r="M222" i="11"/>
  <c r="N108" i="11"/>
  <c r="P108" i="11" s="1"/>
  <c r="M108" i="11"/>
  <c r="N87" i="11"/>
  <c r="P87" i="11" s="1"/>
  <c r="M87" i="11"/>
  <c r="M118" i="11"/>
  <c r="N80" i="11"/>
  <c r="P80" i="11" s="1"/>
  <c r="M80" i="11"/>
  <c r="M206" i="11"/>
  <c r="M66" i="11"/>
  <c r="M74" i="11"/>
  <c r="M226" i="11"/>
  <c r="M121" i="11"/>
  <c r="M53" i="11"/>
  <c r="M110" i="11"/>
  <c r="M89" i="11"/>
  <c r="N33" i="11"/>
  <c r="P33" i="11" s="1"/>
  <c r="M26" i="11"/>
  <c r="N30" i="11"/>
  <c r="P30" i="11" s="1"/>
  <c r="M30" i="11"/>
  <c r="N39" i="11"/>
  <c r="P39" i="11" s="1"/>
  <c r="M39" i="11"/>
  <c r="N44" i="11"/>
  <c r="P44" i="11" s="1"/>
  <c r="M44" i="11"/>
  <c r="N48" i="11"/>
  <c r="P48" i="11" s="1"/>
  <c r="M48" i="11"/>
  <c r="N59" i="11"/>
  <c r="P59" i="11" s="1"/>
  <c r="M59" i="11"/>
  <c r="N63" i="11"/>
  <c r="P63" i="11" s="1"/>
  <c r="M63" i="11"/>
  <c r="N68" i="11"/>
  <c r="P68" i="11" s="1"/>
  <c r="M68" i="11"/>
  <c r="N94" i="11"/>
  <c r="P94" i="11" s="1"/>
  <c r="M94" i="11"/>
  <c r="N119" i="11"/>
  <c r="P119" i="11" s="1"/>
  <c r="M119" i="11"/>
  <c r="N91" i="11"/>
  <c r="P91" i="11" s="1"/>
  <c r="M91" i="11"/>
  <c r="N32" i="11"/>
  <c r="P32" i="11" s="1"/>
  <c r="M25" i="11"/>
  <c r="N79" i="11"/>
  <c r="P79" i="11" s="1"/>
  <c r="M79" i="11"/>
  <c r="N83" i="11"/>
  <c r="P83" i="11" s="1"/>
  <c r="M83" i="11"/>
  <c r="N96" i="11"/>
  <c r="P96" i="11" s="1"/>
  <c r="M96" i="11"/>
  <c r="N100" i="11"/>
  <c r="P100" i="11" s="1"/>
  <c r="M100" i="11"/>
  <c r="N104" i="11"/>
  <c r="P104" i="11" s="1"/>
  <c r="M104" i="11"/>
  <c r="N112" i="11"/>
  <c r="P112" i="11" s="1"/>
  <c r="M112" i="11"/>
  <c r="N116" i="11"/>
  <c r="P116" i="11" s="1"/>
  <c r="M116" i="11"/>
  <c r="M221" i="11"/>
  <c r="N34" i="11"/>
  <c r="P34" i="11" s="1"/>
  <c r="M27" i="11"/>
  <c r="N41" i="11"/>
  <c r="P41" i="11" s="1"/>
  <c r="M41" i="11"/>
  <c r="N47" i="11"/>
  <c r="P47" i="11" s="1"/>
  <c r="M47" i="11"/>
  <c r="M51" i="11"/>
  <c r="N64" i="11"/>
  <c r="P64" i="11" s="1"/>
  <c r="M64" i="11"/>
  <c r="M69" i="11"/>
  <c r="M76" i="11"/>
  <c r="M82" i="11"/>
  <c r="M86" i="11"/>
  <c r="N95" i="11"/>
  <c r="P95" i="11" s="1"/>
  <c r="M95" i="11"/>
  <c r="N99" i="11"/>
  <c r="P99" i="11" s="1"/>
  <c r="M99" i="11"/>
  <c r="M105" i="11"/>
  <c r="M113" i="11"/>
  <c r="M120" i="11"/>
  <c r="M203" i="11"/>
  <c r="M218" i="11"/>
  <c r="N45" i="11"/>
  <c r="P45" i="11" s="1"/>
  <c r="M45" i="11"/>
  <c r="M227" i="11"/>
  <c r="M228" i="11"/>
  <c r="M101" i="11"/>
  <c r="N29" i="11"/>
  <c r="P29" i="11" s="1"/>
  <c r="M29" i="11"/>
  <c r="M73" i="11"/>
  <c r="M92" i="11"/>
  <c r="M31" i="11"/>
  <c r="M57" i="11"/>
  <c r="M224" i="11"/>
  <c r="K214" i="11"/>
  <c r="N221" i="11" s="1"/>
  <c r="P221" i="11" s="1"/>
  <c r="O211" i="11"/>
  <c r="Q211" i="11" s="1"/>
  <c r="N37" i="11"/>
  <c r="P37" i="11" s="1"/>
  <c r="N46" i="11"/>
  <c r="P46" i="11" s="1"/>
  <c r="K213" i="11"/>
  <c r="N220" i="11" s="1"/>
  <c r="P220" i="11" s="1"/>
  <c r="N72" i="11"/>
  <c r="P72" i="11" s="1"/>
  <c r="N77" i="11"/>
  <c r="P77" i="11" s="1"/>
  <c r="N98" i="11"/>
  <c r="P98" i="11" s="1"/>
  <c r="K212" i="11"/>
  <c r="N219" i="11" s="1"/>
  <c r="P219" i="11" s="1"/>
  <c r="N223" i="11"/>
  <c r="P223" i="11" s="1"/>
  <c r="N230" i="11"/>
  <c r="P230" i="11" s="1"/>
  <c r="N49" i="11"/>
  <c r="P49" i="11" s="1"/>
  <c r="N53" i="11"/>
  <c r="P53" i="11" s="1"/>
  <c r="N67" i="11"/>
  <c r="P67" i="11" s="1"/>
  <c r="N71" i="11"/>
  <c r="P71" i="11" s="1"/>
  <c r="N78" i="11"/>
  <c r="P78" i="11" s="1"/>
  <c r="N84" i="11"/>
  <c r="P84" i="11" s="1"/>
  <c r="N88" i="11"/>
  <c r="P88" i="11" s="1"/>
  <c r="N93" i="11"/>
  <c r="P93" i="11" s="1"/>
  <c r="N97" i="11"/>
  <c r="P97" i="11" s="1"/>
  <c r="N103" i="11"/>
  <c r="P103" i="11" s="1"/>
  <c r="N107" i="11"/>
  <c r="P107" i="11" s="1"/>
  <c r="N111" i="11"/>
  <c r="P111" i="11" s="1"/>
  <c r="K209" i="11"/>
  <c r="N222" i="11"/>
  <c r="P222" i="11" s="1"/>
  <c r="N229" i="11"/>
  <c r="P229" i="11" s="1"/>
  <c r="N101" i="11"/>
  <c r="P101" i="11" s="1"/>
  <c r="N66" i="11"/>
  <c r="P66" i="11" s="1"/>
  <c r="N73" i="11"/>
  <c r="P73" i="11" s="1"/>
  <c r="N74" i="11"/>
  <c r="P74" i="11" s="1"/>
  <c r="N92" i="11"/>
  <c r="P92" i="11" s="1"/>
  <c r="N57" i="11"/>
  <c r="P57" i="11" s="1"/>
  <c r="K122" i="11"/>
  <c r="N70" i="11"/>
  <c r="P70" i="11" s="1"/>
  <c r="N75" i="11"/>
  <c r="P75" i="11" s="1"/>
  <c r="K210" i="11"/>
  <c r="N217" i="11" s="1"/>
  <c r="P217" i="11" s="1"/>
  <c r="N228" i="11"/>
  <c r="P228" i="11" s="1"/>
  <c r="N51" i="11"/>
  <c r="P51" i="11" s="1"/>
  <c r="N55" i="11"/>
  <c r="P55" i="11" s="1"/>
  <c r="N69" i="11"/>
  <c r="P69" i="11" s="1"/>
  <c r="N76" i="11"/>
  <c r="P76" i="11" s="1"/>
  <c r="N82" i="11"/>
  <c r="P82" i="11" s="1"/>
  <c r="N86" i="11"/>
  <c r="P86" i="11" s="1"/>
  <c r="N90" i="11"/>
  <c r="P90" i="11" s="1"/>
  <c r="N105" i="11"/>
  <c r="P105" i="11" s="1"/>
  <c r="N109" i="11"/>
  <c r="P109" i="11" s="1"/>
  <c r="N113" i="11"/>
  <c r="P113" i="11" s="1"/>
  <c r="N120" i="11"/>
  <c r="P120" i="11" s="1"/>
  <c r="N207" i="11"/>
  <c r="P207" i="11" s="1"/>
  <c r="K211" i="11"/>
  <c r="N218" i="11" s="1"/>
  <c r="P218" i="11" s="1"/>
  <c r="N225" i="11"/>
  <c r="P225" i="11" s="1"/>
  <c r="N232" i="11"/>
  <c r="P232" i="11" s="1"/>
  <c r="N227" i="11"/>
  <c r="P227" i="11" s="1"/>
  <c r="N234" i="11"/>
  <c r="P234" i="11" s="1"/>
  <c r="N118" i="11"/>
  <c r="P118" i="11" s="1"/>
  <c r="K208" i="11"/>
  <c r="M208" i="11" s="1"/>
  <c r="N110" i="11"/>
  <c r="P110" i="11" s="1"/>
  <c r="N89" i="11"/>
  <c r="P89" i="11" s="1"/>
  <c r="N121" i="11"/>
  <c r="P121" i="11" s="1"/>
  <c r="D134" i="11"/>
  <c r="D135" i="11"/>
  <c r="D137" i="11"/>
  <c r="L211" i="11"/>
  <c r="D132" i="11"/>
  <c r="D133" i="11"/>
  <c r="D136" i="11"/>
  <c r="L212" i="11"/>
  <c r="O125" i="11"/>
  <c r="Q125" i="11" s="1"/>
  <c r="L125" i="11"/>
  <c r="J126" i="11"/>
  <c r="G198" i="7"/>
  <c r="F197" i="7"/>
  <c r="D197" i="7"/>
  <c r="E198" i="7" s="1"/>
  <c r="B197" i="7"/>
  <c r="C198" i="7" s="1"/>
  <c r="G196" i="7"/>
  <c r="E196" i="7"/>
  <c r="C196" i="7"/>
  <c r="G195" i="7"/>
  <c r="E195" i="7"/>
  <c r="C195" i="7"/>
  <c r="G198" i="8"/>
  <c r="F197" i="8"/>
  <c r="G196" i="8"/>
  <c r="G195" i="8"/>
  <c r="E196" i="8"/>
  <c r="E195" i="8"/>
  <c r="D197" i="8"/>
  <c r="C196" i="8"/>
  <c r="C195" i="8"/>
  <c r="B197" i="8"/>
  <c r="C198" i="8" s="1"/>
  <c r="C197" i="8" l="1"/>
  <c r="G197" i="8"/>
  <c r="E197" i="8"/>
  <c r="F197" i="12"/>
  <c r="G197" i="12" s="1"/>
  <c r="C197" i="7"/>
  <c r="E197" i="7"/>
  <c r="G197" i="7"/>
  <c r="E198" i="8"/>
  <c r="N211" i="11"/>
  <c r="P211" i="11" s="1"/>
  <c r="M211" i="11"/>
  <c r="N210" i="11"/>
  <c r="P210" i="11" s="1"/>
  <c r="M210" i="11"/>
  <c r="N122" i="11"/>
  <c r="P122" i="11" s="1"/>
  <c r="M122" i="11"/>
  <c r="N209" i="11"/>
  <c r="P209" i="11" s="1"/>
  <c r="M209" i="11"/>
  <c r="N212" i="11"/>
  <c r="P212" i="11" s="1"/>
  <c r="M212" i="11"/>
  <c r="N213" i="11"/>
  <c r="P213" i="11" s="1"/>
  <c r="M213" i="11"/>
  <c r="N214" i="11"/>
  <c r="P214" i="11" s="1"/>
  <c r="M214" i="11"/>
  <c r="M215" i="11"/>
  <c r="N208" i="11"/>
  <c r="P208" i="11" s="1"/>
  <c r="N215" i="11"/>
  <c r="P215" i="11" s="1"/>
  <c r="N216" i="11"/>
  <c r="P216" i="11" s="1"/>
  <c r="K123" i="11"/>
  <c r="O126" i="11"/>
  <c r="Q126" i="11" s="1"/>
  <c r="L126" i="11"/>
  <c r="J127" i="11"/>
  <c r="K124" i="11" s="1"/>
  <c r="G194" i="7"/>
  <c r="E194" i="7"/>
  <c r="C194" i="7"/>
  <c r="G193" i="7"/>
  <c r="E193" i="7"/>
  <c r="C193" i="7"/>
  <c r="G192" i="7"/>
  <c r="F190" i="7"/>
  <c r="F191" i="7" s="1"/>
  <c r="D190" i="7"/>
  <c r="E190" i="7" s="1"/>
  <c r="B190" i="7"/>
  <c r="G194" i="8"/>
  <c r="G193" i="8"/>
  <c r="G192" i="8"/>
  <c r="E194" i="8"/>
  <c r="E193" i="8"/>
  <c r="F190" i="8"/>
  <c r="D190" i="8"/>
  <c r="D191" i="8" s="1"/>
  <c r="E192" i="8" s="1"/>
  <c r="C193" i="8"/>
  <c r="C194" i="8"/>
  <c r="B190" i="8"/>
  <c r="B191" i="8" s="1"/>
  <c r="C191" i="8" s="1"/>
  <c r="C190" i="8" l="1"/>
  <c r="E191" i="8"/>
  <c r="F191" i="8"/>
  <c r="F191" i="12" s="1"/>
  <c r="G191" i="12" s="1"/>
  <c r="F190" i="12"/>
  <c r="G190" i="12" s="1"/>
  <c r="G190" i="8"/>
  <c r="C192" i="8"/>
  <c r="E190" i="8"/>
  <c r="G190" i="7"/>
  <c r="N124" i="11"/>
  <c r="P124" i="11" s="1"/>
  <c r="M124" i="11"/>
  <c r="N123" i="11"/>
  <c r="P123" i="11" s="1"/>
  <c r="M123" i="11"/>
  <c r="O127" i="11"/>
  <c r="Q127" i="11" s="1"/>
  <c r="L127" i="11"/>
  <c r="J128" i="11"/>
  <c r="B191" i="7"/>
  <c r="D191" i="7"/>
  <c r="C190" i="7"/>
  <c r="G189" i="7"/>
  <c r="E189" i="7"/>
  <c r="C189" i="7"/>
  <c r="G188" i="7"/>
  <c r="E188" i="7"/>
  <c r="C188" i="7"/>
  <c r="G187" i="7"/>
  <c r="E187" i="7"/>
  <c r="C187" i="7"/>
  <c r="G186" i="7"/>
  <c r="E186" i="7"/>
  <c r="C186" i="7"/>
  <c r="G185" i="7"/>
  <c r="E185" i="7"/>
  <c r="C185" i="7"/>
  <c r="G184" i="7"/>
  <c r="F183" i="7"/>
  <c r="D183" i="7"/>
  <c r="E184" i="7" s="1"/>
  <c r="B183" i="7"/>
  <c r="G182" i="7"/>
  <c r="E182" i="7"/>
  <c r="C182" i="7"/>
  <c r="G189" i="8"/>
  <c r="G188" i="8"/>
  <c r="G187" i="8"/>
  <c r="G186" i="8"/>
  <c r="G185" i="8"/>
  <c r="G184" i="8"/>
  <c r="F183" i="8"/>
  <c r="F183" i="12" s="1"/>
  <c r="G183" i="12" s="1"/>
  <c r="G182" i="8"/>
  <c r="E182" i="8"/>
  <c r="E185" i="8"/>
  <c r="E186" i="8"/>
  <c r="E187" i="8"/>
  <c r="E188" i="8"/>
  <c r="E189" i="8"/>
  <c r="D183" i="8"/>
  <c r="E184" i="8" s="1"/>
  <c r="C185" i="8"/>
  <c r="C186" i="8"/>
  <c r="C187" i="8"/>
  <c r="C188" i="8"/>
  <c r="C189" i="8"/>
  <c r="B183" i="8"/>
  <c r="C182" i="8"/>
  <c r="G183" i="8" l="1"/>
  <c r="G191" i="8"/>
  <c r="C184" i="8"/>
  <c r="C183" i="8"/>
  <c r="E183" i="8"/>
  <c r="G183" i="7"/>
  <c r="K125" i="11"/>
  <c r="O128" i="11"/>
  <c r="Q128" i="11" s="1"/>
  <c r="L128" i="11"/>
  <c r="J129" i="11"/>
  <c r="G191" i="7"/>
  <c r="C191" i="7"/>
  <c r="C192" i="7"/>
  <c r="E192" i="7"/>
  <c r="E191" i="7"/>
  <c r="C184" i="7"/>
  <c r="C183" i="7"/>
  <c r="E183" i="7"/>
  <c r="H103" i="8"/>
  <c r="I103" i="8"/>
  <c r="J103" i="8" s="1"/>
  <c r="F104" i="8" s="1"/>
  <c r="G181" i="8"/>
  <c r="E181" i="8"/>
  <c r="C181" i="8"/>
  <c r="G180" i="8"/>
  <c r="E180" i="8"/>
  <c r="C180" i="8"/>
  <c r="G179" i="8"/>
  <c r="E179" i="8"/>
  <c r="C179" i="8"/>
  <c r="G178" i="8"/>
  <c r="E178" i="8"/>
  <c r="C178" i="8"/>
  <c r="G177" i="8"/>
  <c r="D176" i="8"/>
  <c r="E177" i="8" s="1"/>
  <c r="B176" i="8"/>
  <c r="C177" i="8" s="1"/>
  <c r="E175" i="8"/>
  <c r="C175" i="8"/>
  <c r="E174" i="8"/>
  <c r="C174" i="8"/>
  <c r="E173" i="8"/>
  <c r="C173" i="8"/>
  <c r="E172" i="8"/>
  <c r="C172" i="8"/>
  <c r="E171" i="8"/>
  <c r="C171" i="8"/>
  <c r="D169" i="8"/>
  <c r="E170" i="8" s="1"/>
  <c r="C169" i="8"/>
  <c r="B169" i="8"/>
  <c r="C170" i="8" s="1"/>
  <c r="E168" i="8"/>
  <c r="C168" i="8"/>
  <c r="E167" i="8"/>
  <c r="C167" i="8"/>
  <c r="E166" i="8"/>
  <c r="C166" i="8"/>
  <c r="E165" i="8"/>
  <c r="C165" i="8"/>
  <c r="E164" i="8"/>
  <c r="C164" i="8"/>
  <c r="D162" i="8"/>
  <c r="E163" i="8" s="1"/>
  <c r="B162" i="8"/>
  <c r="C163" i="8" s="1"/>
  <c r="E161" i="8"/>
  <c r="C161" i="8"/>
  <c r="E160" i="8"/>
  <c r="C160" i="8"/>
  <c r="E159" i="8"/>
  <c r="C159" i="8"/>
  <c r="E158" i="8"/>
  <c r="C158" i="8"/>
  <c r="D155" i="8"/>
  <c r="E155" i="8" s="1"/>
  <c r="B155" i="8"/>
  <c r="E154" i="8"/>
  <c r="C154" i="8"/>
  <c r="E153" i="8"/>
  <c r="C153" i="8"/>
  <c r="E152" i="8"/>
  <c r="C152" i="8"/>
  <c r="E151" i="8"/>
  <c r="C151" i="8"/>
  <c r="E150" i="8"/>
  <c r="C150" i="8"/>
  <c r="D148" i="8"/>
  <c r="E149" i="8" s="1"/>
  <c r="B148" i="8"/>
  <c r="E147" i="8"/>
  <c r="C147" i="8"/>
  <c r="E146" i="8"/>
  <c r="C146" i="8"/>
  <c r="E145" i="8"/>
  <c r="C145" i="8"/>
  <c r="E144" i="8"/>
  <c r="C144" i="8"/>
  <c r="E143" i="8"/>
  <c r="C143" i="8"/>
  <c r="D141" i="8"/>
  <c r="E142" i="8" s="1"/>
  <c r="B141" i="8"/>
  <c r="E140" i="8"/>
  <c r="C140" i="8"/>
  <c r="E139" i="8"/>
  <c r="C139" i="8"/>
  <c r="E138" i="8"/>
  <c r="C138" i="8"/>
  <c r="E137" i="8"/>
  <c r="C137" i="8"/>
  <c r="E136" i="8"/>
  <c r="C136" i="8"/>
  <c r="D134" i="8"/>
  <c r="E135" i="8" s="1"/>
  <c r="B134" i="8"/>
  <c r="E133" i="8"/>
  <c r="C133" i="8"/>
  <c r="E132" i="8"/>
  <c r="C132" i="8"/>
  <c r="E131" i="8"/>
  <c r="C131" i="8"/>
  <c r="E130" i="8"/>
  <c r="C130" i="8"/>
  <c r="E129" i="8"/>
  <c r="C129" i="8"/>
  <c r="D127" i="8"/>
  <c r="E128" i="8" s="1"/>
  <c r="B127" i="8"/>
  <c r="E126" i="8"/>
  <c r="C126" i="8"/>
  <c r="E125" i="8"/>
  <c r="C125" i="8"/>
  <c r="E124" i="8"/>
  <c r="C124" i="8"/>
  <c r="E123" i="8"/>
  <c r="C123" i="8"/>
  <c r="E122" i="8"/>
  <c r="C122" i="8"/>
  <c r="D120" i="8"/>
  <c r="E121" i="8" s="1"/>
  <c r="B120" i="8"/>
  <c r="E119" i="8"/>
  <c r="C119" i="8"/>
  <c r="E118" i="8"/>
  <c r="C118" i="8"/>
  <c r="E117" i="8"/>
  <c r="C117" i="8"/>
  <c r="E116" i="8"/>
  <c r="C116" i="8"/>
  <c r="D113" i="8"/>
  <c r="D114" i="8" s="1"/>
  <c r="B113" i="8"/>
  <c r="B114" i="8" s="1"/>
  <c r="E112" i="8"/>
  <c r="C112" i="8"/>
  <c r="E111" i="8"/>
  <c r="C111" i="8"/>
  <c r="E110" i="8"/>
  <c r="C110" i="8"/>
  <c r="E109" i="8"/>
  <c r="C109" i="8"/>
  <c r="E108" i="8"/>
  <c r="C108" i="8"/>
  <c r="D106" i="8"/>
  <c r="E107" i="8" s="1"/>
  <c r="B106" i="8"/>
  <c r="C107" i="8" s="1"/>
  <c r="E105" i="8"/>
  <c r="C105" i="8"/>
  <c r="E104" i="8"/>
  <c r="C104" i="8"/>
  <c r="G103" i="8"/>
  <c r="E103" i="8"/>
  <c r="C103" i="8"/>
  <c r="G102" i="8"/>
  <c r="E102" i="8"/>
  <c r="C102" i="8"/>
  <c r="G101" i="8"/>
  <c r="E101" i="8"/>
  <c r="C101" i="8"/>
  <c r="G100" i="8"/>
  <c r="F99" i="8"/>
  <c r="D99" i="8"/>
  <c r="E100" i="8" s="1"/>
  <c r="B99" i="8"/>
  <c r="C100" i="8" s="1"/>
  <c r="G98" i="8"/>
  <c r="E98" i="8"/>
  <c r="C98" i="8"/>
  <c r="G97" i="8"/>
  <c r="F95" i="8"/>
  <c r="F96" i="8" s="1"/>
  <c r="D95" i="8"/>
  <c r="D96" i="8" s="1"/>
  <c r="E97" i="8" s="1"/>
  <c r="B95" i="8"/>
  <c r="B96" i="8" s="1"/>
  <c r="C97" i="8" s="1"/>
  <c r="G94" i="8"/>
  <c r="E94" i="8"/>
  <c r="C94" i="8"/>
  <c r="G93" i="8"/>
  <c r="F92" i="8"/>
  <c r="D92" i="8"/>
  <c r="E93" i="8" s="1"/>
  <c r="B92" i="8"/>
  <c r="C93" i="8" s="1"/>
  <c r="G91" i="8"/>
  <c r="E91" i="8"/>
  <c r="C91" i="8"/>
  <c r="G90" i="8"/>
  <c r="E90" i="8"/>
  <c r="C90" i="8"/>
  <c r="G89" i="8"/>
  <c r="E89" i="8"/>
  <c r="C89" i="8"/>
  <c r="G88" i="8"/>
  <c r="E88" i="8"/>
  <c r="C88" i="8"/>
  <c r="G87" i="8"/>
  <c r="E87" i="8"/>
  <c r="C87" i="8"/>
  <c r="G86" i="8"/>
  <c r="F85" i="8"/>
  <c r="D85" i="8"/>
  <c r="E86" i="8" s="1"/>
  <c r="B85" i="8"/>
  <c r="C86" i="8" s="1"/>
  <c r="G84" i="8"/>
  <c r="E84" i="8"/>
  <c r="C84" i="8"/>
  <c r="G83" i="8"/>
  <c r="E83" i="8"/>
  <c r="C83" i="8"/>
  <c r="G82" i="8"/>
  <c r="E82" i="8"/>
  <c r="C82" i="8"/>
  <c r="G81" i="8"/>
  <c r="E81" i="8"/>
  <c r="C81" i="8"/>
  <c r="G80" i="8"/>
  <c r="E80" i="8"/>
  <c r="C80" i="8"/>
  <c r="G79" i="8"/>
  <c r="F78" i="8"/>
  <c r="D78" i="8"/>
  <c r="E78" i="8" s="1"/>
  <c r="B78" i="8"/>
  <c r="G77" i="8"/>
  <c r="E77" i="8"/>
  <c r="C77" i="8"/>
  <c r="G76" i="8"/>
  <c r="E76" i="8"/>
  <c r="C76" i="8"/>
  <c r="G75" i="8"/>
  <c r="E75" i="8"/>
  <c r="C75" i="8"/>
  <c r="G74" i="8"/>
  <c r="E74" i="8"/>
  <c r="C74" i="8"/>
  <c r="G73" i="8"/>
  <c r="E73" i="8"/>
  <c r="C73" i="8"/>
  <c r="G72" i="8"/>
  <c r="F71" i="8"/>
  <c r="D71" i="8"/>
  <c r="E72" i="8" s="1"/>
  <c r="B71" i="8"/>
  <c r="C72" i="8" s="1"/>
  <c r="G70" i="8"/>
  <c r="E70" i="8"/>
  <c r="C70" i="8"/>
  <c r="G69" i="8"/>
  <c r="D68" i="8"/>
  <c r="E69" i="8" s="1"/>
  <c r="B68" i="8"/>
  <c r="C69" i="8" s="1"/>
  <c r="G67" i="8"/>
  <c r="E67" i="8"/>
  <c r="C67" i="8"/>
  <c r="G66" i="8"/>
  <c r="E66" i="8"/>
  <c r="C66" i="8"/>
  <c r="G65" i="8"/>
  <c r="F64" i="8"/>
  <c r="D64" i="8"/>
  <c r="E64" i="8" s="1"/>
  <c r="B64" i="8"/>
  <c r="G63" i="8"/>
  <c r="E63" i="8"/>
  <c r="C63" i="8"/>
  <c r="G62" i="8"/>
  <c r="E62" i="8"/>
  <c r="C62" i="8"/>
  <c r="G61" i="8"/>
  <c r="E61" i="8"/>
  <c r="C61" i="8"/>
  <c r="G60" i="8"/>
  <c r="E60" i="8"/>
  <c r="C60" i="8"/>
  <c r="G59" i="8"/>
  <c r="E59" i="8"/>
  <c r="C59" i="8"/>
  <c r="G58" i="8"/>
  <c r="E58" i="8"/>
  <c r="E57" i="8"/>
  <c r="B57" i="8"/>
  <c r="C58" i="8" s="1"/>
  <c r="G56" i="8"/>
  <c r="E56" i="8"/>
  <c r="C56" i="8"/>
  <c r="G55" i="8"/>
  <c r="E55" i="8"/>
  <c r="C55" i="8"/>
  <c r="G54" i="8"/>
  <c r="E54" i="8"/>
  <c r="C54" i="8"/>
  <c r="G53" i="8"/>
  <c r="E53" i="8"/>
  <c r="C53" i="8"/>
  <c r="G52" i="8"/>
  <c r="E52" i="8"/>
  <c r="E51" i="8"/>
  <c r="F50" i="8"/>
  <c r="F51" i="8" s="1"/>
  <c r="E50" i="8"/>
  <c r="B50" i="8"/>
  <c r="B51" i="8" s="1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F44" i="8"/>
  <c r="D43" i="8"/>
  <c r="E44" i="8" s="1"/>
  <c r="B43" i="8"/>
  <c r="C43" i="8" s="1"/>
  <c r="G42" i="8"/>
  <c r="E42" i="8"/>
  <c r="C42" i="8"/>
  <c r="G41" i="8"/>
  <c r="E41" i="8"/>
  <c r="C41" i="8"/>
  <c r="G40" i="8"/>
  <c r="E40" i="8"/>
  <c r="F39" i="8"/>
  <c r="E39" i="8"/>
  <c r="B39" i="8"/>
  <c r="C39" i="8" s="1"/>
  <c r="G38" i="8"/>
  <c r="E38" i="8"/>
  <c r="C38" i="8"/>
  <c r="G37" i="8"/>
  <c r="E37" i="8"/>
  <c r="F36" i="8"/>
  <c r="E36" i="8"/>
  <c r="B36" i="8"/>
  <c r="C37" i="8" s="1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F29" i="8"/>
  <c r="D29" i="8"/>
  <c r="E30" i="8" s="1"/>
  <c r="B29" i="8"/>
  <c r="C30" i="8" s="1"/>
  <c r="G28" i="8"/>
  <c r="E28" i="8"/>
  <c r="E27" i="8"/>
  <c r="B27" i="8"/>
  <c r="C28" i="8" s="1"/>
  <c r="G26" i="8"/>
  <c r="E26" i="8"/>
  <c r="C26" i="8"/>
  <c r="G25" i="8"/>
  <c r="E25" i="8"/>
  <c r="C25" i="8"/>
  <c r="G24" i="8"/>
  <c r="E24" i="8"/>
  <c r="C24" i="8"/>
  <c r="G23" i="8"/>
  <c r="F22" i="8"/>
  <c r="D22" i="8"/>
  <c r="E23" i="8" s="1"/>
  <c r="B22" i="8"/>
  <c r="C23" i="8" s="1"/>
  <c r="G21" i="8"/>
  <c r="E21" i="8"/>
  <c r="C21" i="8"/>
  <c r="G20" i="8"/>
  <c r="E20" i="8"/>
  <c r="C20" i="8"/>
  <c r="G19" i="8"/>
  <c r="E19" i="8"/>
  <c r="C19" i="8"/>
  <c r="G18" i="8"/>
  <c r="E18" i="8"/>
  <c r="F17" i="8"/>
  <c r="E17" i="8"/>
  <c r="B17" i="8"/>
  <c r="C18" i="8" s="1"/>
  <c r="G16" i="8"/>
  <c r="E16" i="8"/>
  <c r="C16" i="8"/>
  <c r="G15" i="8"/>
  <c r="E15" i="8"/>
  <c r="C15" i="8"/>
  <c r="G14" i="8"/>
  <c r="E14" i="8"/>
  <c r="C14" i="8"/>
  <c r="G13" i="8"/>
  <c r="E13" i="8"/>
  <c r="C13" i="8"/>
  <c r="G12" i="8"/>
  <c r="E12" i="8"/>
  <c r="C12" i="8"/>
  <c r="G11" i="8"/>
  <c r="E11" i="8"/>
  <c r="C11" i="8"/>
  <c r="G10" i="8"/>
  <c r="E10" i="8"/>
  <c r="C10" i="8"/>
  <c r="G9" i="8"/>
  <c r="E9" i="8"/>
  <c r="F8" i="8"/>
  <c r="E8" i="8"/>
  <c r="B8" i="8"/>
  <c r="C9" i="8" s="1"/>
  <c r="F7" i="8"/>
  <c r="E7" i="8"/>
  <c r="B7" i="8"/>
  <c r="F6" i="8"/>
  <c r="E6" i="8"/>
  <c r="B6" i="8"/>
  <c r="G6" i="8" s="1"/>
  <c r="F5" i="8"/>
  <c r="E5" i="8"/>
  <c r="B5" i="8"/>
  <c r="G5" i="8" s="1"/>
  <c r="G4" i="8"/>
  <c r="E4" i="8"/>
  <c r="C4" i="8"/>
  <c r="G3" i="8"/>
  <c r="E3" i="8"/>
  <c r="C3" i="8"/>
  <c r="G2" i="8"/>
  <c r="G181" i="7"/>
  <c r="G180" i="7"/>
  <c r="G179" i="7"/>
  <c r="G178" i="7"/>
  <c r="G177" i="7"/>
  <c r="F176" i="7"/>
  <c r="G175" i="7"/>
  <c r="G174" i="7"/>
  <c r="G173" i="7"/>
  <c r="G172" i="7"/>
  <c r="G171" i="7"/>
  <c r="G170" i="7"/>
  <c r="F169" i="7"/>
  <c r="G168" i="7"/>
  <c r="G167" i="7"/>
  <c r="G166" i="7"/>
  <c r="G165" i="7"/>
  <c r="G164" i="7"/>
  <c r="G163" i="7"/>
  <c r="F162" i="7"/>
  <c r="G161" i="7"/>
  <c r="G160" i="7"/>
  <c r="G159" i="7"/>
  <c r="G158" i="7"/>
  <c r="G157" i="7"/>
  <c r="F155" i="7"/>
  <c r="F156" i="7" s="1"/>
  <c r="G154" i="7"/>
  <c r="G153" i="7"/>
  <c r="G152" i="7"/>
  <c r="G151" i="7"/>
  <c r="F148" i="7"/>
  <c r="G150" i="7"/>
  <c r="G149" i="7"/>
  <c r="G147" i="7"/>
  <c r="G146" i="7"/>
  <c r="G145" i="7"/>
  <c r="G144" i="7"/>
  <c r="G143" i="7"/>
  <c r="G142" i="7"/>
  <c r="F141" i="7"/>
  <c r="G140" i="7"/>
  <c r="G139" i="7"/>
  <c r="G138" i="7"/>
  <c r="G137" i="7"/>
  <c r="G136" i="7"/>
  <c r="G135" i="7"/>
  <c r="F134" i="7"/>
  <c r="G133" i="7"/>
  <c r="G132" i="7"/>
  <c r="G131" i="7"/>
  <c r="G130" i="7"/>
  <c r="G129" i="7"/>
  <c r="G128" i="7"/>
  <c r="F127" i="7"/>
  <c r="G126" i="7"/>
  <c r="G125" i="7"/>
  <c r="G124" i="7"/>
  <c r="G123" i="7"/>
  <c r="G122" i="7"/>
  <c r="G121" i="7"/>
  <c r="F120" i="7"/>
  <c r="G119" i="7"/>
  <c r="G118" i="7"/>
  <c r="G117" i="7"/>
  <c r="G116" i="7"/>
  <c r="G115" i="7"/>
  <c r="F113" i="7"/>
  <c r="F114" i="7" s="1"/>
  <c r="G112" i="7"/>
  <c r="G111" i="7"/>
  <c r="G110" i="7"/>
  <c r="G109" i="7"/>
  <c r="G108" i="7"/>
  <c r="G107" i="7"/>
  <c r="F106" i="7"/>
  <c r="G105" i="7"/>
  <c r="G104" i="7"/>
  <c r="G103" i="7"/>
  <c r="G102" i="7"/>
  <c r="G101" i="7"/>
  <c r="G100" i="7"/>
  <c r="F99" i="7"/>
  <c r="G98" i="7"/>
  <c r="G97" i="7"/>
  <c r="F95" i="7"/>
  <c r="F96" i="7" s="1"/>
  <c r="G94" i="7"/>
  <c r="G93" i="7"/>
  <c r="F92" i="7"/>
  <c r="G91" i="7"/>
  <c r="G90" i="7"/>
  <c r="G89" i="7"/>
  <c r="G88" i="7"/>
  <c r="G87" i="7"/>
  <c r="G86" i="7"/>
  <c r="F85" i="7"/>
  <c r="G84" i="7"/>
  <c r="G83" i="7"/>
  <c r="G82" i="7"/>
  <c r="E181" i="7"/>
  <c r="E180" i="7"/>
  <c r="E179" i="7"/>
  <c r="E178" i="7"/>
  <c r="E175" i="7"/>
  <c r="E174" i="7"/>
  <c r="E173" i="7"/>
  <c r="E172" i="7"/>
  <c r="E171" i="7"/>
  <c r="D176" i="7"/>
  <c r="E176" i="7" s="1"/>
  <c r="E168" i="7"/>
  <c r="E167" i="7"/>
  <c r="E166" i="7"/>
  <c r="E165" i="7"/>
  <c r="E164" i="7"/>
  <c r="D169" i="7"/>
  <c r="E169" i="7" s="1"/>
  <c r="E161" i="7"/>
  <c r="E160" i="7"/>
  <c r="E159" i="7"/>
  <c r="E158" i="7"/>
  <c r="D162" i="7"/>
  <c r="E162" i="7" s="1"/>
  <c r="E150" i="7"/>
  <c r="E151" i="7"/>
  <c r="E152" i="7"/>
  <c r="E153" i="7"/>
  <c r="E154" i="7"/>
  <c r="D155" i="7"/>
  <c r="D156" i="7" s="1"/>
  <c r="E156" i="7" s="1"/>
  <c r="E143" i="7"/>
  <c r="E144" i="7"/>
  <c r="E145" i="7"/>
  <c r="E146" i="7"/>
  <c r="E147" i="7"/>
  <c r="D148" i="7"/>
  <c r="E148" i="7" s="1"/>
  <c r="E136" i="7"/>
  <c r="E137" i="7"/>
  <c r="E138" i="7"/>
  <c r="E139" i="7"/>
  <c r="E140" i="7"/>
  <c r="D141" i="7"/>
  <c r="E141" i="7" s="1"/>
  <c r="E133" i="7"/>
  <c r="E132" i="7"/>
  <c r="E131" i="7"/>
  <c r="E130" i="7"/>
  <c r="E129" i="7"/>
  <c r="D134" i="7"/>
  <c r="E134" i="7" s="1"/>
  <c r="E126" i="7"/>
  <c r="E125" i="7"/>
  <c r="E124" i="7"/>
  <c r="E123" i="7"/>
  <c r="E122" i="7"/>
  <c r="D127" i="7"/>
  <c r="E127" i="7" s="1"/>
  <c r="E116" i="7"/>
  <c r="E117" i="7"/>
  <c r="E118" i="7"/>
  <c r="E119" i="7"/>
  <c r="D120" i="7"/>
  <c r="E121" i="7" s="1"/>
  <c r="E112" i="7"/>
  <c r="D113" i="7"/>
  <c r="D114" i="7" s="1"/>
  <c r="E114" i="7" s="1"/>
  <c r="E111" i="7"/>
  <c r="E110" i="7"/>
  <c r="E109" i="7"/>
  <c r="E108" i="7"/>
  <c r="E105" i="7"/>
  <c r="E104" i="7"/>
  <c r="E103" i="7"/>
  <c r="E102" i="7"/>
  <c r="E101" i="7"/>
  <c r="E98" i="7"/>
  <c r="E94" i="7"/>
  <c r="E91" i="7"/>
  <c r="E90" i="7"/>
  <c r="E89" i="7"/>
  <c r="E88" i="7"/>
  <c r="E87" i="7"/>
  <c r="E84" i="7"/>
  <c r="E83" i="7"/>
  <c r="E82" i="7"/>
  <c r="D106" i="7"/>
  <c r="E106" i="7" s="1"/>
  <c r="D99" i="7"/>
  <c r="E100" i="7" s="1"/>
  <c r="D95" i="7"/>
  <c r="D96" i="7" s="1"/>
  <c r="E96" i="7" s="1"/>
  <c r="D92" i="7"/>
  <c r="E92" i="7" s="1"/>
  <c r="D85" i="7"/>
  <c r="E86" i="7" s="1"/>
  <c r="C82" i="7"/>
  <c r="C83" i="7"/>
  <c r="C84" i="7"/>
  <c r="C87" i="7"/>
  <c r="C88" i="7"/>
  <c r="C89" i="7"/>
  <c r="C90" i="7"/>
  <c r="C91" i="7"/>
  <c r="C94" i="7"/>
  <c r="C98" i="7"/>
  <c r="C101" i="7"/>
  <c r="C102" i="7"/>
  <c r="C103" i="7"/>
  <c r="C104" i="7"/>
  <c r="C105" i="7"/>
  <c r="C108" i="7"/>
  <c r="C109" i="7"/>
  <c r="C110" i="7"/>
  <c r="C111" i="7"/>
  <c r="C112" i="7"/>
  <c r="C116" i="7"/>
  <c r="C117" i="7"/>
  <c r="C118" i="7"/>
  <c r="C119" i="7"/>
  <c r="C122" i="7"/>
  <c r="C123" i="7"/>
  <c r="C124" i="7"/>
  <c r="C125" i="7"/>
  <c r="C126" i="7"/>
  <c r="C129" i="7"/>
  <c r="C130" i="7"/>
  <c r="C131" i="7"/>
  <c r="C132" i="7"/>
  <c r="C133" i="7"/>
  <c r="C136" i="7"/>
  <c r="C137" i="7"/>
  <c r="C138" i="7"/>
  <c r="C139" i="7"/>
  <c r="C140" i="7"/>
  <c r="C143" i="7"/>
  <c r="C144" i="7"/>
  <c r="C145" i="7"/>
  <c r="C146" i="7"/>
  <c r="C147" i="7"/>
  <c r="C150" i="7"/>
  <c r="C151" i="7"/>
  <c r="C152" i="7"/>
  <c r="C153" i="7"/>
  <c r="C154" i="7"/>
  <c r="C158" i="7"/>
  <c r="C159" i="7"/>
  <c r="C160" i="7"/>
  <c r="C161" i="7"/>
  <c r="C164" i="7"/>
  <c r="C165" i="7"/>
  <c r="C166" i="7"/>
  <c r="C167" i="7"/>
  <c r="C168" i="7"/>
  <c r="C171" i="7"/>
  <c r="C172" i="7"/>
  <c r="C173" i="7"/>
  <c r="C174" i="7"/>
  <c r="C175" i="7"/>
  <c r="C178" i="7"/>
  <c r="C179" i="7"/>
  <c r="C180" i="7"/>
  <c r="C181" i="7"/>
  <c r="B176" i="7"/>
  <c r="C177" i="7" s="1"/>
  <c r="B169" i="7"/>
  <c r="C169" i="7" s="1"/>
  <c r="B162" i="7"/>
  <c r="C163" i="7" s="1"/>
  <c r="B155" i="7"/>
  <c r="B156" i="7" s="1"/>
  <c r="C157" i="7" s="1"/>
  <c r="B148" i="7"/>
  <c r="C149" i="7" s="1"/>
  <c r="B141" i="7"/>
  <c r="C141" i="7" s="1"/>
  <c r="B134" i="7"/>
  <c r="C135" i="7" s="1"/>
  <c r="B127" i="7"/>
  <c r="C127" i="7" s="1"/>
  <c r="B120" i="7"/>
  <c r="C121" i="7" s="1"/>
  <c r="B113" i="7"/>
  <c r="C113" i="7" s="1"/>
  <c r="B106" i="7"/>
  <c r="C107" i="7" s="1"/>
  <c r="B99" i="7"/>
  <c r="C99" i="7" s="1"/>
  <c r="B95" i="7"/>
  <c r="C95" i="7" s="1"/>
  <c r="B92" i="7"/>
  <c r="B85" i="7"/>
  <c r="C85" i="7" s="1"/>
  <c r="J82" i="1"/>
  <c r="J83" i="1"/>
  <c r="J84" i="1"/>
  <c r="J86" i="1"/>
  <c r="J87" i="1"/>
  <c r="J88" i="1"/>
  <c r="J89" i="1"/>
  <c r="J90" i="1"/>
  <c r="J91" i="1"/>
  <c r="J93" i="1"/>
  <c r="J94" i="1"/>
  <c r="J97" i="1"/>
  <c r="J98" i="1"/>
  <c r="J100" i="1"/>
  <c r="J101" i="1"/>
  <c r="J104" i="1"/>
  <c r="J105" i="1"/>
  <c r="J107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7" i="1"/>
  <c r="J158" i="1"/>
  <c r="J159" i="1"/>
  <c r="J160" i="1"/>
  <c r="J161" i="1"/>
  <c r="J164" i="1"/>
  <c r="J165" i="1"/>
  <c r="J166" i="1"/>
  <c r="J167" i="1"/>
  <c r="J168" i="1"/>
  <c r="J170" i="1"/>
  <c r="J171" i="1"/>
  <c r="J172" i="1"/>
  <c r="J173" i="1"/>
  <c r="J174" i="1"/>
  <c r="J175" i="1"/>
  <c r="J177" i="1"/>
  <c r="J178" i="1"/>
  <c r="J179" i="1"/>
  <c r="J180" i="1"/>
  <c r="J181" i="1"/>
  <c r="D150" i="1"/>
  <c r="D151" i="1"/>
  <c r="D152" i="1"/>
  <c r="D153" i="1"/>
  <c r="D154" i="1"/>
  <c r="D157" i="1"/>
  <c r="D158" i="1"/>
  <c r="D159" i="1"/>
  <c r="D160" i="1"/>
  <c r="D161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7" i="1"/>
  <c r="D178" i="1"/>
  <c r="D179" i="1"/>
  <c r="D180" i="1"/>
  <c r="D181" i="1"/>
  <c r="C176" i="1"/>
  <c r="C169" i="1"/>
  <c r="C162" i="1"/>
  <c r="C155" i="1"/>
  <c r="C148" i="1"/>
  <c r="C141" i="1"/>
  <c r="C134" i="1"/>
  <c r="C127" i="1"/>
  <c r="C120" i="1"/>
  <c r="C113" i="1"/>
  <c r="C114" i="1" s="1"/>
  <c r="C106" i="1"/>
  <c r="C99" i="1"/>
  <c r="C95" i="1"/>
  <c r="C96" i="1" s="1"/>
  <c r="C92" i="1"/>
  <c r="C85" i="1"/>
  <c r="E181" i="1"/>
  <c r="B182" i="1" s="1"/>
  <c r="J182" i="1" s="1"/>
  <c r="E180" i="1"/>
  <c r="E178" i="1"/>
  <c r="E177" i="1"/>
  <c r="E175" i="1"/>
  <c r="E174" i="1"/>
  <c r="E173" i="1"/>
  <c r="E171" i="1"/>
  <c r="E170" i="1"/>
  <c r="E168" i="1"/>
  <c r="E167" i="1"/>
  <c r="E164" i="1"/>
  <c r="E163" i="1"/>
  <c r="E161" i="1"/>
  <c r="E160" i="1"/>
  <c r="E159" i="1"/>
  <c r="E157" i="1"/>
  <c r="E154" i="1"/>
  <c r="E153" i="1"/>
  <c r="E152" i="1"/>
  <c r="E150" i="1"/>
  <c r="B176" i="1"/>
  <c r="B169" i="1"/>
  <c r="E179" i="1" s="1"/>
  <c r="B162" i="1"/>
  <c r="B155" i="1"/>
  <c r="B156" i="1" s="1"/>
  <c r="J156" i="1" s="1"/>
  <c r="B148" i="1"/>
  <c r="B141" i="1"/>
  <c r="B134" i="1"/>
  <c r="B127" i="1"/>
  <c r="B120" i="1"/>
  <c r="B113" i="1"/>
  <c r="B114" i="1" s="1"/>
  <c r="J114" i="1" s="1"/>
  <c r="B106" i="1"/>
  <c r="B99" i="1"/>
  <c r="B95" i="1"/>
  <c r="J102" i="1" s="1"/>
  <c r="B92" i="1"/>
  <c r="B85" i="1"/>
  <c r="E106" i="8" l="1"/>
  <c r="E169" i="8"/>
  <c r="G92" i="7"/>
  <c r="G7" i="8"/>
  <c r="J127" i="1"/>
  <c r="C106" i="8"/>
  <c r="J141" i="1"/>
  <c r="J99" i="1"/>
  <c r="E157" i="7"/>
  <c r="C57" i="8"/>
  <c r="G57" i="8"/>
  <c r="D155" i="1"/>
  <c r="D169" i="1"/>
  <c r="C106" i="7"/>
  <c r="C92" i="8"/>
  <c r="E92" i="8"/>
  <c r="G92" i="8"/>
  <c r="J92" i="1"/>
  <c r="B96" i="1"/>
  <c r="J96" i="1" s="1"/>
  <c r="J106" i="1"/>
  <c r="J120" i="1"/>
  <c r="J134" i="1"/>
  <c r="J148" i="1"/>
  <c r="J162" i="1"/>
  <c r="J176" i="1"/>
  <c r="E151" i="1"/>
  <c r="E155" i="1"/>
  <c r="D162" i="1"/>
  <c r="D176" i="1"/>
  <c r="C17" i="8"/>
  <c r="C29" i="8"/>
  <c r="E29" i="8"/>
  <c r="G29" i="8"/>
  <c r="C68" i="8"/>
  <c r="E68" i="8"/>
  <c r="F104" i="12"/>
  <c r="G104" i="12" s="1"/>
  <c r="F105" i="8"/>
  <c r="G104" i="8"/>
  <c r="E156" i="1"/>
  <c r="E158" i="1"/>
  <c r="E162" i="1"/>
  <c r="E166" i="1"/>
  <c r="E172" i="1"/>
  <c r="E176" i="1"/>
  <c r="C156" i="1"/>
  <c r="D156" i="1" s="1"/>
  <c r="J169" i="1"/>
  <c r="J163" i="1"/>
  <c r="J155" i="1"/>
  <c r="J121" i="1"/>
  <c r="J113" i="1"/>
  <c r="J103" i="1"/>
  <c r="J95" i="1"/>
  <c r="E99" i="7"/>
  <c r="E142" i="7"/>
  <c r="G106" i="7"/>
  <c r="G113" i="7"/>
  <c r="G120" i="7"/>
  <c r="G127" i="7"/>
  <c r="G134" i="7"/>
  <c r="G141" i="7"/>
  <c r="G155" i="7"/>
  <c r="G162" i="7"/>
  <c r="G169" i="7"/>
  <c r="G176" i="7"/>
  <c r="C5" i="8"/>
  <c r="C6" i="8"/>
  <c r="C7" i="8"/>
  <c r="C8" i="8"/>
  <c r="C22" i="8"/>
  <c r="E22" i="8"/>
  <c r="G22" i="8"/>
  <c r="C36" i="8"/>
  <c r="C50" i="8"/>
  <c r="C71" i="8"/>
  <c r="E71" i="8"/>
  <c r="G71" i="8"/>
  <c r="C85" i="8"/>
  <c r="E85" i="8"/>
  <c r="G85" i="8"/>
  <c r="C95" i="8"/>
  <c r="E95" i="8"/>
  <c r="G95" i="8"/>
  <c r="C99" i="8"/>
  <c r="E99" i="8"/>
  <c r="G99" i="8"/>
  <c r="C113" i="8"/>
  <c r="E113" i="8"/>
  <c r="C162" i="8"/>
  <c r="E162" i="8"/>
  <c r="C176" i="8"/>
  <c r="E176" i="8"/>
  <c r="E165" i="1"/>
  <c r="E169" i="1"/>
  <c r="F177" i="1" s="1"/>
  <c r="G148" i="7"/>
  <c r="G156" i="7"/>
  <c r="N125" i="11"/>
  <c r="P125" i="11" s="1"/>
  <c r="M125" i="11"/>
  <c r="K126" i="11"/>
  <c r="O129" i="11"/>
  <c r="Q129" i="11" s="1"/>
  <c r="L129" i="11"/>
  <c r="J130" i="11"/>
  <c r="C52" i="8"/>
  <c r="G51" i="8"/>
  <c r="C51" i="8"/>
  <c r="G39" i="8"/>
  <c r="C40" i="8"/>
  <c r="G43" i="8"/>
  <c r="C44" i="8"/>
  <c r="C65" i="8"/>
  <c r="G64" i="8"/>
  <c r="C64" i="8"/>
  <c r="C79" i="8"/>
  <c r="G78" i="8"/>
  <c r="C78" i="8"/>
  <c r="C96" i="8"/>
  <c r="G96" i="8"/>
  <c r="C115" i="8"/>
  <c r="C114" i="8"/>
  <c r="E115" i="8"/>
  <c r="E114" i="8"/>
  <c r="G8" i="8"/>
  <c r="G17" i="8"/>
  <c r="C27" i="8"/>
  <c r="G27" i="8"/>
  <c r="G36" i="8"/>
  <c r="E43" i="8"/>
  <c r="G44" i="8"/>
  <c r="G50" i="8"/>
  <c r="E65" i="8"/>
  <c r="E79" i="8"/>
  <c r="E96" i="8"/>
  <c r="C121" i="8"/>
  <c r="C128" i="8"/>
  <c r="C135" i="8"/>
  <c r="C142" i="8"/>
  <c r="C149" i="8"/>
  <c r="B156" i="8"/>
  <c r="D156" i="8"/>
  <c r="G68" i="8"/>
  <c r="C120" i="8"/>
  <c r="E120" i="8"/>
  <c r="C127" i="8"/>
  <c r="E127" i="8"/>
  <c r="C134" i="8"/>
  <c r="E134" i="8"/>
  <c r="C141" i="8"/>
  <c r="E141" i="8"/>
  <c r="C148" i="8"/>
  <c r="E148" i="8"/>
  <c r="C155" i="8"/>
  <c r="C142" i="7"/>
  <c r="C92" i="7"/>
  <c r="E113" i="7"/>
  <c r="E135" i="7"/>
  <c r="E170" i="7"/>
  <c r="G99" i="7"/>
  <c r="C170" i="7"/>
  <c r="C156" i="7"/>
  <c r="C128" i="7"/>
  <c r="E93" i="7"/>
  <c r="E115" i="7"/>
  <c r="E128" i="7"/>
  <c r="E149" i="7"/>
  <c r="E155" i="7"/>
  <c r="E177" i="7"/>
  <c r="G95" i="7"/>
  <c r="C176" i="7"/>
  <c r="C162" i="7"/>
  <c r="C148" i="7"/>
  <c r="C134" i="7"/>
  <c r="C120" i="7"/>
  <c r="C100" i="7"/>
  <c r="C86" i="7"/>
  <c r="E85" i="7"/>
  <c r="E95" i="7"/>
  <c r="E97" i="7"/>
  <c r="E107" i="7"/>
  <c r="E120" i="7"/>
  <c r="E163" i="7"/>
  <c r="G85" i="7"/>
  <c r="B96" i="7"/>
  <c r="G96" i="7" s="1"/>
  <c r="B114" i="7"/>
  <c r="G114" i="7" s="1"/>
  <c r="C155" i="7"/>
  <c r="C93" i="7"/>
  <c r="F82" i="2"/>
  <c r="F81" i="2"/>
  <c r="F80" i="2"/>
  <c r="F78" i="2"/>
  <c r="E82" i="2"/>
  <c r="E81" i="2"/>
  <c r="E80" i="2"/>
  <c r="E78" i="2"/>
  <c r="B79" i="2"/>
  <c r="C79" i="2"/>
  <c r="J81" i="1"/>
  <c r="J80" i="1"/>
  <c r="J79" i="1"/>
  <c r="J77" i="1"/>
  <c r="G80" i="1"/>
  <c r="G79" i="1"/>
  <c r="G77" i="1"/>
  <c r="G76" i="1"/>
  <c r="C78" i="1"/>
  <c r="B78" i="1"/>
  <c r="J85" i="1" s="1"/>
  <c r="G81" i="7"/>
  <c r="G80" i="7"/>
  <c r="G79" i="7"/>
  <c r="F78" i="7"/>
  <c r="G77" i="7"/>
  <c r="E81" i="7"/>
  <c r="E80" i="7"/>
  <c r="E77" i="7"/>
  <c r="D78" i="7"/>
  <c r="E79" i="7" s="1"/>
  <c r="C77" i="7"/>
  <c r="C80" i="7"/>
  <c r="C81" i="7"/>
  <c r="B78" i="7"/>
  <c r="C78" i="7" s="1"/>
  <c r="B71" i="7"/>
  <c r="F173" i="1" l="1"/>
  <c r="F179" i="1"/>
  <c r="F79" i="2"/>
  <c r="F180" i="1"/>
  <c r="F170" i="1"/>
  <c r="F164" i="1"/>
  <c r="F176" i="1"/>
  <c r="F169" i="1"/>
  <c r="F163" i="1"/>
  <c r="F159" i="1"/>
  <c r="F105" i="12"/>
  <c r="G105" i="12" s="1"/>
  <c r="G105" i="8"/>
  <c r="F106" i="8"/>
  <c r="F181" i="1"/>
  <c r="F175" i="1"/>
  <c r="F168" i="1"/>
  <c r="F162" i="1"/>
  <c r="F158" i="1"/>
  <c r="F174" i="1"/>
  <c r="F166" i="1"/>
  <c r="F172" i="1"/>
  <c r="F167" i="1"/>
  <c r="F161" i="1"/>
  <c r="F178" i="1"/>
  <c r="F171" i="1"/>
  <c r="F165" i="1"/>
  <c r="F160" i="1"/>
  <c r="N126" i="11"/>
  <c r="P126" i="11" s="1"/>
  <c r="M126" i="11"/>
  <c r="K127" i="11"/>
  <c r="O130" i="11"/>
  <c r="Q130" i="11" s="1"/>
  <c r="L130" i="11"/>
  <c r="J131" i="11"/>
  <c r="C156" i="8"/>
  <c r="C157" i="8"/>
  <c r="E157" i="8"/>
  <c r="E156" i="8"/>
  <c r="C115" i="7"/>
  <c r="C114" i="7"/>
  <c r="C79" i="7"/>
  <c r="G78" i="7"/>
  <c r="C97" i="7"/>
  <c r="C96" i="7"/>
  <c r="E78" i="7"/>
  <c r="F77" i="2"/>
  <c r="F76" i="2"/>
  <c r="E77" i="2"/>
  <c r="E75" i="2"/>
  <c r="G76" i="7"/>
  <c r="G75" i="7"/>
  <c r="E76" i="7"/>
  <c r="E75" i="7"/>
  <c r="C76" i="7"/>
  <c r="C75" i="7"/>
  <c r="J76" i="1"/>
  <c r="G75" i="1"/>
  <c r="F107" i="8" l="1"/>
  <c r="F106" i="12"/>
  <c r="G106" i="12" s="1"/>
  <c r="G106" i="8"/>
  <c r="N127" i="11"/>
  <c r="P127" i="11" s="1"/>
  <c r="M127" i="11"/>
  <c r="K128" i="11"/>
  <c r="O131" i="11"/>
  <c r="Q131" i="11" s="1"/>
  <c r="L131" i="11"/>
  <c r="J132" i="11"/>
  <c r="K129" i="11" s="1"/>
  <c r="J74" i="1"/>
  <c r="J73" i="1"/>
  <c r="J72" i="1"/>
  <c r="F75" i="2"/>
  <c r="F74" i="2"/>
  <c r="F73" i="2"/>
  <c r="F71" i="2"/>
  <c r="F70" i="2"/>
  <c r="E74" i="7"/>
  <c r="G74" i="7"/>
  <c r="C74" i="7"/>
  <c r="F107" i="12" l="1"/>
  <c r="G107" i="12" s="1"/>
  <c r="F108" i="8"/>
  <c r="G107" i="8"/>
  <c r="N129" i="11"/>
  <c r="P129" i="11" s="1"/>
  <c r="M129" i="11"/>
  <c r="N128" i="11"/>
  <c r="P128" i="11" s="1"/>
  <c r="M128" i="11"/>
  <c r="O132" i="11"/>
  <c r="Q132" i="11" s="1"/>
  <c r="L132" i="11"/>
  <c r="J133" i="11"/>
  <c r="E74" i="2"/>
  <c r="E73" i="2"/>
  <c r="E71" i="2"/>
  <c r="E70" i="2"/>
  <c r="C72" i="2"/>
  <c r="C69" i="2"/>
  <c r="B72" i="2"/>
  <c r="B69" i="2"/>
  <c r="G73" i="1"/>
  <c r="E73" i="7"/>
  <c r="C73" i="7"/>
  <c r="G73" i="7"/>
  <c r="E76" i="2" l="1"/>
  <c r="E69" i="2"/>
  <c r="F108" i="12"/>
  <c r="G108" i="12" s="1"/>
  <c r="G108" i="8"/>
  <c r="F109" i="8"/>
  <c r="E79" i="2"/>
  <c r="K130" i="11"/>
  <c r="O133" i="11"/>
  <c r="Q133" i="11" s="1"/>
  <c r="L133" i="11"/>
  <c r="J134" i="11"/>
  <c r="J70" i="1"/>
  <c r="J69" i="1"/>
  <c r="G72" i="1"/>
  <c r="G70" i="1"/>
  <c r="G69" i="1"/>
  <c r="C71" i="1"/>
  <c r="C68" i="1"/>
  <c r="B71" i="1"/>
  <c r="F72" i="2" s="1"/>
  <c r="B68" i="1"/>
  <c r="G72" i="7"/>
  <c r="G70" i="7"/>
  <c r="G69" i="7"/>
  <c r="F71" i="7"/>
  <c r="F64" i="7"/>
  <c r="E70" i="7"/>
  <c r="E67" i="7"/>
  <c r="D71" i="7"/>
  <c r="E71" i="7" s="1"/>
  <c r="D68" i="7"/>
  <c r="C72" i="7"/>
  <c r="C71" i="7"/>
  <c r="C70" i="7"/>
  <c r="B68" i="7"/>
  <c r="C68" i="7" s="1"/>
  <c r="J75" i="1" l="1"/>
  <c r="G78" i="1"/>
  <c r="G68" i="1"/>
  <c r="F109" i="12"/>
  <c r="G109" i="12" s="1"/>
  <c r="F110" i="8"/>
  <c r="G109" i="8"/>
  <c r="F69" i="2"/>
  <c r="G81" i="1"/>
  <c r="J78" i="1"/>
  <c r="G71" i="1"/>
  <c r="J68" i="1"/>
  <c r="N130" i="11"/>
  <c r="P130" i="11" s="1"/>
  <c r="M130" i="11"/>
  <c r="K131" i="11"/>
  <c r="O134" i="11"/>
  <c r="Q134" i="11" s="1"/>
  <c r="L134" i="11"/>
  <c r="J135" i="11"/>
  <c r="G71" i="7"/>
  <c r="C69" i="7"/>
  <c r="E69" i="7"/>
  <c r="G68" i="7"/>
  <c r="E68" i="7"/>
  <c r="E72" i="7"/>
  <c r="J66" i="1"/>
  <c r="K67" i="1"/>
  <c r="K63" i="1"/>
  <c r="K62" i="1"/>
  <c r="K61" i="1"/>
  <c r="K56" i="1"/>
  <c r="K55" i="1"/>
  <c r="K54" i="1"/>
  <c r="K49" i="1"/>
  <c r="K42" i="1"/>
  <c r="K33" i="1"/>
  <c r="K32" i="1"/>
  <c r="G68" i="2"/>
  <c r="G64" i="2"/>
  <c r="G63" i="2"/>
  <c r="G62" i="2"/>
  <c r="G61" i="2"/>
  <c r="G60" i="2"/>
  <c r="G59" i="2"/>
  <c r="G58" i="2"/>
  <c r="G57" i="2"/>
  <c r="G56" i="2"/>
  <c r="G55" i="2"/>
  <c r="G54" i="2"/>
  <c r="G27" i="2"/>
  <c r="G28" i="2"/>
  <c r="G29" i="2"/>
  <c r="G33" i="2"/>
  <c r="G34" i="2"/>
  <c r="G35" i="2"/>
  <c r="G36" i="2"/>
  <c r="G40" i="2"/>
  <c r="G41" i="2"/>
  <c r="G42" i="2"/>
  <c r="G43" i="2"/>
  <c r="G47" i="2"/>
  <c r="G48" i="2"/>
  <c r="G49" i="2"/>
  <c r="G50" i="2"/>
  <c r="E68" i="2"/>
  <c r="E67" i="2"/>
  <c r="E66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F68" i="2"/>
  <c r="F67" i="2"/>
  <c r="F66" i="2"/>
  <c r="F83" i="2" s="1"/>
  <c r="B83" i="2" s="1"/>
  <c r="F64" i="2"/>
  <c r="F63" i="2"/>
  <c r="F62" i="2"/>
  <c r="F61" i="2"/>
  <c r="F60" i="2"/>
  <c r="F59" i="2"/>
  <c r="F57" i="2"/>
  <c r="C65" i="2"/>
  <c r="B65" i="2"/>
  <c r="E72" i="2" s="1"/>
  <c r="J67" i="1"/>
  <c r="J65" i="1"/>
  <c r="J63" i="1"/>
  <c r="J62" i="1"/>
  <c r="J61" i="1"/>
  <c r="G66" i="1"/>
  <c r="G65" i="1"/>
  <c r="C67" i="7"/>
  <c r="C66" i="7"/>
  <c r="E66" i="7"/>
  <c r="G67" i="7"/>
  <c r="G66" i="7"/>
  <c r="G66" i="2" l="1"/>
  <c r="F110" i="12"/>
  <c r="G110" i="12" s="1"/>
  <c r="F111" i="8"/>
  <c r="G110" i="8"/>
  <c r="E65" i="2"/>
  <c r="G65" i="2"/>
  <c r="G67" i="2"/>
  <c r="N131" i="11"/>
  <c r="P131" i="11" s="1"/>
  <c r="M131" i="11"/>
  <c r="K132" i="11"/>
  <c r="O135" i="11"/>
  <c r="Q135" i="11" s="1"/>
  <c r="L135" i="11"/>
  <c r="J136" i="11"/>
  <c r="J16" i="1"/>
  <c r="J23" i="1"/>
  <c r="J21" i="1"/>
  <c r="J20" i="1"/>
  <c r="J19" i="1"/>
  <c r="J31" i="1"/>
  <c r="J30" i="1"/>
  <c r="J28" i="1"/>
  <c r="J26" i="1"/>
  <c r="J38" i="1"/>
  <c r="J37" i="1"/>
  <c r="J35" i="1"/>
  <c r="J33" i="1"/>
  <c r="J45" i="1"/>
  <c r="J44" i="1"/>
  <c r="J42" i="1"/>
  <c r="J41" i="1"/>
  <c r="J40" i="1"/>
  <c r="J52" i="1"/>
  <c r="J49" i="1"/>
  <c r="J48" i="1"/>
  <c r="J47" i="1"/>
  <c r="J59" i="1"/>
  <c r="J56" i="1"/>
  <c r="J55" i="1"/>
  <c r="J54" i="1"/>
  <c r="J11" i="1"/>
  <c r="J18" i="1"/>
  <c r="J25" i="1"/>
  <c r="J32" i="1"/>
  <c r="J53" i="1"/>
  <c r="J60" i="1"/>
  <c r="G63" i="1"/>
  <c r="G62" i="1"/>
  <c r="C64" i="1"/>
  <c r="B64" i="1"/>
  <c r="G65" i="7"/>
  <c r="G63" i="7"/>
  <c r="E63" i="7"/>
  <c r="D64" i="7"/>
  <c r="B64" i="7"/>
  <c r="C63" i="7"/>
  <c r="G74" i="1" l="1"/>
  <c r="J71" i="1"/>
  <c r="F111" i="12"/>
  <c r="G111" i="12" s="1"/>
  <c r="F112" i="8"/>
  <c r="G111" i="8"/>
  <c r="N132" i="11"/>
  <c r="P132" i="11" s="1"/>
  <c r="M132" i="11"/>
  <c r="K133" i="11"/>
  <c r="O136" i="11"/>
  <c r="Q136" i="11" s="1"/>
  <c r="L136" i="11"/>
  <c r="J137" i="11"/>
  <c r="G64" i="7"/>
  <c r="C65" i="7"/>
  <c r="E64" i="7"/>
  <c r="C64" i="7"/>
  <c r="E65" i="7"/>
  <c r="F65" i="2"/>
  <c r="G64" i="1"/>
  <c r="E62" i="7"/>
  <c r="C62" i="7"/>
  <c r="G62" i="7"/>
  <c r="F112" i="12" l="1"/>
  <c r="G112" i="12" s="1"/>
  <c r="F113" i="8"/>
  <c r="G112" i="8"/>
  <c r="N133" i="11"/>
  <c r="P133" i="11" s="1"/>
  <c r="M133" i="11"/>
  <c r="K134" i="11"/>
  <c r="O137" i="11"/>
  <c r="Q137" i="11" s="1"/>
  <c r="L137" i="11"/>
  <c r="J138" i="11"/>
  <c r="F84" i="2"/>
  <c r="F85" i="2" s="1"/>
  <c r="F86" i="2" s="1"/>
  <c r="G59" i="1"/>
  <c r="G58" i="1"/>
  <c r="G56" i="1"/>
  <c r="E58" i="1"/>
  <c r="C57" i="1"/>
  <c r="B57" i="1"/>
  <c r="G56" i="7"/>
  <c r="G58" i="7"/>
  <c r="G59" i="7"/>
  <c r="G60" i="7"/>
  <c r="G61" i="7"/>
  <c r="E61" i="7"/>
  <c r="E60" i="7"/>
  <c r="E59" i="7"/>
  <c r="E58" i="7"/>
  <c r="E57" i="7"/>
  <c r="E56" i="7"/>
  <c r="C61" i="7"/>
  <c r="C60" i="7"/>
  <c r="C59" i="7"/>
  <c r="C56" i="7"/>
  <c r="B57" i="7"/>
  <c r="G57" i="7" s="1"/>
  <c r="F113" i="12" l="1"/>
  <c r="G113" i="12" s="1"/>
  <c r="G113" i="8"/>
  <c r="F114" i="8"/>
  <c r="N134" i="11"/>
  <c r="P134" i="11" s="1"/>
  <c r="M134" i="11"/>
  <c r="K135" i="11"/>
  <c r="O138" i="11"/>
  <c r="Q138" i="11" s="1"/>
  <c r="L138" i="11"/>
  <c r="J139" i="1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58" i="2"/>
  <c r="G67" i="1"/>
  <c r="K66" i="1"/>
  <c r="J64" i="1"/>
  <c r="K65" i="1"/>
  <c r="K64" i="1"/>
  <c r="G57" i="1"/>
  <c r="C57" i="7"/>
  <c r="C58" i="7"/>
  <c r="G48" i="7"/>
  <c r="C55" i="7"/>
  <c r="C54" i="7"/>
  <c r="C53" i="7"/>
  <c r="G26" i="7"/>
  <c r="G55" i="7"/>
  <c r="G54" i="7"/>
  <c r="G53" i="7"/>
  <c r="E55" i="7"/>
  <c r="E54" i="7"/>
  <c r="E53" i="7"/>
  <c r="D51" i="2"/>
  <c r="F56" i="2"/>
  <c r="F55" i="2"/>
  <c r="F54" i="2"/>
  <c r="F53" i="2"/>
  <c r="G55" i="1"/>
  <c r="G54" i="1"/>
  <c r="G52" i="1"/>
  <c r="G48" i="1"/>
  <c r="G47" i="1"/>
  <c r="D52" i="1"/>
  <c r="D53" i="1"/>
  <c r="D54" i="1"/>
  <c r="D55" i="1"/>
  <c r="K68" i="1" l="1"/>
  <c r="K69" i="1" s="1"/>
  <c r="F114" i="12"/>
  <c r="G114" i="12" s="1"/>
  <c r="F115" i="8"/>
  <c r="G114" i="8"/>
  <c r="N135" i="11"/>
  <c r="P135" i="11" s="1"/>
  <c r="M135" i="11"/>
  <c r="K136" i="11"/>
  <c r="O139" i="11"/>
  <c r="Q139" i="11" s="1"/>
  <c r="L139" i="11"/>
  <c r="J140" i="11"/>
  <c r="F50" i="2"/>
  <c r="F49" i="2"/>
  <c r="F48" i="2"/>
  <c r="F47" i="2"/>
  <c r="D48" i="1"/>
  <c r="D49" i="1"/>
  <c r="C50" i="1"/>
  <c r="C51" i="1" s="1"/>
  <c r="B50" i="1"/>
  <c r="G52" i="7"/>
  <c r="F50" i="7"/>
  <c r="F51" i="7" s="1"/>
  <c r="B50" i="7"/>
  <c r="C50" i="7" s="1"/>
  <c r="E52" i="7"/>
  <c r="E51" i="7"/>
  <c r="E50" i="7"/>
  <c r="E49" i="7"/>
  <c r="G49" i="7"/>
  <c r="C49" i="7"/>
  <c r="F115" i="12" l="1"/>
  <c r="G115" i="12" s="1"/>
  <c r="F116" i="8"/>
  <c r="G115" i="8"/>
  <c r="K70" i="1"/>
  <c r="K71" i="1" s="1"/>
  <c r="K72" i="1" s="1"/>
  <c r="K73" i="1" s="1"/>
  <c r="N136" i="11"/>
  <c r="P136" i="11" s="1"/>
  <c r="M136" i="11"/>
  <c r="K137" i="11"/>
  <c r="O140" i="11"/>
  <c r="Q140" i="11" s="1"/>
  <c r="L140" i="11"/>
  <c r="J141" i="11"/>
  <c r="G60" i="1"/>
  <c r="G50" i="1"/>
  <c r="K57" i="1"/>
  <c r="J57" i="1"/>
  <c r="B51" i="1"/>
  <c r="F51" i="2"/>
  <c r="B51" i="7"/>
  <c r="G50" i="7"/>
  <c r="D50" i="1"/>
  <c r="E47" i="2"/>
  <c r="C43" i="1"/>
  <c r="K74" i="1" l="1"/>
  <c r="F116" i="12"/>
  <c r="G116" i="12" s="1"/>
  <c r="G116" i="8"/>
  <c r="F117" i="8"/>
  <c r="N137" i="11"/>
  <c r="P137" i="11" s="1"/>
  <c r="M137" i="11"/>
  <c r="K138" i="11"/>
  <c r="O141" i="11"/>
  <c r="Q141" i="11" s="1"/>
  <c r="L141" i="11"/>
  <c r="J142" i="11"/>
  <c r="K53" i="1"/>
  <c r="K60" i="1"/>
  <c r="J51" i="1"/>
  <c r="J58" i="1"/>
  <c r="G61" i="1"/>
  <c r="K59" i="1"/>
  <c r="K58" i="1"/>
  <c r="G51" i="1"/>
  <c r="E51" i="1"/>
  <c r="F52" i="2"/>
  <c r="D51" i="1"/>
  <c r="G51" i="7"/>
  <c r="C52" i="7"/>
  <c r="C51" i="7"/>
  <c r="C4" i="7"/>
  <c r="C10" i="7"/>
  <c r="C11" i="7"/>
  <c r="C12" i="7"/>
  <c r="C13" i="7"/>
  <c r="C14" i="7"/>
  <c r="C15" i="7"/>
  <c r="C16" i="7"/>
  <c r="C19" i="7"/>
  <c r="C20" i="7"/>
  <c r="C21" i="7"/>
  <c r="C24" i="7"/>
  <c r="C25" i="7"/>
  <c r="C26" i="7"/>
  <c r="C31" i="7"/>
  <c r="C32" i="7"/>
  <c r="C33" i="7"/>
  <c r="C34" i="7"/>
  <c r="C35" i="7"/>
  <c r="C38" i="7"/>
  <c r="C41" i="7"/>
  <c r="C42" i="7"/>
  <c r="C45" i="7"/>
  <c r="C46" i="7"/>
  <c r="C47" i="7"/>
  <c r="C4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5" i="7"/>
  <c r="E46" i="7"/>
  <c r="E47" i="7"/>
  <c r="E48" i="7"/>
  <c r="E3" i="7"/>
  <c r="G3" i="7"/>
  <c r="G4" i="7"/>
  <c r="G9" i="7"/>
  <c r="G10" i="7"/>
  <c r="G11" i="7"/>
  <c r="G12" i="7"/>
  <c r="G13" i="7"/>
  <c r="G14" i="7"/>
  <c r="G15" i="7"/>
  <c r="G16" i="7"/>
  <c r="G18" i="7"/>
  <c r="G19" i="7"/>
  <c r="G20" i="7"/>
  <c r="G21" i="7"/>
  <c r="G23" i="7"/>
  <c r="G24" i="7"/>
  <c r="G25" i="7"/>
  <c r="G28" i="7"/>
  <c r="G30" i="7"/>
  <c r="G31" i="7"/>
  <c r="G32" i="7"/>
  <c r="G33" i="7"/>
  <c r="G34" i="7"/>
  <c r="G37" i="7"/>
  <c r="G38" i="7"/>
  <c r="G40" i="7"/>
  <c r="G41" i="7"/>
  <c r="G42" i="7"/>
  <c r="G45" i="7"/>
  <c r="G46" i="7"/>
  <c r="G47" i="7"/>
  <c r="G35" i="7" s="1"/>
  <c r="G2" i="7"/>
  <c r="F44" i="7"/>
  <c r="F39" i="7"/>
  <c r="F36" i="7"/>
  <c r="F29" i="7"/>
  <c r="F22" i="7"/>
  <c r="F17" i="7"/>
  <c r="F8" i="7"/>
  <c r="F7" i="7"/>
  <c r="F6" i="7"/>
  <c r="F5" i="7"/>
  <c r="D43" i="7"/>
  <c r="D29" i="7"/>
  <c r="D22" i="7"/>
  <c r="B43" i="7"/>
  <c r="C43" i="7" s="1"/>
  <c r="B39" i="7"/>
  <c r="C39" i="7" s="1"/>
  <c r="B36" i="7"/>
  <c r="C37" i="7" s="1"/>
  <c r="B29" i="7"/>
  <c r="C29" i="7" s="1"/>
  <c r="B27" i="7"/>
  <c r="C27" i="7" s="1"/>
  <c r="B22" i="7"/>
  <c r="C23" i="7" s="1"/>
  <c r="B17" i="7"/>
  <c r="C17" i="7" s="1"/>
  <c r="B8" i="7"/>
  <c r="C9" i="7" s="1"/>
  <c r="B7" i="7"/>
  <c r="B6" i="7"/>
  <c r="G6" i="7" s="1"/>
  <c r="B5" i="7"/>
  <c r="C5" i="7" s="1"/>
  <c r="G117" i="8" l="1"/>
  <c r="F117" i="12"/>
  <c r="G117" i="12" s="1"/>
  <c r="F118" i="8"/>
  <c r="K75" i="1"/>
  <c r="N138" i="11"/>
  <c r="P138" i="11" s="1"/>
  <c r="M138" i="11"/>
  <c r="K139" i="11"/>
  <c r="O142" i="11"/>
  <c r="Q142" i="11" s="1"/>
  <c r="L142" i="11"/>
  <c r="J143" i="11"/>
  <c r="C7" i="7"/>
  <c r="G44" i="7"/>
  <c r="G43" i="7"/>
  <c r="G39" i="7"/>
  <c r="G17" i="7"/>
  <c r="G7" i="7"/>
  <c r="G5" i="7"/>
  <c r="E44" i="7"/>
  <c r="E30" i="7"/>
  <c r="E22" i="7"/>
  <c r="C44" i="7"/>
  <c r="C40" i="7"/>
  <c r="C36" i="7"/>
  <c r="C30" i="7"/>
  <c r="C28" i="7"/>
  <c r="C22" i="7"/>
  <c r="C18" i="7"/>
  <c r="C8" i="7"/>
  <c r="C6" i="7"/>
  <c r="G36" i="7"/>
  <c r="G29" i="7"/>
  <c r="G27" i="7"/>
  <c r="G22" i="7"/>
  <c r="G8" i="7"/>
  <c r="E43" i="7"/>
  <c r="E29" i="7"/>
  <c r="E23" i="7"/>
  <c r="E46" i="2"/>
  <c r="E43" i="2"/>
  <c r="E42" i="2"/>
  <c r="E41" i="2"/>
  <c r="E40" i="2"/>
  <c r="E39" i="2"/>
  <c r="E38" i="2"/>
  <c r="E37" i="2"/>
  <c r="E36" i="2"/>
  <c r="E35" i="2"/>
  <c r="G45" i="1"/>
  <c r="F46" i="2"/>
  <c r="F45" i="2"/>
  <c r="F36" i="2"/>
  <c r="C44" i="2"/>
  <c r="B44" i="2"/>
  <c r="E44" i="2" s="1"/>
  <c r="G44" i="1"/>
  <c r="G53" i="2" l="1"/>
  <c r="G45" i="2"/>
  <c r="G51" i="2"/>
  <c r="E51" i="2"/>
  <c r="G52" i="2"/>
  <c r="G44" i="2"/>
  <c r="G46" i="2"/>
  <c r="E45" i="2"/>
  <c r="F118" i="12"/>
  <c r="G118" i="12" s="1"/>
  <c r="G118" i="8"/>
  <c r="F119" i="8"/>
  <c r="K76" i="1"/>
  <c r="N139" i="11"/>
  <c r="P139" i="11" s="1"/>
  <c r="M139" i="11"/>
  <c r="K140" i="11"/>
  <c r="O143" i="11"/>
  <c r="Q143" i="11" s="1"/>
  <c r="L143" i="11"/>
  <c r="J144" i="11"/>
  <c r="B43" i="1"/>
  <c r="F120" i="8" l="1"/>
  <c r="F119" i="12"/>
  <c r="G119" i="12" s="1"/>
  <c r="G119" i="8"/>
  <c r="K77" i="1"/>
  <c r="N140" i="11"/>
  <c r="P140" i="11" s="1"/>
  <c r="M140" i="11"/>
  <c r="K141" i="11"/>
  <c r="O144" i="11"/>
  <c r="Q144" i="11" s="1"/>
  <c r="L144" i="11"/>
  <c r="J145" i="11"/>
  <c r="E43" i="1"/>
  <c r="G53" i="1"/>
  <c r="K50" i="1"/>
  <c r="J50" i="1"/>
  <c r="K51" i="1"/>
  <c r="K52" i="1"/>
  <c r="F44" i="2"/>
  <c r="G43" i="1"/>
  <c r="G13" i="1"/>
  <c r="H4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K78" i="1" l="1"/>
  <c r="F120" i="12"/>
  <c r="G120" i="12" s="1"/>
  <c r="F121" i="8"/>
  <c r="G120" i="8"/>
  <c r="N141" i="11"/>
  <c r="P141" i="11" s="1"/>
  <c r="M141" i="11"/>
  <c r="K142" i="11"/>
  <c r="O145" i="11"/>
  <c r="Q145" i="11" s="1"/>
  <c r="L145" i="11"/>
  <c r="J146" i="11"/>
  <c r="C39" i="1"/>
  <c r="C36" i="1"/>
  <c r="B36" i="1"/>
  <c r="G42" i="1"/>
  <c r="G41" i="1"/>
  <c r="G40" i="1"/>
  <c r="G38" i="1"/>
  <c r="G35" i="1"/>
  <c r="G34" i="1"/>
  <c r="G33" i="1"/>
  <c r="G31" i="1"/>
  <c r="G30" i="1"/>
  <c r="G28" i="1"/>
  <c r="G26" i="1"/>
  <c r="G25" i="1"/>
  <c r="G24" i="1"/>
  <c r="G23" i="1"/>
  <c r="G21" i="1"/>
  <c r="G20" i="1"/>
  <c r="G19" i="1"/>
  <c r="G12" i="1"/>
  <c r="G11" i="1"/>
  <c r="G4" i="1"/>
  <c r="G10" i="1"/>
  <c r="G3" i="1"/>
  <c r="C30" i="2"/>
  <c r="C23" i="2"/>
  <c r="E42" i="1"/>
  <c r="B8" i="1"/>
  <c r="J15" i="1" s="1"/>
  <c r="B7" i="1"/>
  <c r="J14" i="1" s="1"/>
  <c r="B6" i="1"/>
  <c r="J13" i="1" s="1"/>
  <c r="B5" i="1"/>
  <c r="J12" i="1" s="1"/>
  <c r="F43" i="2"/>
  <c r="F42" i="2"/>
  <c r="F41" i="2"/>
  <c r="F39" i="2"/>
  <c r="F38" i="2"/>
  <c r="F37" i="2"/>
  <c r="B39" i="1"/>
  <c r="G14" i="1" l="1"/>
  <c r="F121" i="12"/>
  <c r="G121" i="12" s="1"/>
  <c r="F122" i="8"/>
  <c r="G121" i="8"/>
  <c r="K79" i="1"/>
  <c r="N142" i="11"/>
  <c r="P142" i="11" s="1"/>
  <c r="M142" i="11"/>
  <c r="K143" i="11"/>
  <c r="O146" i="11"/>
  <c r="Q146" i="11" s="1"/>
  <c r="L146" i="11"/>
  <c r="J147" i="11"/>
  <c r="G6" i="1"/>
  <c r="G8" i="1"/>
  <c r="G16" i="1"/>
  <c r="G18" i="1"/>
  <c r="G36" i="1"/>
  <c r="G46" i="1"/>
  <c r="K43" i="1"/>
  <c r="J43" i="1"/>
  <c r="K45" i="1"/>
  <c r="K44" i="1"/>
  <c r="K47" i="1"/>
  <c r="K41" i="1"/>
  <c r="K39" i="1"/>
  <c r="K48" i="1"/>
  <c r="K46" i="1"/>
  <c r="K40" i="1"/>
  <c r="J46" i="1"/>
  <c r="J39" i="1"/>
  <c r="G49" i="1"/>
  <c r="F40" i="2"/>
  <c r="G5" i="1"/>
  <c r="G7" i="1"/>
  <c r="G9" i="1"/>
  <c r="G15" i="1"/>
  <c r="E31" i="1"/>
  <c r="E32" i="1"/>
  <c r="E33" i="1"/>
  <c r="E34" i="1"/>
  <c r="E35" i="1"/>
  <c r="E36" i="1"/>
  <c r="E37" i="1"/>
  <c r="E38" i="1"/>
  <c r="K80" i="1" l="1"/>
  <c r="K81" i="1" s="1"/>
  <c r="F122" i="12"/>
  <c r="G122" i="12" s="1"/>
  <c r="G122" i="8"/>
  <c r="F123" i="8"/>
  <c r="N143" i="11"/>
  <c r="P143" i="11" s="1"/>
  <c r="M143" i="11"/>
  <c r="K144" i="11"/>
  <c r="O147" i="11"/>
  <c r="Q147" i="11" s="1"/>
  <c r="L147" i="11"/>
  <c r="J148" i="11"/>
  <c r="D36" i="2"/>
  <c r="D35" i="1"/>
  <c r="F35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6" i="1"/>
  <c r="D26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2" i="1"/>
  <c r="D2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1" i="2"/>
  <c r="D32" i="2"/>
  <c r="D33" i="2"/>
  <c r="D34" i="2"/>
  <c r="D35" i="2"/>
  <c r="D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4" i="2"/>
  <c r="F25" i="2"/>
  <c r="F26" i="2"/>
  <c r="F27" i="2"/>
  <c r="F29" i="2"/>
  <c r="F31" i="2"/>
  <c r="F32" i="2"/>
  <c r="F33" i="2"/>
  <c r="F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2" i="2"/>
  <c r="E33" i="2"/>
  <c r="E34" i="2"/>
  <c r="E3" i="2"/>
  <c r="B30" i="2"/>
  <c r="B23" i="2"/>
  <c r="F123" i="12" l="1"/>
  <c r="G123" i="12" s="1"/>
  <c r="G123" i="8"/>
  <c r="F124" i="8"/>
  <c r="D30" i="2"/>
  <c r="G31" i="2"/>
  <c r="G37" i="2"/>
  <c r="G39" i="2"/>
  <c r="G30" i="2"/>
  <c r="G32" i="2"/>
  <c r="G38" i="2"/>
  <c r="K82" i="1"/>
  <c r="K83" i="1" s="1"/>
  <c r="N144" i="11"/>
  <c r="P144" i="11" s="1"/>
  <c r="M144" i="11"/>
  <c r="K145" i="11"/>
  <c r="O148" i="11"/>
  <c r="Q148" i="11" s="1"/>
  <c r="L148" i="11"/>
  <c r="J149" i="11"/>
  <c r="E39" i="1"/>
  <c r="D38" i="2"/>
  <c r="D23" i="2"/>
  <c r="E23" i="2"/>
  <c r="E31" i="2"/>
  <c r="E30" i="2"/>
  <c r="E24" i="2"/>
  <c r="B29" i="1"/>
  <c r="B27" i="1"/>
  <c r="B2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7" i="1"/>
  <c r="E17" i="1" s="1"/>
  <c r="K84" i="1" l="1"/>
  <c r="K85" i="1" s="1"/>
  <c r="F124" i="12"/>
  <c r="G124" i="12" s="1"/>
  <c r="F125" i="8"/>
  <c r="G124" i="8"/>
  <c r="N145" i="11"/>
  <c r="P145" i="11" s="1"/>
  <c r="M145" i="11"/>
  <c r="K146" i="11"/>
  <c r="O149" i="11"/>
  <c r="Q149" i="11" s="1"/>
  <c r="L149" i="11"/>
  <c r="J150" i="11"/>
  <c r="J22" i="1"/>
  <c r="G32" i="1"/>
  <c r="G22" i="1"/>
  <c r="C22" i="1"/>
  <c r="D22" i="1" s="1"/>
  <c r="K31" i="1"/>
  <c r="K29" i="1"/>
  <c r="K30" i="1"/>
  <c r="J29" i="1"/>
  <c r="G29" i="1"/>
  <c r="G39" i="1"/>
  <c r="K38" i="1"/>
  <c r="J36" i="1"/>
  <c r="E30" i="1"/>
  <c r="K37" i="1"/>
  <c r="K36" i="1"/>
  <c r="C29" i="1"/>
  <c r="D29" i="1" s="1"/>
  <c r="J17" i="1"/>
  <c r="J24" i="1"/>
  <c r="G17" i="1"/>
  <c r="C17" i="1"/>
  <c r="D17" i="1" s="1"/>
  <c r="F18" i="2"/>
  <c r="E18" i="1"/>
  <c r="K35" i="1"/>
  <c r="K27" i="1"/>
  <c r="K34" i="1"/>
  <c r="K28" i="1"/>
  <c r="J27" i="1"/>
  <c r="J34" i="1"/>
  <c r="G27" i="1"/>
  <c r="G37" i="1"/>
  <c r="C27" i="1"/>
  <c r="D27" i="1" s="1"/>
  <c r="F28" i="2"/>
  <c r="F30" i="2"/>
  <c r="F23" i="2"/>
  <c r="E40" i="1"/>
  <c r="D40" i="2"/>
  <c r="E29" i="1"/>
  <c r="E28" i="1"/>
  <c r="E27" i="1"/>
  <c r="E26" i="1"/>
  <c r="E25" i="1"/>
  <c r="E24" i="1"/>
  <c r="E23" i="1"/>
  <c r="E22" i="1"/>
  <c r="E21" i="1"/>
  <c r="E20" i="1"/>
  <c r="E19" i="1"/>
  <c r="K86" i="1" l="1"/>
  <c r="K87" i="1" s="1"/>
  <c r="F125" i="12"/>
  <c r="G125" i="12" s="1"/>
  <c r="G125" i="8"/>
  <c r="F126" i="8"/>
  <c r="F36" i="1"/>
  <c r="N146" i="11"/>
  <c r="P146" i="11" s="1"/>
  <c r="M146" i="11"/>
  <c r="K147" i="11"/>
  <c r="O150" i="11"/>
  <c r="Q150" i="11" s="1"/>
  <c r="L150" i="11"/>
  <c r="J151" i="11"/>
  <c r="F39" i="1"/>
  <c r="F38" i="1"/>
  <c r="F35" i="1"/>
  <c r="F40" i="1"/>
  <c r="F37" i="1"/>
  <c r="C76" i="2"/>
  <c r="C77" i="2" s="1"/>
  <c r="D37" i="2"/>
  <c r="F41" i="1"/>
  <c r="D41" i="2"/>
  <c r="D37" i="1"/>
  <c r="K88" i="1" l="1"/>
  <c r="D36" i="1"/>
  <c r="C182" i="1"/>
  <c r="D182" i="1" s="1"/>
  <c r="F126" i="12"/>
  <c r="G126" i="12" s="1"/>
  <c r="F127" i="8"/>
  <c r="G126" i="8"/>
  <c r="N147" i="11"/>
  <c r="P147" i="11" s="1"/>
  <c r="M147" i="11"/>
  <c r="K148" i="11"/>
  <c r="O151" i="11"/>
  <c r="Q151" i="11" s="1"/>
  <c r="L151" i="11"/>
  <c r="J152" i="11"/>
  <c r="D39" i="2"/>
  <c r="E41" i="1"/>
  <c r="F42" i="1" s="1"/>
  <c r="D42" i="2"/>
  <c r="D38" i="1"/>
  <c r="K89" i="1" l="1"/>
  <c r="K90" i="1" s="1"/>
  <c r="F127" i="12"/>
  <c r="G127" i="12" s="1"/>
  <c r="F128" i="8"/>
  <c r="G127" i="8"/>
  <c r="N148" i="11"/>
  <c r="P148" i="11" s="1"/>
  <c r="M148" i="11"/>
  <c r="K149" i="11"/>
  <c r="O152" i="11"/>
  <c r="Q152" i="11" s="1"/>
  <c r="L152" i="11"/>
  <c r="J153" i="11"/>
  <c r="E83" i="2"/>
  <c r="D43" i="2"/>
  <c r="D39" i="1"/>
  <c r="K91" i="1" l="1"/>
  <c r="K92" i="1" s="1"/>
  <c r="F128" i="12"/>
  <c r="G128" i="12" s="1"/>
  <c r="F129" i="8"/>
  <c r="G128" i="8"/>
  <c r="N149" i="11"/>
  <c r="P149" i="11" s="1"/>
  <c r="M149" i="11"/>
  <c r="K150" i="11"/>
  <c r="O153" i="11"/>
  <c r="Q153" i="11" s="1"/>
  <c r="L153" i="11"/>
  <c r="J154" i="11"/>
  <c r="C83" i="2"/>
  <c r="E84" i="2"/>
  <c r="F43" i="1"/>
  <c r="D44" i="2"/>
  <c r="D40" i="1"/>
  <c r="C84" i="2" l="1"/>
  <c r="K93" i="1"/>
  <c r="K94" i="1" s="1"/>
  <c r="F129" i="12"/>
  <c r="G129" i="12" s="1"/>
  <c r="F130" i="8"/>
  <c r="G129" i="8"/>
  <c r="N150" i="11"/>
  <c r="P150" i="11" s="1"/>
  <c r="M150" i="11"/>
  <c r="K151" i="11"/>
  <c r="O154" i="11"/>
  <c r="Q154" i="11" s="1"/>
  <c r="L154" i="11"/>
  <c r="J155" i="11"/>
  <c r="E85" i="2"/>
  <c r="C85" i="2" s="1"/>
  <c r="D45" i="2"/>
  <c r="D41" i="1"/>
  <c r="K95" i="1" l="1"/>
  <c r="K96" i="1"/>
  <c r="K97" i="1" s="1"/>
  <c r="F130" i="12"/>
  <c r="G130" i="12" s="1"/>
  <c r="F131" i="8"/>
  <c r="G130" i="8"/>
  <c r="N151" i="11"/>
  <c r="P151" i="11" s="1"/>
  <c r="M151" i="11"/>
  <c r="K152" i="11"/>
  <c r="O155" i="11"/>
  <c r="Q155" i="11" s="1"/>
  <c r="L155" i="11"/>
  <c r="J156" i="11"/>
  <c r="E86" i="2"/>
  <c r="C86" i="2" s="1"/>
  <c r="D46" i="2"/>
  <c r="D42" i="1"/>
  <c r="K98" i="1" l="1"/>
  <c r="K99" i="1" s="1"/>
  <c r="K100" i="1" s="1"/>
  <c r="F131" i="12"/>
  <c r="G131" i="12" s="1"/>
  <c r="G131" i="8"/>
  <c r="F132" i="8"/>
  <c r="N152" i="11"/>
  <c r="P152" i="11" s="1"/>
  <c r="M152" i="11"/>
  <c r="K153" i="11"/>
  <c r="O156" i="11"/>
  <c r="Q156" i="11" s="1"/>
  <c r="L156" i="11"/>
  <c r="J157" i="11"/>
  <c r="E87" i="2"/>
  <c r="C87" i="2" s="1"/>
  <c r="F44" i="1"/>
  <c r="E44" i="1"/>
  <c r="D47" i="2"/>
  <c r="D43" i="1"/>
  <c r="K101" i="1" l="1"/>
  <c r="K102" i="1" s="1"/>
  <c r="F132" i="12"/>
  <c r="G132" i="12" s="1"/>
  <c r="G132" i="8"/>
  <c r="F133" i="8"/>
  <c r="N153" i="11"/>
  <c r="P153" i="11" s="1"/>
  <c r="M153" i="11"/>
  <c r="K154" i="11"/>
  <c r="O157" i="11"/>
  <c r="Q157" i="11" s="1"/>
  <c r="L157" i="11"/>
  <c r="J158" i="11"/>
  <c r="E88" i="2"/>
  <c r="C88" i="2" s="1"/>
  <c r="E45" i="1"/>
  <c r="D48" i="2"/>
  <c r="D44" i="1"/>
  <c r="F133" i="12" l="1"/>
  <c r="G133" i="12" s="1"/>
  <c r="G133" i="8"/>
  <c r="F134" i="8"/>
  <c r="N154" i="11"/>
  <c r="P154" i="11" s="1"/>
  <c r="M154" i="11"/>
  <c r="K155" i="11"/>
  <c r="O158" i="11"/>
  <c r="Q158" i="11" s="1"/>
  <c r="L158" i="11"/>
  <c r="J159" i="11"/>
  <c r="E89" i="2"/>
  <c r="C89" i="2" s="1"/>
  <c r="F46" i="1"/>
  <c r="F45" i="1"/>
  <c r="D49" i="2"/>
  <c r="D45" i="1"/>
  <c r="F134" i="12" l="1"/>
  <c r="G134" i="12" s="1"/>
  <c r="G134" i="8"/>
  <c r="F135" i="8"/>
  <c r="N155" i="11"/>
  <c r="P155" i="11" s="1"/>
  <c r="M155" i="11"/>
  <c r="K156" i="11"/>
  <c r="O159" i="11"/>
  <c r="Q159" i="11" s="1"/>
  <c r="L159" i="11"/>
  <c r="J160" i="11"/>
  <c r="E90" i="2"/>
  <c r="C90" i="2" s="1"/>
  <c r="E46" i="1"/>
  <c r="D50" i="2"/>
  <c r="F135" i="12" l="1"/>
  <c r="G135" i="12" s="1"/>
  <c r="G135" i="8"/>
  <c r="F136" i="8"/>
  <c r="N156" i="11"/>
  <c r="P156" i="11" s="1"/>
  <c r="M156" i="11"/>
  <c r="K157" i="11"/>
  <c r="O160" i="11"/>
  <c r="Q160" i="11" s="1"/>
  <c r="L160" i="11"/>
  <c r="J161" i="11"/>
  <c r="E91" i="2"/>
  <c r="C91" i="2" s="1"/>
  <c r="D46" i="1"/>
  <c r="E47" i="1"/>
  <c r="F136" i="12" l="1"/>
  <c r="G136" i="12" s="1"/>
  <c r="G136" i="8"/>
  <c r="F137" i="8"/>
  <c r="N157" i="11"/>
  <c r="P157" i="11" s="1"/>
  <c r="M157" i="11"/>
  <c r="K158" i="11"/>
  <c r="O161" i="11"/>
  <c r="Q161" i="11" s="1"/>
  <c r="L161" i="11"/>
  <c r="J162" i="11"/>
  <c r="E92" i="2"/>
  <c r="C92" i="2" s="1"/>
  <c r="D47" i="1"/>
  <c r="E48" i="1"/>
  <c r="F47" i="1"/>
  <c r="F48" i="1"/>
  <c r="D52" i="2"/>
  <c r="F137" i="12" l="1"/>
  <c r="G137" i="12" s="1"/>
  <c r="F138" i="8"/>
  <c r="G137" i="8"/>
  <c r="N158" i="11"/>
  <c r="P158" i="11" s="1"/>
  <c r="M158" i="11"/>
  <c r="K159" i="11"/>
  <c r="O162" i="11"/>
  <c r="Q162" i="11" s="1"/>
  <c r="L162" i="11"/>
  <c r="J163" i="11"/>
  <c r="E93" i="2"/>
  <c r="C93" i="2" s="1"/>
  <c r="D53" i="2"/>
  <c r="F138" i="12" l="1"/>
  <c r="G138" i="12" s="1"/>
  <c r="G138" i="8"/>
  <c r="F139" i="8"/>
  <c r="N159" i="11"/>
  <c r="P159" i="11" s="1"/>
  <c r="M159" i="11"/>
  <c r="K160" i="11"/>
  <c r="O163" i="11"/>
  <c r="Q163" i="11" s="1"/>
  <c r="L163" i="11"/>
  <c r="J164" i="11"/>
  <c r="E94" i="2"/>
  <c r="C94" i="2" s="1"/>
  <c r="F49" i="1"/>
  <c r="D54" i="2"/>
  <c r="F139" i="12" l="1"/>
  <c r="G139" i="12" s="1"/>
  <c r="G139" i="8"/>
  <c r="F140" i="8"/>
  <c r="N160" i="11"/>
  <c r="P160" i="11" s="1"/>
  <c r="M160" i="11"/>
  <c r="K161" i="11"/>
  <c r="O164" i="11"/>
  <c r="Q164" i="11" s="1"/>
  <c r="L164" i="11"/>
  <c r="J165" i="11"/>
  <c r="E95" i="2"/>
  <c r="C95" i="2" s="1"/>
  <c r="D55" i="2"/>
  <c r="F140" i="12" l="1"/>
  <c r="G140" i="12" s="1"/>
  <c r="F141" i="8"/>
  <c r="G140" i="8"/>
  <c r="N161" i="11"/>
  <c r="P161" i="11" s="1"/>
  <c r="M161" i="11"/>
  <c r="K162" i="11"/>
  <c r="O165" i="11"/>
  <c r="Q165" i="11" s="1"/>
  <c r="L165" i="11"/>
  <c r="J166" i="11"/>
  <c r="E96" i="2"/>
  <c r="C96" i="2" s="1"/>
  <c r="D56" i="2"/>
  <c r="F141" i="12" l="1"/>
  <c r="G141" i="12" s="1"/>
  <c r="G141" i="8"/>
  <c r="F142" i="8"/>
  <c r="N162" i="11"/>
  <c r="P162" i="11" s="1"/>
  <c r="M162" i="11"/>
  <c r="K163" i="11"/>
  <c r="O166" i="11"/>
  <c r="Q166" i="11" s="1"/>
  <c r="L166" i="11"/>
  <c r="J167" i="11"/>
  <c r="E97" i="2"/>
  <c r="C97" i="2" s="1"/>
  <c r="D57" i="2"/>
  <c r="F142" i="12" l="1"/>
  <c r="G142" i="12" s="1"/>
  <c r="G142" i="8"/>
  <c r="F143" i="8"/>
  <c r="N163" i="11"/>
  <c r="P163" i="11" s="1"/>
  <c r="M163" i="11"/>
  <c r="K164" i="11"/>
  <c r="O167" i="11"/>
  <c r="Q167" i="11" s="1"/>
  <c r="L167" i="11"/>
  <c r="J168" i="11"/>
  <c r="E98" i="2"/>
  <c r="C98" i="2" s="1"/>
  <c r="D58" i="2"/>
  <c r="F143" i="12" l="1"/>
  <c r="G143" i="12" s="1"/>
  <c r="G143" i="8"/>
  <c r="F144" i="8"/>
  <c r="N164" i="11"/>
  <c r="P164" i="11" s="1"/>
  <c r="M164" i="11"/>
  <c r="K165" i="11"/>
  <c r="O168" i="11"/>
  <c r="Q168" i="11" s="1"/>
  <c r="L168" i="11"/>
  <c r="J169" i="11"/>
  <c r="E99" i="2"/>
  <c r="C99" i="2" s="1"/>
  <c r="D59" i="2"/>
  <c r="F144" i="12" l="1"/>
  <c r="G144" i="12" s="1"/>
  <c r="F145" i="8"/>
  <c r="G144" i="8"/>
  <c r="N165" i="11"/>
  <c r="P165" i="11" s="1"/>
  <c r="M165" i="11"/>
  <c r="K166" i="11"/>
  <c r="O169" i="11"/>
  <c r="Q169" i="11" s="1"/>
  <c r="L169" i="11"/>
  <c r="J170" i="11"/>
  <c r="E100" i="2"/>
  <c r="C100" i="2" s="1"/>
  <c r="E52" i="1"/>
  <c r="D60" i="2"/>
  <c r="F145" i="12" l="1"/>
  <c r="G145" i="12" s="1"/>
  <c r="G145" i="8"/>
  <c r="F146" i="8"/>
  <c r="N166" i="11"/>
  <c r="P166" i="11" s="1"/>
  <c r="M166" i="11"/>
  <c r="K167" i="11"/>
  <c r="O170" i="11"/>
  <c r="Q170" i="11" s="1"/>
  <c r="L170" i="11"/>
  <c r="J171" i="11"/>
  <c r="E101" i="2"/>
  <c r="C101" i="2" s="1"/>
  <c r="D61" i="2"/>
  <c r="F146" i="12" l="1"/>
  <c r="G146" i="12" s="1"/>
  <c r="F147" i="8"/>
  <c r="G146" i="8"/>
  <c r="N167" i="11"/>
  <c r="P167" i="11" s="1"/>
  <c r="M167" i="11"/>
  <c r="K168" i="11"/>
  <c r="O171" i="11"/>
  <c r="Q171" i="11" s="1"/>
  <c r="L171" i="11"/>
  <c r="J172" i="11"/>
  <c r="K169" i="11" s="1"/>
  <c r="E102" i="2"/>
  <c r="C102" i="2" s="1"/>
  <c r="E53" i="1"/>
  <c r="D62" i="2"/>
  <c r="F147" i="12" l="1"/>
  <c r="G147" i="12" s="1"/>
  <c r="F148" i="8"/>
  <c r="G147" i="8"/>
  <c r="N169" i="11"/>
  <c r="P169" i="11" s="1"/>
  <c r="M169" i="11"/>
  <c r="N168" i="11"/>
  <c r="P168" i="11" s="1"/>
  <c r="M168" i="11"/>
  <c r="O172" i="11"/>
  <c r="Q172" i="11" s="1"/>
  <c r="L172" i="11"/>
  <c r="J173" i="11"/>
  <c r="K170" i="11" s="1"/>
  <c r="E103" i="2"/>
  <c r="C103" i="2" s="1"/>
  <c r="D63" i="2"/>
  <c r="F148" i="12" l="1"/>
  <c r="G148" i="12" s="1"/>
  <c r="G148" i="8"/>
  <c r="F149" i="8"/>
  <c r="N170" i="11"/>
  <c r="P170" i="11" s="1"/>
  <c r="M170" i="11"/>
  <c r="O173" i="11"/>
  <c r="Q173" i="11" s="1"/>
  <c r="L173" i="11"/>
  <c r="J174" i="11"/>
  <c r="E104" i="2"/>
  <c r="C104" i="2" s="1"/>
  <c r="E54" i="1"/>
  <c r="D64" i="2"/>
  <c r="F149" i="12" l="1"/>
  <c r="G149" i="12" s="1"/>
  <c r="G149" i="8"/>
  <c r="F150" i="8"/>
  <c r="K171" i="11"/>
  <c r="O174" i="11"/>
  <c r="Q174" i="11" s="1"/>
  <c r="L174" i="11"/>
  <c r="J175" i="11"/>
  <c r="E105" i="2"/>
  <c r="C105" i="2" s="1"/>
  <c r="E55" i="1"/>
  <c r="D65" i="2"/>
  <c r="F150" i="12" l="1"/>
  <c r="G150" i="12" s="1"/>
  <c r="G150" i="8"/>
  <c r="F151" i="8"/>
  <c r="N171" i="11"/>
  <c r="P171" i="11" s="1"/>
  <c r="M171" i="11"/>
  <c r="K172" i="11"/>
  <c r="O175" i="11"/>
  <c r="Q175" i="11" s="1"/>
  <c r="L175" i="11"/>
  <c r="J176" i="11"/>
  <c r="E106" i="2"/>
  <c r="C106" i="2" s="1"/>
  <c r="D66" i="2"/>
  <c r="F151" i="12" l="1"/>
  <c r="G151" i="12" s="1"/>
  <c r="G151" i="8"/>
  <c r="F152" i="8"/>
  <c r="N172" i="11"/>
  <c r="P172" i="11" s="1"/>
  <c r="M172" i="11"/>
  <c r="K173" i="11"/>
  <c r="O176" i="11"/>
  <c r="Q176" i="11" s="1"/>
  <c r="L176" i="11"/>
  <c r="J177" i="11"/>
  <c r="E107" i="2"/>
  <c r="C107" i="2" s="1"/>
  <c r="D67" i="2"/>
  <c r="F152" i="12" l="1"/>
  <c r="G152" i="12" s="1"/>
  <c r="F153" i="8"/>
  <c r="G152" i="8"/>
  <c r="N173" i="11"/>
  <c r="P173" i="11" s="1"/>
  <c r="M173" i="11"/>
  <c r="K174" i="11"/>
  <c r="O177" i="11"/>
  <c r="Q177" i="11" s="1"/>
  <c r="L177" i="11"/>
  <c r="J178" i="11"/>
  <c r="K175" i="11" s="1"/>
  <c r="E108" i="2"/>
  <c r="C108" i="2" s="1"/>
  <c r="D68" i="2"/>
  <c r="F153" i="12" l="1"/>
  <c r="G153" i="12" s="1"/>
  <c r="G153" i="8"/>
  <c r="F154" i="8"/>
  <c r="N175" i="11"/>
  <c r="P175" i="11" s="1"/>
  <c r="M175" i="11"/>
  <c r="N174" i="11"/>
  <c r="P174" i="11" s="1"/>
  <c r="M174" i="11"/>
  <c r="O178" i="11"/>
  <c r="Q178" i="11" s="1"/>
  <c r="L178" i="11"/>
  <c r="J179" i="11"/>
  <c r="E109" i="2"/>
  <c r="C109" i="2" s="1"/>
  <c r="D69" i="2"/>
  <c r="F154" i="12" l="1"/>
  <c r="G154" i="12" s="1"/>
  <c r="G154" i="8"/>
  <c r="F155" i="8"/>
  <c r="K176" i="11"/>
  <c r="O179" i="11"/>
  <c r="Q179" i="11" s="1"/>
  <c r="L179" i="11"/>
  <c r="J180" i="11"/>
  <c r="E110" i="2"/>
  <c r="C110" i="2" s="1"/>
  <c r="D70" i="2"/>
  <c r="F155" i="12" l="1"/>
  <c r="G155" i="12" s="1"/>
  <c r="G155" i="8"/>
  <c r="F156" i="8"/>
  <c r="N176" i="11"/>
  <c r="P176" i="11" s="1"/>
  <c r="M176" i="11"/>
  <c r="K177" i="11"/>
  <c r="O180" i="11"/>
  <c r="Q180" i="11" s="1"/>
  <c r="L180" i="11"/>
  <c r="J181" i="11"/>
  <c r="E111" i="2"/>
  <c r="C111" i="2" s="1"/>
  <c r="D71" i="2"/>
  <c r="F156" i="12" l="1"/>
  <c r="G156" i="12" s="1"/>
  <c r="G156" i="8"/>
  <c r="F157" i="8"/>
  <c r="N177" i="11"/>
  <c r="P177" i="11" s="1"/>
  <c r="M177" i="11"/>
  <c r="K178" i="11"/>
  <c r="O181" i="11"/>
  <c r="Q181" i="11" s="1"/>
  <c r="L181" i="11"/>
  <c r="J182" i="11"/>
  <c r="E112" i="2"/>
  <c r="C112" i="2" s="1"/>
  <c r="D72" i="2"/>
  <c r="F157" i="12" l="1"/>
  <c r="G157" i="12" s="1"/>
  <c r="G157" i="8"/>
  <c r="F158" i="8"/>
  <c r="N178" i="11"/>
  <c r="P178" i="11" s="1"/>
  <c r="M178" i="11"/>
  <c r="K179" i="11"/>
  <c r="O182" i="11"/>
  <c r="Q182" i="11" s="1"/>
  <c r="L182" i="11"/>
  <c r="J183" i="11"/>
  <c r="E113" i="2"/>
  <c r="C113" i="2" s="1"/>
  <c r="D73" i="2"/>
  <c r="F158" i="12" l="1"/>
  <c r="G158" i="12" s="1"/>
  <c r="G158" i="8"/>
  <c r="F159" i="8"/>
  <c r="N179" i="11"/>
  <c r="P179" i="11" s="1"/>
  <c r="M179" i="11"/>
  <c r="K180" i="11"/>
  <c r="O183" i="11"/>
  <c r="Q183" i="11" s="1"/>
  <c r="L183" i="11"/>
  <c r="J184" i="11"/>
  <c r="E114" i="2"/>
  <c r="C114" i="2" s="1"/>
  <c r="D74" i="2"/>
  <c r="F159" i="12" l="1"/>
  <c r="G159" i="12" s="1"/>
  <c r="G159" i="8"/>
  <c r="F160" i="8"/>
  <c r="N180" i="11"/>
  <c r="P180" i="11" s="1"/>
  <c r="M180" i="11"/>
  <c r="K181" i="11"/>
  <c r="O184" i="11"/>
  <c r="Q184" i="11" s="1"/>
  <c r="L184" i="11"/>
  <c r="J185" i="11"/>
  <c r="E115" i="2"/>
  <c r="C115" i="2" s="1"/>
  <c r="D75" i="2"/>
  <c r="F160" i="12" l="1"/>
  <c r="G160" i="12" s="1"/>
  <c r="G160" i="8"/>
  <c r="F161" i="8"/>
  <c r="N181" i="11"/>
  <c r="P181" i="11" s="1"/>
  <c r="M181" i="11"/>
  <c r="K182" i="11"/>
  <c r="O185" i="11"/>
  <c r="Q185" i="11" s="1"/>
  <c r="L185" i="11"/>
  <c r="J186" i="11"/>
  <c r="E116" i="2"/>
  <c r="C116" i="2" s="1"/>
  <c r="D76" i="2"/>
  <c r="F161" i="12" l="1"/>
  <c r="G161" i="12" s="1"/>
  <c r="G161" i="8"/>
  <c r="F162" i="8"/>
  <c r="N182" i="11"/>
  <c r="P182" i="11" s="1"/>
  <c r="M182" i="11"/>
  <c r="K183" i="11"/>
  <c r="O186" i="11"/>
  <c r="Q186" i="11" s="1"/>
  <c r="L186" i="11"/>
  <c r="J187" i="11"/>
  <c r="E117" i="2"/>
  <c r="C117" i="2" s="1"/>
  <c r="D77" i="2"/>
  <c r="F162" i="12" l="1"/>
  <c r="G162" i="12" s="1"/>
  <c r="G162" i="8"/>
  <c r="F163" i="8"/>
  <c r="N183" i="11"/>
  <c r="P183" i="11" s="1"/>
  <c r="M183" i="11"/>
  <c r="K184" i="11"/>
  <c r="O187" i="11"/>
  <c r="Q187" i="11" s="1"/>
  <c r="L187" i="11"/>
  <c r="J188" i="11"/>
  <c r="E118" i="2"/>
  <c r="C118" i="2" s="1"/>
  <c r="D78" i="2"/>
  <c r="F163" i="12" l="1"/>
  <c r="G163" i="12" s="1"/>
  <c r="F164" i="8"/>
  <c r="G163" i="8"/>
  <c r="N184" i="11"/>
  <c r="P184" i="11" s="1"/>
  <c r="M184" i="11"/>
  <c r="K185" i="11"/>
  <c r="O188" i="11"/>
  <c r="Q188" i="11" s="1"/>
  <c r="L188" i="11"/>
  <c r="J189" i="11"/>
  <c r="K186" i="11" s="1"/>
  <c r="E119" i="2"/>
  <c r="C119" i="2" s="1"/>
  <c r="D79" i="2"/>
  <c r="F164" i="12" l="1"/>
  <c r="G164" i="12" s="1"/>
  <c r="F165" i="8"/>
  <c r="G164" i="8"/>
  <c r="N186" i="11"/>
  <c r="P186" i="11" s="1"/>
  <c r="M186" i="11"/>
  <c r="N185" i="11"/>
  <c r="P185" i="11" s="1"/>
  <c r="M185" i="11"/>
  <c r="O189" i="11"/>
  <c r="Q189" i="11" s="1"/>
  <c r="L189" i="11"/>
  <c r="J190" i="11"/>
  <c r="E120" i="2"/>
  <c r="C120" i="2" s="1"/>
  <c r="D80" i="2"/>
  <c r="F165" i="12" l="1"/>
  <c r="G165" i="12" s="1"/>
  <c r="G165" i="8"/>
  <c r="F166" i="8"/>
  <c r="K187" i="11"/>
  <c r="O190" i="11"/>
  <c r="Q190" i="11" s="1"/>
  <c r="L190" i="11"/>
  <c r="O197" i="11"/>
  <c r="Q197" i="11" s="1"/>
  <c r="J191" i="11"/>
  <c r="E121" i="2"/>
  <c r="C121" i="2" s="1"/>
  <c r="D81" i="2"/>
  <c r="F166" i="12" l="1"/>
  <c r="G166" i="12" s="1"/>
  <c r="F167" i="8"/>
  <c r="G166" i="8"/>
  <c r="N187" i="11"/>
  <c r="P187" i="11" s="1"/>
  <c r="M187" i="11"/>
  <c r="K188" i="11"/>
  <c r="O191" i="11"/>
  <c r="Q191" i="11" s="1"/>
  <c r="L191" i="11"/>
  <c r="O198" i="11"/>
  <c r="Q198" i="11" s="1"/>
  <c r="J192" i="11"/>
  <c r="E122" i="2"/>
  <c r="C122" i="2" s="1"/>
  <c r="D82" i="2"/>
  <c r="F167" i="12" l="1"/>
  <c r="G167" i="12" s="1"/>
  <c r="F168" i="8"/>
  <c r="G167" i="8"/>
  <c r="N188" i="11"/>
  <c r="P188" i="11" s="1"/>
  <c r="M188" i="11"/>
  <c r="K189" i="11"/>
  <c r="O192" i="11"/>
  <c r="Q192" i="11" s="1"/>
  <c r="L192" i="11"/>
  <c r="O199" i="11"/>
  <c r="Q199" i="11" s="1"/>
  <c r="J193" i="11"/>
  <c r="E123" i="2"/>
  <c r="C123" i="2" s="1"/>
  <c r="B84" i="2"/>
  <c r="D83" i="2"/>
  <c r="F168" i="12" l="1"/>
  <c r="G168" i="12" s="1"/>
  <c r="F169" i="8"/>
  <c r="G168" i="8"/>
  <c r="N189" i="11"/>
  <c r="P189" i="11" s="1"/>
  <c r="M189" i="11"/>
  <c r="K190" i="11"/>
  <c r="O193" i="11"/>
  <c r="Q193" i="11" s="1"/>
  <c r="L193" i="11"/>
  <c r="O200" i="11"/>
  <c r="Q200" i="11" s="1"/>
  <c r="J194" i="11"/>
  <c r="E124" i="2"/>
  <c r="C124" i="2" s="1"/>
  <c r="B85" i="2"/>
  <c r="D84" i="2"/>
  <c r="F169" i="12" l="1"/>
  <c r="G169" i="12" s="1"/>
  <c r="F170" i="8"/>
  <c r="G169" i="8"/>
  <c r="N190" i="11"/>
  <c r="P190" i="11" s="1"/>
  <c r="M190" i="11"/>
  <c r="K191" i="11"/>
  <c r="O194" i="11"/>
  <c r="Q194" i="11" s="1"/>
  <c r="L194" i="11"/>
  <c r="O201" i="11"/>
  <c r="Q201" i="11" s="1"/>
  <c r="J196" i="11"/>
  <c r="J195" i="11"/>
  <c r="E125" i="2"/>
  <c r="C125" i="2" s="1"/>
  <c r="B86" i="2"/>
  <c r="D85" i="2"/>
  <c r="F170" i="12" l="1"/>
  <c r="G170" i="12" s="1"/>
  <c r="F171" i="8"/>
  <c r="G170" i="8"/>
  <c r="K197" i="11"/>
  <c r="N197" i="11" s="1"/>
  <c r="P197" i="11" s="1"/>
  <c r="N191" i="11"/>
  <c r="P191" i="11" s="1"/>
  <c r="M191" i="11"/>
  <c r="K199" i="11"/>
  <c r="K196" i="11"/>
  <c r="K193" i="11"/>
  <c r="K198" i="11"/>
  <c r="K192" i="11"/>
  <c r="K195" i="11"/>
  <c r="K194" i="11"/>
  <c r="O195" i="11"/>
  <c r="Q195" i="11" s="1"/>
  <c r="L195" i="11"/>
  <c r="O202" i="11"/>
  <c r="Q202" i="11" s="1"/>
  <c r="O196" i="11"/>
  <c r="Q196" i="11" s="1"/>
  <c r="L196" i="11"/>
  <c r="L197" i="11"/>
  <c r="O203" i="11"/>
  <c r="Q203" i="11" s="1"/>
  <c r="E126" i="2"/>
  <c r="C126" i="2" s="1"/>
  <c r="B87" i="2"/>
  <c r="D86" i="2"/>
  <c r="M198" i="11" l="1"/>
  <c r="F171" i="12"/>
  <c r="G171" i="12" s="1"/>
  <c r="F172" i="8"/>
  <c r="G171" i="8"/>
  <c r="M194" i="11"/>
  <c r="M195" i="11"/>
  <c r="N204" i="11"/>
  <c r="P204" i="11" s="1"/>
  <c r="N192" i="11"/>
  <c r="P192" i="11" s="1"/>
  <c r="M192" i="11"/>
  <c r="M193" i="11"/>
  <c r="M199" i="11"/>
  <c r="M200" i="11"/>
  <c r="M196" i="11"/>
  <c r="M197" i="11"/>
  <c r="N195" i="11"/>
  <c r="P195" i="11" s="1"/>
  <c r="N202" i="11"/>
  <c r="P202" i="11" s="1"/>
  <c r="N196" i="11"/>
  <c r="P196" i="11" s="1"/>
  <c r="N203" i="11"/>
  <c r="P203" i="11" s="1"/>
  <c r="N199" i="11"/>
  <c r="P199" i="11" s="1"/>
  <c r="N206" i="11"/>
  <c r="P206" i="11" s="1"/>
  <c r="N194" i="11"/>
  <c r="P194" i="11" s="1"/>
  <c r="N201" i="11"/>
  <c r="P201" i="11" s="1"/>
  <c r="N198" i="11"/>
  <c r="P198" i="11" s="1"/>
  <c r="N205" i="11"/>
  <c r="P205" i="11" s="1"/>
  <c r="N193" i="11"/>
  <c r="P193" i="11" s="1"/>
  <c r="N200" i="11"/>
  <c r="P200" i="11" s="1"/>
  <c r="E127" i="2"/>
  <c r="C127" i="2" s="1"/>
  <c r="B88" i="2"/>
  <c r="D87" i="2"/>
  <c r="F172" i="12" l="1"/>
  <c r="G172" i="12" s="1"/>
  <c r="G172" i="8"/>
  <c r="F173" i="8"/>
  <c r="E128" i="2"/>
  <c r="C128" i="2" s="1"/>
  <c r="D88" i="2"/>
  <c r="B89" i="2"/>
  <c r="D89" i="2" s="1"/>
  <c r="F173" i="12" l="1"/>
  <c r="G173" i="12" s="1"/>
  <c r="F174" i="8"/>
  <c r="G173" i="8"/>
  <c r="E129" i="2"/>
  <c r="C129" i="2" s="1"/>
  <c r="B90" i="2"/>
  <c r="D90" i="2" s="1"/>
  <c r="F174" i="12" l="1"/>
  <c r="G174" i="12" s="1"/>
  <c r="G174" i="8"/>
  <c r="F175" i="8"/>
  <c r="E130" i="2"/>
  <c r="C130" i="2" s="1"/>
  <c r="B91" i="2"/>
  <c r="D91" i="2" s="1"/>
  <c r="F175" i="12" l="1"/>
  <c r="G175" i="12" s="1"/>
  <c r="G175" i="8"/>
  <c r="F176" i="8"/>
  <c r="E131" i="2"/>
  <c r="C131" i="2" s="1"/>
  <c r="B92" i="2"/>
  <c r="D92" i="2" s="1"/>
  <c r="G176" i="8" l="1"/>
  <c r="F176" i="12"/>
  <c r="G176" i="12" s="1"/>
  <c r="E132" i="2"/>
  <c r="C132" i="2" s="1"/>
  <c r="B93" i="2"/>
  <c r="D93" i="2" s="1"/>
  <c r="E133" i="2" l="1"/>
  <c r="C133" i="2" s="1"/>
  <c r="B94" i="2"/>
  <c r="D94" i="2" s="1"/>
  <c r="E134" i="2" l="1"/>
  <c r="C134" i="2" s="1"/>
  <c r="B95" i="2"/>
  <c r="D95" i="2" s="1"/>
  <c r="E135" i="2" l="1"/>
  <c r="C135" i="2" s="1"/>
  <c r="B96" i="2"/>
  <c r="D96" i="2" s="1"/>
  <c r="E136" i="2" l="1"/>
  <c r="C136" i="2" s="1"/>
  <c r="B97" i="2"/>
  <c r="D97" i="2" s="1"/>
  <c r="E137" i="2" l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98" i="2"/>
  <c r="D98" i="2" s="1"/>
  <c r="C137" i="2" l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E150" i="2"/>
  <c r="B99" i="2"/>
  <c r="D99" i="2" s="1"/>
  <c r="C150" i="2" l="1"/>
  <c r="B100" i="2"/>
  <c r="D100" i="2" s="1"/>
  <c r="B101" i="2" l="1"/>
  <c r="D101" i="2" s="1"/>
  <c r="B102" i="2" l="1"/>
  <c r="D102" i="2" s="1"/>
  <c r="B103" i="2" l="1"/>
  <c r="D103" i="2" s="1"/>
  <c r="B104" i="2" l="1"/>
  <c r="D104" i="2" s="1"/>
  <c r="B105" i="2" l="1"/>
  <c r="D105" i="2" s="1"/>
  <c r="B106" i="2" l="1"/>
  <c r="D106" i="2" s="1"/>
  <c r="B107" i="2" l="1"/>
  <c r="D107" i="2" s="1"/>
  <c r="B108" i="2" l="1"/>
  <c r="D108" i="2" s="1"/>
  <c r="B109" i="2" l="1"/>
  <c r="D109" i="2" s="1"/>
  <c r="B110" i="2" l="1"/>
  <c r="D110" i="2" s="1"/>
  <c r="B111" i="2" l="1"/>
  <c r="D111" i="2" s="1"/>
  <c r="B112" i="2" l="1"/>
  <c r="D112" i="2" s="1"/>
  <c r="B113" i="2" l="1"/>
  <c r="D113" i="2" s="1"/>
  <c r="B114" i="2" l="1"/>
  <c r="D114" i="2" s="1"/>
  <c r="B115" i="2" l="1"/>
  <c r="D115" i="2" s="1"/>
  <c r="B116" i="2" l="1"/>
  <c r="D116" i="2" s="1"/>
  <c r="B117" i="2" l="1"/>
  <c r="D117" i="2" s="1"/>
  <c r="B118" i="2" l="1"/>
  <c r="D118" i="2" s="1"/>
  <c r="B119" i="2" l="1"/>
  <c r="D119" i="2" s="1"/>
  <c r="B120" i="2" l="1"/>
  <c r="D120" i="2" s="1"/>
  <c r="B121" i="2" l="1"/>
  <c r="D121" i="2" s="1"/>
  <c r="B122" i="2" l="1"/>
  <c r="D122" i="2" s="1"/>
  <c r="B123" i="2" l="1"/>
  <c r="D123" i="2" s="1"/>
  <c r="B124" i="2" l="1"/>
  <c r="D124" i="2" s="1"/>
  <c r="B125" i="2" l="1"/>
  <c r="D125" i="2" s="1"/>
  <c r="B126" i="2" l="1"/>
  <c r="D126" i="2" s="1"/>
  <c r="B127" i="2" l="1"/>
  <c r="D127" i="2" s="1"/>
  <c r="B128" i="2" l="1"/>
  <c r="D128" i="2" s="1"/>
  <c r="B129" i="2" l="1"/>
  <c r="D129" i="2" s="1"/>
  <c r="B130" i="2" l="1"/>
  <c r="D130" i="2" s="1"/>
  <c r="B131" i="2" l="1"/>
  <c r="D131" i="2" s="1"/>
  <c r="B132" i="2" l="1"/>
  <c r="D132" i="2" s="1"/>
  <c r="B133" i="2" l="1"/>
  <c r="D133" i="2" s="1"/>
  <c r="B134" i="2" l="1"/>
  <c r="D134" i="2" s="1"/>
  <c r="B135" i="2" l="1"/>
  <c r="D135" i="2" s="1"/>
  <c r="B136" i="2" l="1"/>
  <c r="D136" i="2" s="1"/>
  <c r="B137" i="2" l="1"/>
  <c r="D137" i="2" s="1"/>
  <c r="B138" i="2" l="1"/>
  <c r="D138" i="2" s="1"/>
  <c r="B139" i="2" l="1"/>
  <c r="D139" i="2" s="1"/>
  <c r="B140" i="2" l="1"/>
  <c r="D140" i="2" s="1"/>
  <c r="B141" i="2" l="1"/>
  <c r="D141" i="2" s="1"/>
  <c r="B142" i="2" l="1"/>
  <c r="D142" i="2" s="1"/>
  <c r="B143" i="2" l="1"/>
  <c r="D143" i="2" s="1"/>
  <c r="B144" i="2" l="1"/>
  <c r="D144" i="2" s="1"/>
  <c r="B145" i="2" l="1"/>
  <c r="D145" i="2" s="1"/>
  <c r="B146" i="2" l="1"/>
  <c r="D146" i="2" s="1"/>
  <c r="B147" i="2" l="1"/>
  <c r="D147" i="2" s="1"/>
  <c r="B148" i="2" l="1"/>
  <c r="D148" i="2" s="1"/>
  <c r="B149" i="2" l="1"/>
  <c r="D149" i="2" s="1"/>
  <c r="E49" i="1" l="1"/>
  <c r="B150" i="2" l="1"/>
  <c r="D150" i="2" s="1"/>
  <c r="F50" i="1"/>
  <c r="E50" i="1"/>
  <c r="F51" i="1" l="1"/>
  <c r="F56" i="1" l="1"/>
  <c r="F54" i="1"/>
  <c r="F53" i="1"/>
  <c r="F55" i="1"/>
  <c r="F52" i="1"/>
  <c r="E56" i="1"/>
  <c r="F57" i="1" l="1"/>
  <c r="D56" i="1"/>
  <c r="D57" i="1" l="1"/>
  <c r="E57" i="1"/>
  <c r="D58" i="1" l="1"/>
  <c r="F58" i="1"/>
  <c r="F59" i="1"/>
  <c r="D59" i="1" l="1"/>
  <c r="E59" i="1"/>
  <c r="F60" i="1" l="1"/>
  <c r="E60" i="1"/>
  <c r="D60" i="1"/>
  <c r="E61" i="1" l="1"/>
  <c r="F62" i="1" s="1"/>
  <c r="D61" i="1"/>
  <c r="F61" i="1"/>
  <c r="E62" i="1" l="1"/>
  <c r="D62" i="1"/>
  <c r="G82" i="1" l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D63" i="1"/>
  <c r="E63" i="1"/>
  <c r="F64" i="1" s="1"/>
  <c r="F63" i="1"/>
  <c r="D64" i="1" l="1"/>
  <c r="E64" i="1"/>
  <c r="F65" i="1" s="1"/>
  <c r="D65" i="1" l="1"/>
  <c r="E65" i="1"/>
  <c r="F66" i="1" s="1"/>
  <c r="D66" i="1" l="1"/>
  <c r="E66" i="1"/>
  <c r="F67" i="1" s="1"/>
  <c r="E67" i="1" l="1"/>
  <c r="F68" i="1" s="1"/>
  <c r="D67" i="1"/>
  <c r="D68" i="1" l="1"/>
  <c r="E68" i="1"/>
  <c r="F69" i="1" s="1"/>
  <c r="D69" i="1" l="1"/>
  <c r="E69" i="1"/>
  <c r="F70" i="1" s="1"/>
  <c r="E70" i="1" l="1"/>
  <c r="F71" i="1" s="1"/>
  <c r="D70" i="1"/>
  <c r="D71" i="1" l="1"/>
  <c r="E71" i="1"/>
  <c r="F72" i="1" s="1"/>
  <c r="D72" i="1" l="1"/>
  <c r="E72" i="1"/>
  <c r="F73" i="1" s="1"/>
  <c r="D73" i="1" l="1"/>
  <c r="E73" i="1"/>
  <c r="F74" i="1" s="1"/>
  <c r="D74" i="1" l="1"/>
  <c r="E74" i="1"/>
  <c r="F75" i="1" s="1"/>
  <c r="D75" i="1" l="1"/>
  <c r="E75" i="1"/>
  <c r="F76" i="1" s="1"/>
  <c r="D76" i="1" l="1"/>
  <c r="E76" i="1"/>
  <c r="F77" i="1" s="1"/>
  <c r="D77" i="1" l="1"/>
  <c r="E77" i="1"/>
  <c r="F78" i="1" s="1"/>
  <c r="D78" i="1" l="1"/>
  <c r="E78" i="1"/>
  <c r="F79" i="1" s="1"/>
  <c r="D79" i="1" l="1"/>
  <c r="E79" i="1"/>
  <c r="F80" i="1" s="1"/>
  <c r="D80" i="1" l="1"/>
  <c r="E80" i="1"/>
  <c r="F81" i="1" s="1"/>
  <c r="D81" i="1" l="1"/>
  <c r="E81" i="1"/>
  <c r="F82" i="1" s="1"/>
  <c r="D82" i="1" l="1"/>
  <c r="E82" i="1"/>
  <c r="F83" i="1" s="1"/>
  <c r="D83" i="1" l="1"/>
  <c r="E83" i="1"/>
  <c r="F84" i="1" s="1"/>
  <c r="D84" i="1" l="1"/>
  <c r="E84" i="1"/>
  <c r="F85" i="1" s="1"/>
  <c r="D85" i="1" l="1"/>
  <c r="E85" i="1"/>
  <c r="F86" i="1" s="1"/>
  <c r="D86" i="1" l="1"/>
  <c r="E86" i="1"/>
  <c r="F87" i="1" s="1"/>
  <c r="D87" i="1" l="1"/>
  <c r="E87" i="1"/>
  <c r="F88" i="1" s="1"/>
  <c r="D88" i="1" l="1"/>
  <c r="E88" i="1"/>
  <c r="F89" i="1" s="1"/>
  <c r="D89" i="1" l="1"/>
  <c r="E89" i="1"/>
  <c r="F90" i="1" s="1"/>
  <c r="D90" i="1" l="1"/>
  <c r="E90" i="1"/>
  <c r="F91" i="1" s="1"/>
  <c r="E91" i="1" l="1"/>
  <c r="F92" i="1" s="1"/>
  <c r="D91" i="1"/>
  <c r="D92" i="1" l="1"/>
  <c r="E92" i="1"/>
  <c r="F93" i="1" s="1"/>
  <c r="D93" i="1" l="1"/>
  <c r="E93" i="1"/>
  <c r="F94" i="1" s="1"/>
  <c r="D94" i="1" l="1"/>
  <c r="E94" i="1"/>
  <c r="F95" i="1" s="1"/>
  <c r="E95" i="1" l="1"/>
  <c r="F96" i="1" s="1"/>
  <c r="D95" i="1"/>
  <c r="D96" i="1" l="1"/>
  <c r="E96" i="1"/>
  <c r="F97" i="1" s="1"/>
  <c r="D97" i="1" l="1"/>
  <c r="E97" i="1"/>
  <c r="F98" i="1" s="1"/>
  <c r="D98" i="1" l="1"/>
  <c r="E98" i="1"/>
  <c r="F99" i="1" s="1"/>
  <c r="E99" i="1" l="1"/>
  <c r="F100" i="1" s="1"/>
  <c r="D99" i="1"/>
  <c r="D100" i="1" l="1"/>
  <c r="E100" i="1"/>
  <c r="F101" i="1" s="1"/>
  <c r="D101" i="1" l="1"/>
  <c r="E101" i="1"/>
  <c r="F102" i="1" s="1"/>
  <c r="D102" i="1" l="1"/>
  <c r="E102" i="1"/>
  <c r="F103" i="1" s="1"/>
  <c r="D103" i="1" l="1"/>
  <c r="E103" i="1"/>
  <c r="F104" i="1" s="1"/>
  <c r="D104" i="1" l="1"/>
  <c r="E104" i="1"/>
  <c r="F105" i="1" s="1"/>
  <c r="D105" i="1" l="1"/>
  <c r="E105" i="1"/>
  <c r="F106" i="1" s="1"/>
  <c r="D106" i="1" l="1"/>
  <c r="E106" i="1"/>
  <c r="F107" i="1" s="1"/>
  <c r="D107" i="1" l="1"/>
  <c r="E107" i="1"/>
  <c r="F108" i="1" s="1"/>
  <c r="D108" i="1" l="1"/>
  <c r="E108" i="1"/>
  <c r="F109" i="1" s="1"/>
  <c r="D109" i="1" l="1"/>
  <c r="E109" i="1"/>
  <c r="F110" i="1" s="1"/>
  <c r="D110" i="1" l="1"/>
  <c r="E110" i="1"/>
  <c r="F111" i="1" s="1"/>
  <c r="D111" i="1" l="1"/>
  <c r="E111" i="1"/>
  <c r="F112" i="1" s="1"/>
  <c r="D112" i="1" l="1"/>
  <c r="E112" i="1"/>
  <c r="F113" i="1" s="1"/>
  <c r="D113" i="1" l="1"/>
  <c r="E113" i="1"/>
  <c r="F114" i="1" s="1"/>
  <c r="D114" i="1" l="1"/>
  <c r="E114" i="1"/>
  <c r="F115" i="1" s="1"/>
  <c r="D115" i="1" l="1"/>
  <c r="E115" i="1"/>
  <c r="F116" i="1" s="1"/>
  <c r="D116" i="1" l="1"/>
  <c r="E116" i="1"/>
  <c r="F117" i="1" s="1"/>
  <c r="D117" i="1" l="1"/>
  <c r="E117" i="1"/>
  <c r="F118" i="1" s="1"/>
  <c r="D118" i="1" l="1"/>
  <c r="E118" i="1"/>
  <c r="F119" i="1" s="1"/>
  <c r="D119" i="1" l="1"/>
  <c r="E119" i="1"/>
  <c r="F120" i="1" s="1"/>
  <c r="D120" i="1" l="1"/>
  <c r="E120" i="1"/>
  <c r="F121" i="1" s="1"/>
  <c r="D121" i="1" l="1"/>
  <c r="E121" i="1"/>
  <c r="F122" i="1" s="1"/>
  <c r="D122" i="1" l="1"/>
  <c r="E122" i="1"/>
  <c r="F123" i="1" s="1"/>
  <c r="D123" i="1" l="1"/>
  <c r="E123" i="1"/>
  <c r="F124" i="1" s="1"/>
  <c r="D124" i="1" l="1"/>
  <c r="E124" i="1"/>
  <c r="F125" i="1" s="1"/>
  <c r="D125" i="1" l="1"/>
  <c r="E125" i="1"/>
  <c r="F126" i="1" s="1"/>
  <c r="D126" i="1" l="1"/>
  <c r="E126" i="1"/>
  <c r="F127" i="1" s="1"/>
  <c r="D127" i="1" l="1"/>
  <c r="E127" i="1"/>
  <c r="F128" i="1" s="1"/>
  <c r="D128" i="1" l="1"/>
  <c r="E128" i="1"/>
  <c r="F129" i="1" s="1"/>
  <c r="D129" i="1" l="1"/>
  <c r="E129" i="1"/>
  <c r="F130" i="1" s="1"/>
  <c r="D130" i="1" l="1"/>
  <c r="E130" i="1"/>
  <c r="F131" i="1" s="1"/>
  <c r="D131" i="1" l="1"/>
  <c r="E131" i="1"/>
  <c r="F132" i="1" s="1"/>
  <c r="D132" i="1" l="1"/>
  <c r="E132" i="1"/>
  <c r="F133" i="1" s="1"/>
  <c r="D133" i="1" l="1"/>
  <c r="E133" i="1"/>
  <c r="F134" i="1" s="1"/>
  <c r="D134" i="1" l="1"/>
  <c r="E134" i="1"/>
  <c r="F135" i="1" s="1"/>
  <c r="D135" i="1" l="1"/>
  <c r="E135" i="1"/>
  <c r="F136" i="1" s="1"/>
  <c r="E136" i="1" l="1"/>
  <c r="F137" i="1" s="1"/>
  <c r="D136" i="1"/>
  <c r="D137" i="1" l="1"/>
  <c r="E137" i="1"/>
  <c r="F138" i="1" s="1"/>
  <c r="E138" i="1" l="1"/>
  <c r="F139" i="1" s="1"/>
  <c r="D138" i="1"/>
  <c r="D139" i="1" l="1"/>
  <c r="E139" i="1"/>
  <c r="F140" i="1" s="1"/>
  <c r="D140" i="1" l="1"/>
  <c r="E140" i="1"/>
  <c r="F141" i="1" s="1"/>
  <c r="D141" i="1" l="1"/>
  <c r="E141" i="1"/>
  <c r="F142" i="1" s="1"/>
  <c r="D142" i="1" l="1"/>
  <c r="E142" i="1"/>
  <c r="F143" i="1" l="1"/>
  <c r="D143" i="1"/>
  <c r="E143" i="1"/>
  <c r="F144" i="1" l="1"/>
  <c r="D144" i="1"/>
  <c r="E144" i="1"/>
  <c r="F145" i="1" l="1"/>
  <c r="D145" i="1"/>
  <c r="E145" i="1"/>
  <c r="F146" i="1" l="1"/>
  <c r="D146" i="1"/>
  <c r="E146" i="1"/>
  <c r="F147" i="1" l="1"/>
  <c r="D147" i="1"/>
  <c r="E147" i="1"/>
  <c r="F148" i="1" l="1"/>
  <c r="D148" i="1"/>
  <c r="E148" i="1"/>
  <c r="F149" i="1" l="1"/>
  <c r="D149" i="1"/>
  <c r="E149" i="1"/>
  <c r="F156" i="1" s="1"/>
  <c r="F155" i="1" l="1"/>
  <c r="F153" i="1"/>
  <c r="F152" i="1"/>
  <c r="F151" i="1"/>
  <c r="F154" i="1"/>
  <c r="F157" i="1"/>
  <c r="F150" i="1"/>
</calcChain>
</file>

<file path=xl/sharedStrings.xml><?xml version="1.0" encoding="utf-8"?>
<sst xmlns="http://schemas.openxmlformats.org/spreadsheetml/2006/main" count="51" uniqueCount="26">
  <si>
    <t>Data</t>
  </si>
  <si>
    <t>Óbitos (pessimista)</t>
  </si>
  <si>
    <t>Óbitos (otimista)</t>
  </si>
  <si>
    <t>Óbitos (média)</t>
  </si>
  <si>
    <t>Casos (Otimista)</t>
  </si>
  <si>
    <t>Casos (Pessimista)</t>
  </si>
  <si>
    <t>Casos (Média)</t>
  </si>
  <si>
    <t>Recuperados</t>
  </si>
  <si>
    <t>Casos ativos</t>
  </si>
  <si>
    <t>Casos (Total)</t>
  </si>
  <si>
    <t>Óbitos</t>
  </si>
  <si>
    <t>Novos Óbitos</t>
  </si>
  <si>
    <t>Novos Casos</t>
  </si>
  <si>
    <t>R10</t>
  </si>
  <si>
    <t>R semanal</t>
  </si>
  <si>
    <t>R média semanal</t>
  </si>
  <si>
    <t>Média Móvel Casos ativos</t>
  </si>
  <si>
    <t>Média Móvel Novos casos</t>
  </si>
  <si>
    <t>Óbitos diários</t>
  </si>
  <si>
    <t>R diário</t>
  </si>
  <si>
    <t>R diário (média móvel)</t>
  </si>
  <si>
    <t>Óbitos semanais</t>
  </si>
  <si>
    <t>Casos quinzenais acumulados</t>
  </si>
  <si>
    <t>Casos quinzenais</t>
  </si>
  <si>
    <t>Variação Semanal Média</t>
  </si>
  <si>
    <t>Variação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</si>
</sst>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337266667871029E-2"/>
          <c:y val="7.0447754700535797E-2"/>
          <c:w val="0.73886053734415125"/>
          <c:h val="0.8233226804078098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Casos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Planilha1!$B$2:$B$182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17917.575329617302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B-47B1-9AC8-4A0EBF7DEB3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Casos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Planilha1!$C$2:$C$182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C7B-9621-5AAEB3341171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Casos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Planilha1!$D$2:$D$182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365</c:v>
                </c:pt>
                <c:pt idx="35">
                  <c:v>367</c:v>
                </c:pt>
                <c:pt idx="36">
                  <c:v>391</c:v>
                </c:pt>
                <c:pt idx="37">
                  <c:v>400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445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639</c:v>
                </c:pt>
                <c:pt idx="49">
                  <c:v>662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878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1171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1429</c:v>
                </c:pt>
                <c:pt idx="67">
                  <c:v>1461</c:v>
                </c:pt>
                <c:pt idx="68">
                  <c:v>1493</c:v>
                </c:pt>
                <c:pt idx="69">
                  <c:v>1514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2871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</c:v>
                </c:pt>
                <c:pt idx="91">
                  <c:v>3690</c:v>
                </c:pt>
                <c:pt idx="92">
                  <c:v>3776</c:v>
                </c:pt>
                <c:pt idx="93">
                  <c:v>3869</c:v>
                </c:pt>
                <c:pt idx="94">
                  <c:v>3964</c:v>
                </c:pt>
                <c:pt idx="95">
                  <c:v>4061</c:v>
                </c:pt>
                <c:pt idx="96">
                  <c:v>4064</c:v>
                </c:pt>
                <c:pt idx="97">
                  <c:v>4186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4832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6127</c:v>
                </c:pt>
                <c:pt idx="112">
                  <c:v>6274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14328</c:v>
                </c:pt>
                <c:pt idx="154">
                  <c:v>14431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16649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C7B-9621-5AAEB334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7568"/>
        <c:axId val="191588520"/>
      </c:lineChart>
      <c:dateAx>
        <c:axId val="19164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88520"/>
        <c:crosses val="autoZero"/>
        <c:auto val="1"/>
        <c:lblOffset val="100"/>
        <c:baseTimeUnit val="days"/>
      </c:dateAx>
      <c:valAx>
        <c:axId val="19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Planilha1!$A$11:$A$182</c:f>
              <c:numCache>
                <c:formatCode>d\-mmm</c:formatCode>
                <c:ptCount val="172"/>
                <c:pt idx="0">
                  <c:v>43936</c:v>
                </c:pt>
                <c:pt idx="1">
                  <c:v>43937</c:v>
                </c:pt>
                <c:pt idx="2">
                  <c:v>43938</c:v>
                </c:pt>
                <c:pt idx="3">
                  <c:v>43939</c:v>
                </c:pt>
                <c:pt idx="4">
                  <c:v>43940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43946</c:v>
                </c:pt>
                <c:pt idx="11">
                  <c:v>43947</c:v>
                </c:pt>
                <c:pt idx="12">
                  <c:v>43948</c:v>
                </c:pt>
                <c:pt idx="13">
                  <c:v>43949</c:v>
                </c:pt>
                <c:pt idx="14">
                  <c:v>43950</c:v>
                </c:pt>
                <c:pt idx="15">
                  <c:v>43951</c:v>
                </c:pt>
                <c:pt idx="16">
                  <c:v>43952</c:v>
                </c:pt>
                <c:pt idx="17">
                  <c:v>43953</c:v>
                </c:pt>
                <c:pt idx="18">
                  <c:v>43954</c:v>
                </c:pt>
                <c:pt idx="19">
                  <c:v>43955</c:v>
                </c:pt>
                <c:pt idx="20">
                  <c:v>43956</c:v>
                </c:pt>
                <c:pt idx="21">
                  <c:v>43957</c:v>
                </c:pt>
                <c:pt idx="22">
                  <c:v>43958</c:v>
                </c:pt>
                <c:pt idx="23">
                  <c:v>43959</c:v>
                </c:pt>
                <c:pt idx="24">
                  <c:v>43960</c:v>
                </c:pt>
                <c:pt idx="25">
                  <c:v>43961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43967</c:v>
                </c:pt>
                <c:pt idx="32">
                  <c:v>43968</c:v>
                </c:pt>
                <c:pt idx="33">
                  <c:v>43969</c:v>
                </c:pt>
                <c:pt idx="34">
                  <c:v>43970</c:v>
                </c:pt>
                <c:pt idx="35">
                  <c:v>43971</c:v>
                </c:pt>
                <c:pt idx="36">
                  <c:v>43972</c:v>
                </c:pt>
                <c:pt idx="37">
                  <c:v>43973</c:v>
                </c:pt>
                <c:pt idx="38">
                  <c:v>43974</c:v>
                </c:pt>
                <c:pt idx="39">
                  <c:v>43975</c:v>
                </c:pt>
                <c:pt idx="40">
                  <c:v>43976</c:v>
                </c:pt>
                <c:pt idx="41">
                  <c:v>43977</c:v>
                </c:pt>
                <c:pt idx="42">
                  <c:v>43978</c:v>
                </c:pt>
                <c:pt idx="43">
                  <c:v>43979</c:v>
                </c:pt>
                <c:pt idx="44">
                  <c:v>43980</c:v>
                </c:pt>
                <c:pt idx="45">
                  <c:v>43981</c:v>
                </c:pt>
                <c:pt idx="46">
                  <c:v>43982</c:v>
                </c:pt>
                <c:pt idx="47">
                  <c:v>43983</c:v>
                </c:pt>
                <c:pt idx="48">
                  <c:v>43984</c:v>
                </c:pt>
                <c:pt idx="49">
                  <c:v>43985</c:v>
                </c:pt>
                <c:pt idx="50">
                  <c:v>43986</c:v>
                </c:pt>
                <c:pt idx="51">
                  <c:v>43987</c:v>
                </c:pt>
                <c:pt idx="52">
                  <c:v>43988</c:v>
                </c:pt>
                <c:pt idx="53">
                  <c:v>43989</c:v>
                </c:pt>
                <c:pt idx="54">
                  <c:v>43990</c:v>
                </c:pt>
                <c:pt idx="55">
                  <c:v>43991</c:v>
                </c:pt>
                <c:pt idx="56">
                  <c:v>43992</c:v>
                </c:pt>
                <c:pt idx="57">
                  <c:v>43993</c:v>
                </c:pt>
                <c:pt idx="58">
                  <c:v>43994</c:v>
                </c:pt>
                <c:pt idx="59">
                  <c:v>43995</c:v>
                </c:pt>
                <c:pt idx="60">
                  <c:v>43996</c:v>
                </c:pt>
                <c:pt idx="61">
                  <c:v>43997</c:v>
                </c:pt>
                <c:pt idx="62">
                  <c:v>43998</c:v>
                </c:pt>
                <c:pt idx="63">
                  <c:v>43999</c:v>
                </c:pt>
                <c:pt idx="64">
                  <c:v>44000</c:v>
                </c:pt>
                <c:pt idx="65">
                  <c:v>44001</c:v>
                </c:pt>
                <c:pt idx="66">
                  <c:v>44002</c:v>
                </c:pt>
                <c:pt idx="67">
                  <c:v>44003</c:v>
                </c:pt>
                <c:pt idx="68">
                  <c:v>44004</c:v>
                </c:pt>
                <c:pt idx="69">
                  <c:v>44005</c:v>
                </c:pt>
                <c:pt idx="70">
                  <c:v>44006</c:v>
                </c:pt>
                <c:pt idx="71">
                  <c:v>44007</c:v>
                </c:pt>
                <c:pt idx="72">
                  <c:v>44008</c:v>
                </c:pt>
                <c:pt idx="73">
                  <c:v>44009</c:v>
                </c:pt>
                <c:pt idx="74">
                  <c:v>44010</c:v>
                </c:pt>
                <c:pt idx="75">
                  <c:v>44011</c:v>
                </c:pt>
                <c:pt idx="76">
                  <c:v>44012</c:v>
                </c:pt>
                <c:pt idx="77">
                  <c:v>44013</c:v>
                </c:pt>
                <c:pt idx="78">
                  <c:v>44014</c:v>
                </c:pt>
                <c:pt idx="79">
                  <c:v>44015</c:v>
                </c:pt>
                <c:pt idx="80">
                  <c:v>44016</c:v>
                </c:pt>
                <c:pt idx="81">
                  <c:v>44017</c:v>
                </c:pt>
                <c:pt idx="82">
                  <c:v>44018</c:v>
                </c:pt>
                <c:pt idx="83">
                  <c:v>44019</c:v>
                </c:pt>
                <c:pt idx="84">
                  <c:v>44020</c:v>
                </c:pt>
                <c:pt idx="85">
                  <c:v>44021</c:v>
                </c:pt>
                <c:pt idx="86">
                  <c:v>44022</c:v>
                </c:pt>
                <c:pt idx="87">
                  <c:v>44023</c:v>
                </c:pt>
                <c:pt idx="88">
                  <c:v>44024</c:v>
                </c:pt>
                <c:pt idx="89">
                  <c:v>44025</c:v>
                </c:pt>
                <c:pt idx="90">
                  <c:v>44026</c:v>
                </c:pt>
                <c:pt idx="91">
                  <c:v>44027</c:v>
                </c:pt>
                <c:pt idx="92">
                  <c:v>44028</c:v>
                </c:pt>
                <c:pt idx="93">
                  <c:v>44029</c:v>
                </c:pt>
                <c:pt idx="94">
                  <c:v>44030</c:v>
                </c:pt>
                <c:pt idx="95">
                  <c:v>44031</c:v>
                </c:pt>
                <c:pt idx="96">
                  <c:v>44032</c:v>
                </c:pt>
                <c:pt idx="97">
                  <c:v>44033</c:v>
                </c:pt>
                <c:pt idx="98">
                  <c:v>44034</c:v>
                </c:pt>
                <c:pt idx="99">
                  <c:v>44035</c:v>
                </c:pt>
                <c:pt idx="100">
                  <c:v>44036</c:v>
                </c:pt>
                <c:pt idx="101">
                  <c:v>44037</c:v>
                </c:pt>
                <c:pt idx="102">
                  <c:v>44038</c:v>
                </c:pt>
                <c:pt idx="103">
                  <c:v>44039</c:v>
                </c:pt>
                <c:pt idx="104">
                  <c:v>44040</c:v>
                </c:pt>
                <c:pt idx="105">
                  <c:v>44041</c:v>
                </c:pt>
                <c:pt idx="106">
                  <c:v>44042</c:v>
                </c:pt>
                <c:pt idx="107">
                  <c:v>44043</c:v>
                </c:pt>
                <c:pt idx="108">
                  <c:v>44044</c:v>
                </c:pt>
                <c:pt idx="109">
                  <c:v>44045</c:v>
                </c:pt>
                <c:pt idx="110">
                  <c:v>44046</c:v>
                </c:pt>
                <c:pt idx="111">
                  <c:v>44047</c:v>
                </c:pt>
                <c:pt idx="112">
                  <c:v>44048</c:v>
                </c:pt>
                <c:pt idx="113">
                  <c:v>44049</c:v>
                </c:pt>
                <c:pt idx="114">
                  <c:v>44050</c:v>
                </c:pt>
                <c:pt idx="115">
                  <c:v>44051</c:v>
                </c:pt>
                <c:pt idx="116">
                  <c:v>44052</c:v>
                </c:pt>
                <c:pt idx="117">
                  <c:v>44053</c:v>
                </c:pt>
                <c:pt idx="118">
                  <c:v>44054</c:v>
                </c:pt>
                <c:pt idx="119">
                  <c:v>44055</c:v>
                </c:pt>
                <c:pt idx="120">
                  <c:v>44056</c:v>
                </c:pt>
                <c:pt idx="121">
                  <c:v>44057</c:v>
                </c:pt>
                <c:pt idx="122">
                  <c:v>44058</c:v>
                </c:pt>
                <c:pt idx="123">
                  <c:v>44059</c:v>
                </c:pt>
                <c:pt idx="124">
                  <c:v>44060</c:v>
                </c:pt>
                <c:pt idx="125">
                  <c:v>44061</c:v>
                </c:pt>
                <c:pt idx="126">
                  <c:v>44062</c:v>
                </c:pt>
                <c:pt idx="127">
                  <c:v>44063</c:v>
                </c:pt>
                <c:pt idx="128">
                  <c:v>44064</c:v>
                </c:pt>
                <c:pt idx="129">
                  <c:v>44065</c:v>
                </c:pt>
                <c:pt idx="130">
                  <c:v>44066</c:v>
                </c:pt>
                <c:pt idx="131">
                  <c:v>44067</c:v>
                </c:pt>
                <c:pt idx="132">
                  <c:v>44068</c:v>
                </c:pt>
                <c:pt idx="133">
                  <c:v>44069</c:v>
                </c:pt>
                <c:pt idx="134">
                  <c:v>44070</c:v>
                </c:pt>
                <c:pt idx="135">
                  <c:v>44071</c:v>
                </c:pt>
                <c:pt idx="136">
                  <c:v>44072</c:v>
                </c:pt>
                <c:pt idx="137">
                  <c:v>44073</c:v>
                </c:pt>
                <c:pt idx="138">
                  <c:v>44074</c:v>
                </c:pt>
                <c:pt idx="139">
                  <c:v>44075</c:v>
                </c:pt>
                <c:pt idx="140">
                  <c:v>44076</c:v>
                </c:pt>
                <c:pt idx="141">
                  <c:v>44077</c:v>
                </c:pt>
                <c:pt idx="142">
                  <c:v>44078</c:v>
                </c:pt>
                <c:pt idx="143">
                  <c:v>44079</c:v>
                </c:pt>
                <c:pt idx="144">
                  <c:v>44080</c:v>
                </c:pt>
                <c:pt idx="145">
                  <c:v>44081</c:v>
                </c:pt>
                <c:pt idx="146">
                  <c:v>44082</c:v>
                </c:pt>
                <c:pt idx="147">
                  <c:v>44083</c:v>
                </c:pt>
                <c:pt idx="148">
                  <c:v>44084</c:v>
                </c:pt>
                <c:pt idx="149">
                  <c:v>44085</c:v>
                </c:pt>
                <c:pt idx="150">
                  <c:v>44086</c:v>
                </c:pt>
                <c:pt idx="151">
                  <c:v>44087</c:v>
                </c:pt>
                <c:pt idx="152">
                  <c:v>44088</c:v>
                </c:pt>
                <c:pt idx="153">
                  <c:v>44089</c:v>
                </c:pt>
                <c:pt idx="154">
                  <c:v>44090</c:v>
                </c:pt>
                <c:pt idx="155">
                  <c:v>44091</c:v>
                </c:pt>
                <c:pt idx="156">
                  <c:v>44092</c:v>
                </c:pt>
                <c:pt idx="157">
                  <c:v>44093</c:v>
                </c:pt>
                <c:pt idx="158">
                  <c:v>44094</c:v>
                </c:pt>
                <c:pt idx="159">
                  <c:v>44095</c:v>
                </c:pt>
                <c:pt idx="160">
                  <c:v>44096</c:v>
                </c:pt>
                <c:pt idx="161">
                  <c:v>44097</c:v>
                </c:pt>
                <c:pt idx="162">
                  <c:v>44098</c:v>
                </c:pt>
                <c:pt idx="163">
                  <c:v>44099</c:v>
                </c:pt>
                <c:pt idx="164">
                  <c:v>44100</c:v>
                </c:pt>
                <c:pt idx="165">
                  <c:v>44101</c:v>
                </c:pt>
                <c:pt idx="166">
                  <c:v>44102</c:v>
                </c:pt>
                <c:pt idx="167">
                  <c:v>44103</c:v>
                </c:pt>
                <c:pt idx="168">
                  <c:v>44104</c:v>
                </c:pt>
                <c:pt idx="169">
                  <c:v>44105</c:v>
                </c:pt>
                <c:pt idx="170">
                  <c:v>44106</c:v>
                </c:pt>
                <c:pt idx="171">
                  <c:v>44107</c:v>
                </c:pt>
              </c:numCache>
            </c:numRef>
          </c:cat>
          <c:val>
            <c:numRef>
              <c:f>Planilha1!$J$11:$J$182</c:f>
              <c:numCache>
                <c:formatCode>General</c:formatCode>
                <c:ptCount val="172"/>
                <c:pt idx="0">
                  <c:v>1.3846153846153846</c:v>
                </c:pt>
                <c:pt idx="1">
                  <c:v>1.5980693184412411</c:v>
                </c:pt>
                <c:pt idx="2">
                  <c:v>1.5786365245458178</c:v>
                </c:pt>
                <c:pt idx="3">
                  <c:v>1.5794220484355483</c:v>
                </c:pt>
                <c:pt idx="4">
                  <c:v>1.502855125839758</c:v>
                </c:pt>
                <c:pt idx="5">
                  <c:v>1.44</c:v>
                </c:pt>
                <c:pt idx="6">
                  <c:v>1.3950349275124232</c:v>
                </c:pt>
                <c:pt idx="7">
                  <c:v>1.3796296296296295</c:v>
                </c:pt>
                <c:pt idx="8">
                  <c:v>1.2290076335877862</c:v>
                </c:pt>
                <c:pt idx="9">
                  <c:v>1.2794117647058822</c:v>
                </c:pt>
                <c:pt idx="10">
                  <c:v>1.2307692307692308</c:v>
                </c:pt>
                <c:pt idx="11">
                  <c:v>1.2686478848054341</c:v>
                </c:pt>
                <c:pt idx="12">
                  <c:v>1.2986111111111112</c:v>
                </c:pt>
                <c:pt idx="13">
                  <c:v>1.3790403995403848</c:v>
                </c:pt>
                <c:pt idx="14">
                  <c:v>1.4429530201342282</c:v>
                </c:pt>
                <c:pt idx="15">
                  <c:v>1.4347826086956521</c:v>
                </c:pt>
                <c:pt idx="16">
                  <c:v>1.3503790516133121</c:v>
                </c:pt>
                <c:pt idx="17">
                  <c:v>1.3579545454545454</c:v>
                </c:pt>
                <c:pt idx="18">
                  <c:v>1.4208368469493613</c:v>
                </c:pt>
                <c:pt idx="19">
                  <c:v>1.4866310160427807</c:v>
                </c:pt>
                <c:pt idx="20">
                  <c:v>1.4851485148514851</c:v>
                </c:pt>
                <c:pt idx="21">
                  <c:v>1.441860465116279</c:v>
                </c:pt>
                <c:pt idx="22">
                  <c:v>1.4329004329004329</c:v>
                </c:pt>
                <c:pt idx="23">
                  <c:v>1.4938334365453354</c:v>
                </c:pt>
                <c:pt idx="24">
                  <c:v>1.5188284518828452</c:v>
                </c:pt>
                <c:pt idx="25">
                  <c:v>1.416005682528588</c:v>
                </c:pt>
                <c:pt idx="26">
                  <c:v>1.3201438848920863</c:v>
                </c:pt>
                <c:pt idx="27">
                  <c:v>1.3033333333333332</c:v>
                </c:pt>
                <c:pt idx="28">
                  <c:v>1.2899959263945231</c:v>
                </c:pt>
                <c:pt idx="29">
                  <c:v>1.2356495468277946</c:v>
                </c:pt>
                <c:pt idx="30">
                  <c:v>1.1994301994301995</c:v>
                </c:pt>
                <c:pt idx="31">
                  <c:v>1.165289256198347</c:v>
                </c:pt>
                <c:pt idx="32">
                  <c:v>1.2190085888886379</c:v>
                </c:pt>
                <c:pt idx="33">
                  <c:v>1.2752043596730245</c:v>
                </c:pt>
                <c:pt idx="34">
                  <c:v>1.3017902813299234</c:v>
                </c:pt>
                <c:pt idx="35">
                  <c:v>1.3828500782384403</c:v>
                </c:pt>
                <c:pt idx="36">
                  <c:v>1.41320293398533</c:v>
                </c:pt>
                <c:pt idx="37">
                  <c:v>1.4536817102137767</c:v>
                </c:pt>
                <c:pt idx="38">
                  <c:v>1.4562647754137117</c:v>
                </c:pt>
                <c:pt idx="39">
                  <c:v>1.4357525961047723</c:v>
                </c:pt>
                <c:pt idx="40">
                  <c:v>1.415529340559633</c:v>
                </c:pt>
                <c:pt idx="41">
                  <c:v>1.349705304518664</c:v>
                </c:pt>
                <c:pt idx="42">
                  <c:v>1.3146473779385173</c:v>
                </c:pt>
                <c:pt idx="43">
                  <c:v>1.3737024221453287</c:v>
                </c:pt>
                <c:pt idx="44">
                  <c:v>1.3758169934640523</c:v>
                </c:pt>
                <c:pt idx="45">
                  <c:v>1.4058441558441559</c:v>
                </c:pt>
                <c:pt idx="46">
                  <c:v>1.3742989948866091</c:v>
                </c:pt>
                <c:pt idx="47">
                  <c:v>1.343461662869917</c:v>
                </c:pt>
                <c:pt idx="48">
                  <c:v>1.3930131004366813</c:v>
                </c:pt>
                <c:pt idx="49">
                  <c:v>1.3782668500687758</c:v>
                </c:pt>
                <c:pt idx="50">
                  <c:v>1.3425692695214106</c:v>
                </c:pt>
                <c:pt idx="51">
                  <c:v>1.3254156769596199</c:v>
                </c:pt>
                <c:pt idx="52">
                  <c:v>1.3140877598152425</c:v>
                </c:pt>
                <c:pt idx="53">
                  <c:v>1.3333078164860759</c:v>
                </c:pt>
                <c:pt idx="54">
                  <c:v>1.3528089887640449</c:v>
                </c:pt>
                <c:pt idx="55">
                  <c:v>1.3281086729362592</c:v>
                </c:pt>
                <c:pt idx="56">
                  <c:v>1.3942115768463075</c:v>
                </c:pt>
                <c:pt idx="57">
                  <c:v>1.3401891768848309</c:v>
                </c:pt>
                <c:pt idx="58">
                  <c:v>1.3091397849462365</c:v>
                </c:pt>
                <c:pt idx="59">
                  <c:v>1.3119507908611598</c:v>
                </c:pt>
                <c:pt idx="60">
                  <c:v>1.2933013153691018</c:v>
                </c:pt>
                <c:pt idx="61">
                  <c:v>1.2749169435215948</c:v>
                </c:pt>
                <c:pt idx="62">
                  <c:v>1.3595594020456334</c:v>
                </c:pt>
                <c:pt idx="63">
                  <c:v>1.313528990694345</c:v>
                </c:pt>
                <c:pt idx="64">
                  <c:v>1.2928364392589073</c:v>
                </c:pt>
                <c:pt idx="65">
                  <c:v>1.3997262149212868</c:v>
                </c:pt>
                <c:pt idx="66">
                  <c:v>1.4085733422638982</c:v>
                </c:pt>
                <c:pt idx="67">
                  <c:v>1.4182598793944559</c:v>
                </c:pt>
                <c:pt idx="68">
                  <c:v>1.428013029315961</c:v>
                </c:pt>
                <c:pt idx="69">
                  <c:v>1.3686342592592593</c:v>
                </c:pt>
                <c:pt idx="70">
                  <c:v>1.3416893732970028</c:v>
                </c:pt>
                <c:pt idx="71">
                  <c:v>1.3865728207904711</c:v>
                </c:pt>
                <c:pt idx="72">
                  <c:v>1.3447432762836187</c:v>
                </c:pt>
                <c:pt idx="73">
                  <c:v>1.3138373751783168</c:v>
                </c:pt>
                <c:pt idx="74">
                  <c:v>1.3371408533015277</c:v>
                </c:pt>
                <c:pt idx="75">
                  <c:v>1.3608576642335766</c:v>
                </c:pt>
                <c:pt idx="76">
                  <c:v>1.2993657505285412</c:v>
                </c:pt>
                <c:pt idx="77">
                  <c:v>1.2977254264825344</c:v>
                </c:pt>
                <c:pt idx="78">
                  <c:v>1.2702069504099962</c:v>
                </c:pt>
                <c:pt idx="79">
                  <c:v>1.2218181818181819</c:v>
                </c:pt>
                <c:pt idx="80">
                  <c:v>1.2946073108939558</c:v>
                </c:pt>
                <c:pt idx="81">
                  <c:v>1.2654808688530301</c:v>
                </c:pt>
                <c:pt idx="82">
                  <c:v>1.2370097217566209</c:v>
                </c:pt>
                <c:pt idx="83">
                  <c:v>1.2287666775138302</c:v>
                </c:pt>
                <c:pt idx="84">
                  <c:v>1.210862393036102</c:v>
                </c:pt>
                <c:pt idx="85">
                  <c:v>1.2184711710244409</c:v>
                </c:pt>
                <c:pt idx="86">
                  <c:v>1.2086309523809524</c:v>
                </c:pt>
                <c:pt idx="87">
                  <c:v>1.136147609728823</c:v>
                </c:pt>
                <c:pt idx="88">
                  <c:v>1.1521080414488003</c:v>
                </c:pt>
                <c:pt idx="89">
                  <c:v>1.1682926829268292</c:v>
                </c:pt>
                <c:pt idx="90">
                  <c:v>1.1710805084745763</c:v>
                </c:pt>
                <c:pt idx="91">
                  <c:v>1.1487046964901573</c:v>
                </c:pt>
                <c:pt idx="92">
                  <c:v>1.1244581914736502</c:v>
                </c:pt>
                <c:pt idx="93">
                  <c:v>1.1674464417631125</c:v>
                </c:pt>
                <c:pt idx="94">
                  <c:v>1.1850393700787401</c:v>
                </c:pt>
                <c:pt idx="95">
                  <c:v>1.1544062879053865</c:v>
                </c:pt>
                <c:pt idx="96">
                  <c:v>1.1245650661099513</c:v>
                </c:pt>
                <c:pt idx="97">
                  <c:v>1.1130710085933966</c:v>
                </c:pt>
                <c:pt idx="98">
                  <c:v>1.2027452745274527</c:v>
                </c:pt>
                <c:pt idx="99">
                  <c:v>1.2694637648642584</c:v>
                </c:pt>
                <c:pt idx="100">
                  <c:v>1.2602826407930816</c:v>
                </c:pt>
                <c:pt idx="101">
                  <c:v>1.2423172757475083</c:v>
                </c:pt>
                <c:pt idx="102">
                  <c:v>1.2679144983692126</c:v>
                </c:pt>
                <c:pt idx="103">
                  <c:v>1.2940391368280273</c:v>
                </c:pt>
                <c:pt idx="104">
                  <c:v>1.3051605038602194</c:v>
                </c:pt>
                <c:pt idx="105">
                  <c:v>1.2435921421889617</c:v>
                </c:pt>
                <c:pt idx="106">
                  <c:v>1.1952986921173561</c:v>
                </c:pt>
                <c:pt idx="107">
                  <c:v>1.1953138075313807</c:v>
                </c:pt>
                <c:pt idx="108">
                  <c:v>1.1990640147083402</c:v>
                </c:pt>
                <c:pt idx="109">
                  <c:v>1.1911210610948464</c:v>
                </c:pt>
                <c:pt idx="110">
                  <c:v>1.1832307239483066</c:v>
                </c:pt>
                <c:pt idx="111">
                  <c:v>1.1961394769613947</c:v>
                </c:pt>
                <c:pt idx="112">
                  <c:v>1.2035504738979992</c:v>
                </c:pt>
                <c:pt idx="113">
                  <c:v>1.2160283897678545</c:v>
                </c:pt>
                <c:pt idx="114">
                  <c:v>1.2023242789134696</c:v>
                </c:pt>
                <c:pt idx="115">
                  <c:v>1.2265124059102315</c:v>
                </c:pt>
                <c:pt idx="116">
                  <c:v>1.2149802447240239</c:v>
                </c:pt>
                <c:pt idx="117">
                  <c:v>1.2035565135390005</c:v>
                </c:pt>
                <c:pt idx="118">
                  <c:v>1.1954711087975014</c:v>
                </c:pt>
                <c:pt idx="119">
                  <c:v>1.2086250000000001</c:v>
                </c:pt>
                <c:pt idx="120">
                  <c:v>1.2009970817120623</c:v>
                </c:pt>
                <c:pt idx="121">
                  <c:v>1.1770117619657623</c:v>
                </c:pt>
                <c:pt idx="122">
                  <c:v>1.1518354358449825</c:v>
                </c:pt>
                <c:pt idx="123">
                  <c:v>1.1607278071861653</c:v>
                </c:pt>
                <c:pt idx="124">
                  <c:v>1.1696888291918515</c:v>
                </c:pt>
                <c:pt idx="125">
                  <c:v>1.1641628565207924</c:v>
                </c:pt>
                <c:pt idx="126">
                  <c:v>1.1416899369117799</c:v>
                </c:pt>
                <c:pt idx="127">
                  <c:v>1.1429583881745469</c:v>
                </c:pt>
                <c:pt idx="128">
                  <c:v>1.1383199762540814</c:v>
                </c:pt>
                <c:pt idx="129">
                  <c:v>1.1422792303897384</c:v>
                </c:pt>
                <c:pt idx="130">
                  <c:v>1.1445822696019619</c:v>
                </c:pt>
                <c:pt idx="131">
                  <c:v>1.14688995215311</c:v>
                </c:pt>
                <c:pt idx="132">
                  <c:v>1.1432579016270805</c:v>
                </c:pt>
                <c:pt idx="133">
                  <c:v>1.1298124830147658</c:v>
                </c:pt>
                <c:pt idx="134">
                  <c:v>1.1312782354504385</c:v>
                </c:pt>
                <c:pt idx="135">
                  <c:v>1.1277705345501956</c:v>
                </c:pt>
                <c:pt idx="136">
                  <c:v>1.1280124384555585</c:v>
                </c:pt>
                <c:pt idx="137">
                  <c:v>1.1167661767493968</c:v>
                </c:pt>
                <c:pt idx="138">
                  <c:v>1.1056320400500625</c:v>
                </c:pt>
                <c:pt idx="139">
                  <c:v>1.1045313266808441</c:v>
                </c:pt>
                <c:pt idx="140">
                  <c:v>1.0999839640795381</c:v>
                </c:pt>
                <c:pt idx="141">
                  <c:v>1.0906741836974394</c:v>
                </c:pt>
                <c:pt idx="142">
                  <c:v>1.0897109826589595</c:v>
                </c:pt>
                <c:pt idx="143">
                  <c:v>1.0892870817061031</c:v>
                </c:pt>
                <c:pt idx="144">
                  <c:v>1.0891655781213994</c:v>
                </c:pt>
                <c:pt idx="145">
                  <c:v>1.0890440880897077</c:v>
                </c:pt>
                <c:pt idx="146">
                  <c:v>1.0763477488151658</c:v>
                </c:pt>
                <c:pt idx="147">
                  <c:v>1.0701217289889933</c:v>
                </c:pt>
                <c:pt idx="148">
                  <c:v>1.0640390552085577</c:v>
                </c:pt>
                <c:pt idx="149">
                  <c:v>1.066624230850838</c:v>
                </c:pt>
                <c:pt idx="150">
                  <c:v>1.0640421792618628</c:v>
                </c:pt>
                <c:pt idx="151">
                  <c:v>1.0645925567059513</c:v>
                </c:pt>
                <c:pt idx="152">
                  <c:v>1.0651432188336143</c:v>
                </c:pt>
                <c:pt idx="153">
                  <c:v>1.0789817681458549</c:v>
                </c:pt>
                <c:pt idx="154">
                  <c:v>1.0873918670390301</c:v>
                </c:pt>
                <c:pt idx="155">
                  <c:v>1.1045138654611699</c:v>
                </c:pt>
                <c:pt idx="156">
                  <c:v>1.0972084079305087</c:v>
                </c:pt>
                <c:pt idx="157">
                  <c:v>1.0946749471458774</c:v>
                </c:pt>
                <c:pt idx="158">
                  <c:v>1.0915069836403208</c:v>
                </c:pt>
                <c:pt idx="159">
                  <c:v>1.0883481881465096</c:v>
                </c:pt>
                <c:pt idx="160">
                  <c:v>1.0758783396033922</c:v>
                </c:pt>
                <c:pt idx="161">
                  <c:v>1.0638937609621648</c:v>
                </c:pt>
                <c:pt idx="162">
                  <c:v>1.0461820403176543</c:v>
                </c:pt>
                <c:pt idx="163">
                  <c:v>1.0475614915090348</c:v>
                </c:pt>
                <c:pt idx="164">
                  <c:v>1.0470155108938379</c:v>
                </c:pt>
                <c:pt idx="165">
                  <c:v>1.0456839665534718</c:v>
                </c:pt>
                <c:pt idx="166">
                  <c:v>1.0443541156076275</c:v>
                </c:pt>
                <c:pt idx="167">
                  <c:v>1.0411900669709002</c:v>
                </c:pt>
                <c:pt idx="168">
                  <c:v>1.0387423457371643</c:v>
                </c:pt>
                <c:pt idx="169">
                  <c:v>1.0345089337848885</c:v>
                </c:pt>
                <c:pt idx="170">
                  <c:v>1.02803738317757</c:v>
                </c:pt>
                <c:pt idx="171">
                  <c:v>1.0328323339645666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720-87C4-42AACEA6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70480"/>
        <c:axId val="192712032"/>
      </c:lineChart>
      <c:dateAx>
        <c:axId val="1213704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12032"/>
        <c:crosses val="autoZero"/>
        <c:auto val="1"/>
        <c:lblOffset val="100"/>
        <c:baseTimeUnit val="days"/>
      </c:dateAx>
      <c:valAx>
        <c:axId val="192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Óbitos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Planilha2!$B$2:$B$150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67</c:v>
                </c:pt>
                <c:pt idx="75">
                  <c:v>72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97</c:v>
                </c:pt>
                <c:pt idx="82">
                  <c:v>104</c:v>
                </c:pt>
                <c:pt idx="83">
                  <c:v>104</c:v>
                </c:pt>
                <c:pt idx="84">
                  <c:v>108</c:v>
                </c:pt>
                <c:pt idx="85">
                  <c:v>112</c:v>
                </c:pt>
                <c:pt idx="86">
                  <c:v>116</c:v>
                </c:pt>
                <c:pt idx="87">
                  <c:v>120</c:v>
                </c:pt>
                <c:pt idx="88">
                  <c:v>123</c:v>
                </c:pt>
                <c:pt idx="89">
                  <c:v>127</c:v>
                </c:pt>
                <c:pt idx="90">
                  <c:v>135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146</c:v>
                </c:pt>
                <c:pt idx="95">
                  <c:v>149</c:v>
                </c:pt>
                <c:pt idx="96">
                  <c:v>153</c:v>
                </c:pt>
                <c:pt idx="97">
                  <c:v>153</c:v>
                </c:pt>
                <c:pt idx="98">
                  <c:v>158</c:v>
                </c:pt>
                <c:pt idx="99">
                  <c:v>163</c:v>
                </c:pt>
                <c:pt idx="100">
                  <c:v>167</c:v>
                </c:pt>
                <c:pt idx="101">
                  <c:v>168</c:v>
                </c:pt>
                <c:pt idx="102">
                  <c:v>168</c:v>
                </c:pt>
                <c:pt idx="103">
                  <c:v>179</c:v>
                </c:pt>
                <c:pt idx="104">
                  <c:v>182</c:v>
                </c:pt>
                <c:pt idx="105">
                  <c:v>182</c:v>
                </c:pt>
                <c:pt idx="106">
                  <c:v>183</c:v>
                </c:pt>
                <c:pt idx="107">
                  <c:v>186</c:v>
                </c:pt>
                <c:pt idx="108">
                  <c:v>202</c:v>
                </c:pt>
                <c:pt idx="109">
                  <c:v>213</c:v>
                </c:pt>
                <c:pt idx="110">
                  <c:v>225</c:v>
                </c:pt>
                <c:pt idx="111">
                  <c:v>226</c:v>
                </c:pt>
                <c:pt idx="112">
                  <c:v>231</c:v>
                </c:pt>
                <c:pt idx="113">
                  <c:v>237</c:v>
                </c:pt>
                <c:pt idx="114">
                  <c:v>242</c:v>
                </c:pt>
                <c:pt idx="115">
                  <c:v>251</c:v>
                </c:pt>
                <c:pt idx="116">
                  <c:v>255</c:v>
                </c:pt>
                <c:pt idx="117">
                  <c:v>269</c:v>
                </c:pt>
                <c:pt idx="118">
                  <c:v>270</c:v>
                </c:pt>
                <c:pt idx="119">
                  <c:v>275</c:v>
                </c:pt>
                <c:pt idx="120">
                  <c:v>280</c:v>
                </c:pt>
                <c:pt idx="121">
                  <c:v>290</c:v>
                </c:pt>
                <c:pt idx="122">
                  <c:v>302</c:v>
                </c:pt>
                <c:pt idx="123">
                  <c:v>310</c:v>
                </c:pt>
                <c:pt idx="124">
                  <c:v>324</c:v>
                </c:pt>
                <c:pt idx="125">
                  <c:v>332</c:v>
                </c:pt>
                <c:pt idx="126">
                  <c:v>334</c:v>
                </c:pt>
                <c:pt idx="127">
                  <c:v>337</c:v>
                </c:pt>
                <c:pt idx="128">
                  <c:v>346</c:v>
                </c:pt>
                <c:pt idx="129">
                  <c:v>365</c:v>
                </c:pt>
                <c:pt idx="130">
                  <c:v>372</c:v>
                </c:pt>
                <c:pt idx="131">
                  <c:v>381</c:v>
                </c:pt>
                <c:pt idx="132">
                  <c:v>382</c:v>
                </c:pt>
                <c:pt idx="133">
                  <c:v>388</c:v>
                </c:pt>
                <c:pt idx="134">
                  <c:v>394</c:v>
                </c:pt>
                <c:pt idx="135">
                  <c:v>403</c:v>
                </c:pt>
                <c:pt idx="136">
                  <c:v>416</c:v>
                </c:pt>
                <c:pt idx="137">
                  <c:v>426</c:v>
                </c:pt>
                <c:pt idx="138">
                  <c:v>434</c:v>
                </c:pt>
                <c:pt idx="139">
                  <c:v>436</c:v>
                </c:pt>
                <c:pt idx="140">
                  <c:v>444</c:v>
                </c:pt>
                <c:pt idx="141">
                  <c:v>452</c:v>
                </c:pt>
                <c:pt idx="142">
                  <c:v>461</c:v>
                </c:pt>
                <c:pt idx="143">
                  <c:v>470</c:v>
                </c:pt>
                <c:pt idx="144">
                  <c:v>481</c:v>
                </c:pt>
                <c:pt idx="145">
                  <c:v>489</c:v>
                </c:pt>
                <c:pt idx="146">
                  <c:v>492</c:v>
                </c:pt>
                <c:pt idx="147">
                  <c:v>496</c:v>
                </c:pt>
                <c:pt idx="14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F-42C7-BB3A-979E68740632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Óbitos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69</c:v>
                </c:pt>
                <c:pt idx="75">
                  <c:v>71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87</c:v>
                </c:pt>
                <c:pt idx="82">
                  <c:v>90</c:v>
                </c:pt>
                <c:pt idx="83">
                  <c:v>93</c:v>
                </c:pt>
                <c:pt idx="84">
                  <c:v>96</c:v>
                </c:pt>
                <c:pt idx="85">
                  <c:v>99</c:v>
                </c:pt>
                <c:pt idx="86">
                  <c:v>102</c:v>
                </c:pt>
                <c:pt idx="87">
                  <c:v>105</c:v>
                </c:pt>
                <c:pt idx="88">
                  <c:v>108</c:v>
                </c:pt>
                <c:pt idx="89">
                  <c:v>112</c:v>
                </c:pt>
                <c:pt idx="90">
                  <c:v>116</c:v>
                </c:pt>
                <c:pt idx="91">
                  <c:v>120</c:v>
                </c:pt>
                <c:pt idx="92">
                  <c:v>124</c:v>
                </c:pt>
                <c:pt idx="93">
                  <c:v>128</c:v>
                </c:pt>
                <c:pt idx="94">
                  <c:v>132</c:v>
                </c:pt>
                <c:pt idx="95">
                  <c:v>136</c:v>
                </c:pt>
                <c:pt idx="96">
                  <c:v>141</c:v>
                </c:pt>
                <c:pt idx="97">
                  <c:v>146</c:v>
                </c:pt>
                <c:pt idx="98">
                  <c:v>151</c:v>
                </c:pt>
                <c:pt idx="99">
                  <c:v>156</c:v>
                </c:pt>
                <c:pt idx="100">
                  <c:v>161</c:v>
                </c:pt>
                <c:pt idx="101">
                  <c:v>166</c:v>
                </c:pt>
                <c:pt idx="102">
                  <c:v>171</c:v>
                </c:pt>
                <c:pt idx="103">
                  <c:v>177</c:v>
                </c:pt>
                <c:pt idx="104">
                  <c:v>183</c:v>
                </c:pt>
                <c:pt idx="105">
                  <c:v>189</c:v>
                </c:pt>
                <c:pt idx="106">
                  <c:v>195</c:v>
                </c:pt>
                <c:pt idx="107">
                  <c:v>201</c:v>
                </c:pt>
                <c:pt idx="108">
                  <c:v>208</c:v>
                </c:pt>
                <c:pt idx="109">
                  <c:v>215</c:v>
                </c:pt>
                <c:pt idx="110">
                  <c:v>222</c:v>
                </c:pt>
                <c:pt idx="111">
                  <c:v>229</c:v>
                </c:pt>
                <c:pt idx="112">
                  <c:v>237</c:v>
                </c:pt>
                <c:pt idx="113">
                  <c:v>245</c:v>
                </c:pt>
                <c:pt idx="114">
                  <c:v>253</c:v>
                </c:pt>
                <c:pt idx="115">
                  <c:v>261</c:v>
                </c:pt>
                <c:pt idx="116">
                  <c:v>270</c:v>
                </c:pt>
                <c:pt idx="117">
                  <c:v>279</c:v>
                </c:pt>
                <c:pt idx="118">
                  <c:v>288</c:v>
                </c:pt>
                <c:pt idx="119">
                  <c:v>297</c:v>
                </c:pt>
                <c:pt idx="120">
                  <c:v>307</c:v>
                </c:pt>
                <c:pt idx="121">
                  <c:v>317</c:v>
                </c:pt>
                <c:pt idx="122">
                  <c:v>327</c:v>
                </c:pt>
                <c:pt idx="123">
                  <c:v>338</c:v>
                </c:pt>
                <c:pt idx="124">
                  <c:v>349</c:v>
                </c:pt>
                <c:pt idx="125">
                  <c:v>360</c:v>
                </c:pt>
                <c:pt idx="126">
                  <c:v>372</c:v>
                </c:pt>
                <c:pt idx="127">
                  <c:v>384</c:v>
                </c:pt>
                <c:pt idx="128">
                  <c:v>397</c:v>
                </c:pt>
                <c:pt idx="129">
                  <c:v>410</c:v>
                </c:pt>
                <c:pt idx="130">
                  <c:v>423</c:v>
                </c:pt>
                <c:pt idx="131">
                  <c:v>437</c:v>
                </c:pt>
                <c:pt idx="132">
                  <c:v>451</c:v>
                </c:pt>
                <c:pt idx="133">
                  <c:v>466</c:v>
                </c:pt>
                <c:pt idx="134">
                  <c:v>481</c:v>
                </c:pt>
                <c:pt idx="135">
                  <c:v>497</c:v>
                </c:pt>
                <c:pt idx="136">
                  <c:v>513</c:v>
                </c:pt>
                <c:pt idx="137">
                  <c:v>530</c:v>
                </c:pt>
                <c:pt idx="138">
                  <c:v>547</c:v>
                </c:pt>
                <c:pt idx="139">
                  <c:v>565</c:v>
                </c:pt>
                <c:pt idx="140">
                  <c:v>584</c:v>
                </c:pt>
                <c:pt idx="141">
                  <c:v>603</c:v>
                </c:pt>
                <c:pt idx="142">
                  <c:v>623</c:v>
                </c:pt>
                <c:pt idx="143">
                  <c:v>643</c:v>
                </c:pt>
                <c:pt idx="144">
                  <c:v>664</c:v>
                </c:pt>
                <c:pt idx="145">
                  <c:v>686</c:v>
                </c:pt>
                <c:pt idx="146">
                  <c:v>709</c:v>
                </c:pt>
                <c:pt idx="147">
                  <c:v>732</c:v>
                </c:pt>
                <c:pt idx="148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F-42C7-BB3A-979E68740632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Óbitos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Planilha2!$D$2:$D$150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68</c:v>
                </c:pt>
                <c:pt idx="75">
                  <c:v>71</c:v>
                </c:pt>
                <c:pt idx="76">
                  <c:v>74</c:v>
                </c:pt>
                <c:pt idx="77">
                  <c:v>77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92</c:v>
                </c:pt>
                <c:pt idx="82">
                  <c:v>97</c:v>
                </c:pt>
                <c:pt idx="83">
                  <c:v>98</c:v>
                </c:pt>
                <c:pt idx="84">
                  <c:v>102</c:v>
                </c:pt>
                <c:pt idx="85">
                  <c:v>105</c:v>
                </c:pt>
                <c:pt idx="86">
                  <c:v>109</c:v>
                </c:pt>
                <c:pt idx="87">
                  <c:v>112</c:v>
                </c:pt>
                <c:pt idx="88">
                  <c:v>115</c:v>
                </c:pt>
                <c:pt idx="89">
                  <c:v>119</c:v>
                </c:pt>
                <c:pt idx="90">
                  <c:v>125</c:v>
                </c:pt>
                <c:pt idx="91">
                  <c:v>128</c:v>
                </c:pt>
                <c:pt idx="92">
                  <c:v>131</c:v>
                </c:pt>
                <c:pt idx="93">
                  <c:v>135</c:v>
                </c:pt>
                <c:pt idx="94">
                  <c:v>139</c:v>
                </c:pt>
                <c:pt idx="95">
                  <c:v>142</c:v>
                </c:pt>
                <c:pt idx="96">
                  <c:v>147</c:v>
                </c:pt>
                <c:pt idx="97">
                  <c:v>149</c:v>
                </c:pt>
                <c:pt idx="98">
                  <c:v>154</c:v>
                </c:pt>
                <c:pt idx="99">
                  <c:v>159</c:v>
                </c:pt>
                <c:pt idx="100">
                  <c:v>164</c:v>
                </c:pt>
                <c:pt idx="101">
                  <c:v>167</c:v>
                </c:pt>
                <c:pt idx="102">
                  <c:v>169</c:v>
                </c:pt>
                <c:pt idx="103">
                  <c:v>178</c:v>
                </c:pt>
                <c:pt idx="104">
                  <c:v>182</c:v>
                </c:pt>
                <c:pt idx="105">
                  <c:v>185</c:v>
                </c:pt>
                <c:pt idx="106">
                  <c:v>189</c:v>
                </c:pt>
                <c:pt idx="107">
                  <c:v>193</c:v>
                </c:pt>
                <c:pt idx="108">
                  <c:v>205</c:v>
                </c:pt>
                <c:pt idx="109">
                  <c:v>214</c:v>
                </c:pt>
                <c:pt idx="110">
                  <c:v>223</c:v>
                </c:pt>
                <c:pt idx="111">
                  <c:v>227</c:v>
                </c:pt>
                <c:pt idx="112">
                  <c:v>234</c:v>
                </c:pt>
                <c:pt idx="113">
                  <c:v>241</c:v>
                </c:pt>
                <c:pt idx="114">
                  <c:v>247</c:v>
                </c:pt>
                <c:pt idx="115">
                  <c:v>256</c:v>
                </c:pt>
                <c:pt idx="116">
                  <c:v>262</c:v>
                </c:pt>
                <c:pt idx="117">
                  <c:v>274</c:v>
                </c:pt>
                <c:pt idx="118">
                  <c:v>279</c:v>
                </c:pt>
                <c:pt idx="119">
                  <c:v>286</c:v>
                </c:pt>
                <c:pt idx="120">
                  <c:v>293</c:v>
                </c:pt>
                <c:pt idx="121">
                  <c:v>303</c:v>
                </c:pt>
                <c:pt idx="122">
                  <c:v>314</c:v>
                </c:pt>
                <c:pt idx="123">
                  <c:v>324</c:v>
                </c:pt>
                <c:pt idx="124">
                  <c:v>336</c:v>
                </c:pt>
                <c:pt idx="125">
                  <c:v>346</c:v>
                </c:pt>
                <c:pt idx="126">
                  <c:v>352</c:v>
                </c:pt>
                <c:pt idx="127">
                  <c:v>360</c:v>
                </c:pt>
                <c:pt idx="128">
                  <c:v>371</c:v>
                </c:pt>
                <c:pt idx="129">
                  <c:v>387</c:v>
                </c:pt>
                <c:pt idx="130">
                  <c:v>397</c:v>
                </c:pt>
                <c:pt idx="131">
                  <c:v>408</c:v>
                </c:pt>
                <c:pt idx="132">
                  <c:v>415</c:v>
                </c:pt>
                <c:pt idx="133">
                  <c:v>425</c:v>
                </c:pt>
                <c:pt idx="134">
                  <c:v>435</c:v>
                </c:pt>
                <c:pt idx="135">
                  <c:v>448</c:v>
                </c:pt>
                <c:pt idx="136">
                  <c:v>462</c:v>
                </c:pt>
                <c:pt idx="137">
                  <c:v>475</c:v>
                </c:pt>
                <c:pt idx="138">
                  <c:v>487</c:v>
                </c:pt>
                <c:pt idx="139">
                  <c:v>496</c:v>
                </c:pt>
                <c:pt idx="140">
                  <c:v>509</c:v>
                </c:pt>
                <c:pt idx="141">
                  <c:v>522</c:v>
                </c:pt>
                <c:pt idx="142">
                  <c:v>536</c:v>
                </c:pt>
                <c:pt idx="143">
                  <c:v>550</c:v>
                </c:pt>
                <c:pt idx="144">
                  <c:v>565</c:v>
                </c:pt>
                <c:pt idx="145">
                  <c:v>579</c:v>
                </c:pt>
                <c:pt idx="146">
                  <c:v>591</c:v>
                </c:pt>
                <c:pt idx="147">
                  <c:v>603</c:v>
                </c:pt>
                <c:pt idx="14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F-42C7-BB3A-979E6874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1920"/>
        <c:axId val="192301440"/>
      </c:lineChart>
      <c:dateAx>
        <c:axId val="19244192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301440"/>
        <c:crosses val="autoZero"/>
        <c:auto val="1"/>
        <c:lblOffset val="100"/>
        <c:baseTimeUnit val="days"/>
      </c:dateAx>
      <c:valAx>
        <c:axId val="1923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Oficiais'!$B$1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6-4C5A-9FB9-4A92505D6EA4}"/>
            </c:ext>
          </c:extLst>
        </c:ser>
        <c:ser>
          <c:idx val="1"/>
          <c:order val="1"/>
          <c:tx>
            <c:strRef>
              <c:f>'Dados Oficiais'!$D$1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E6-4C5A-9FB9-4A92505D6EA4}"/>
            </c:ext>
          </c:extLst>
        </c:ser>
        <c:ser>
          <c:idx val="2"/>
          <c:order val="2"/>
          <c:tx>
            <c:strRef>
              <c:f>'Dados Oficiais'!$E$1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4E6-4C5A-9FB9-4A92505D6EA4}"/>
            </c:ext>
          </c:extLst>
        </c:ser>
        <c:ser>
          <c:idx val="3"/>
          <c:order val="3"/>
          <c:tx>
            <c:strRef>
              <c:f>'Dados Oficiais'!$F$1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3137</c:v>
                </c:pt>
                <c:pt idx="103">
                  <c:v>3137</c:v>
                </c:pt>
                <c:pt idx="104">
                  <c:v>3179.2159410772965</c:v>
                </c:pt>
                <c:pt idx="105">
                  <c:v>3222</c:v>
                </c:pt>
                <c:pt idx="106">
                  <c:v>3301</c:v>
                </c:pt>
                <c:pt idx="107">
                  <c:v>3301</c:v>
                </c:pt>
                <c:pt idx="108">
                  <c:v>3366</c:v>
                </c:pt>
                <c:pt idx="109">
                  <c:v>3394</c:v>
                </c:pt>
                <c:pt idx="110">
                  <c:v>3394</c:v>
                </c:pt>
                <c:pt idx="111">
                  <c:v>3411.245556973226</c:v>
                </c:pt>
                <c:pt idx="112">
                  <c:v>3428.5787418885016</c:v>
                </c:pt>
                <c:pt idx="113">
                  <c:v>3446</c:v>
                </c:pt>
                <c:pt idx="114">
                  <c:v>3491</c:v>
                </c:pt>
                <c:pt idx="115">
                  <c:v>3568</c:v>
                </c:pt>
                <c:pt idx="116">
                  <c:v>3698</c:v>
                </c:pt>
                <c:pt idx="117">
                  <c:v>3698</c:v>
                </c:pt>
                <c:pt idx="118">
                  <c:v>3738.2806208202187</c:v>
                </c:pt>
                <c:pt idx="119">
                  <c:v>3779</c:v>
                </c:pt>
                <c:pt idx="120">
                  <c:v>3809</c:v>
                </c:pt>
                <c:pt idx="121">
                  <c:v>3949</c:v>
                </c:pt>
                <c:pt idx="122">
                  <c:v>4089</c:v>
                </c:pt>
                <c:pt idx="123">
                  <c:v>4177</c:v>
                </c:pt>
                <c:pt idx="124">
                  <c:v>4177</c:v>
                </c:pt>
                <c:pt idx="125">
                  <c:v>4190.4782543284964</c:v>
                </c:pt>
                <c:pt idx="126">
                  <c:v>4204</c:v>
                </c:pt>
                <c:pt idx="127">
                  <c:v>4228</c:v>
                </c:pt>
                <c:pt idx="128">
                  <c:v>4331</c:v>
                </c:pt>
                <c:pt idx="129">
                  <c:v>4387</c:v>
                </c:pt>
                <c:pt idx="130">
                  <c:v>4452</c:v>
                </c:pt>
                <c:pt idx="131">
                  <c:v>4452</c:v>
                </c:pt>
                <c:pt idx="132">
                  <c:v>4477.9245192387962</c:v>
                </c:pt>
                <c:pt idx="133">
                  <c:v>4504</c:v>
                </c:pt>
                <c:pt idx="134">
                  <c:v>4629</c:v>
                </c:pt>
                <c:pt idx="135">
                  <c:v>4678</c:v>
                </c:pt>
                <c:pt idx="136">
                  <c:v>4774</c:v>
                </c:pt>
                <c:pt idx="137">
                  <c:v>4852</c:v>
                </c:pt>
                <c:pt idx="138">
                  <c:v>4852</c:v>
                </c:pt>
                <c:pt idx="139">
                  <c:v>4964.2026550091605</c:v>
                </c:pt>
                <c:pt idx="140">
                  <c:v>5079</c:v>
                </c:pt>
                <c:pt idx="141">
                  <c:v>5105</c:v>
                </c:pt>
                <c:pt idx="142">
                  <c:v>5141</c:v>
                </c:pt>
                <c:pt idx="143">
                  <c:v>5200</c:v>
                </c:pt>
                <c:pt idx="144">
                  <c:v>5244</c:v>
                </c:pt>
                <c:pt idx="145">
                  <c:v>5244</c:v>
                </c:pt>
                <c:pt idx="146">
                  <c:v>5309.5898146655363</c:v>
                </c:pt>
                <c:pt idx="147">
                  <c:v>5376</c:v>
                </c:pt>
                <c:pt idx="148">
                  <c:v>5518</c:v>
                </c:pt>
                <c:pt idx="149">
                  <c:v>5545</c:v>
                </c:pt>
                <c:pt idx="150">
                  <c:v>5570</c:v>
                </c:pt>
                <c:pt idx="151">
                  <c:v>5650</c:v>
                </c:pt>
                <c:pt idx="152">
                  <c:v>5650</c:v>
                </c:pt>
                <c:pt idx="153">
                  <c:v>5660.3144920084551</c:v>
                </c:pt>
                <c:pt idx="154">
                  <c:v>5670.6478138833518</c:v>
                </c:pt>
                <c:pt idx="155">
                  <c:v>5681</c:v>
                </c:pt>
                <c:pt idx="156">
                  <c:v>5750</c:v>
                </c:pt>
                <c:pt idx="157">
                  <c:v>6002</c:v>
                </c:pt>
                <c:pt idx="158">
                  <c:v>6436</c:v>
                </c:pt>
                <c:pt idx="159">
                  <c:v>6730</c:v>
                </c:pt>
                <c:pt idx="160">
                  <c:v>6865.1431157696925</c:v>
                </c:pt>
                <c:pt idx="161">
                  <c:v>7003</c:v>
                </c:pt>
                <c:pt idx="162">
                  <c:v>7826</c:v>
                </c:pt>
                <c:pt idx="163">
                  <c:v>8424</c:v>
                </c:pt>
                <c:pt idx="164">
                  <c:v>9007</c:v>
                </c:pt>
                <c:pt idx="165">
                  <c:v>9630</c:v>
                </c:pt>
                <c:pt idx="166">
                  <c:v>9630</c:v>
                </c:pt>
                <c:pt idx="167">
                  <c:v>10211.918037273899</c:v>
                </c:pt>
                <c:pt idx="168">
                  <c:v>10829</c:v>
                </c:pt>
                <c:pt idx="169">
                  <c:v>11256</c:v>
                </c:pt>
                <c:pt idx="170">
                  <c:v>11920</c:v>
                </c:pt>
                <c:pt idx="171">
                  <c:v>12645</c:v>
                </c:pt>
                <c:pt idx="172">
                  <c:v>13231</c:v>
                </c:pt>
                <c:pt idx="173">
                  <c:v>13231</c:v>
                </c:pt>
                <c:pt idx="174">
                  <c:v>13611.041914563337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E6-4C5A-9FB9-4A92505D6EA4}"/>
            </c:ext>
          </c:extLst>
        </c:ser>
        <c:ser>
          <c:idx val="4"/>
          <c:order val="4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4E6-4C5A-9FB9-4A92505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0208"/>
        <c:axId val="192739848"/>
        <c:extLst/>
      </c:lineChart>
      <c:dateAx>
        <c:axId val="191610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39848"/>
        <c:crosses val="autoZero"/>
        <c:auto val="1"/>
        <c:lblOffset val="100"/>
        <c:baseTimeUnit val="days"/>
      </c:dateAx>
      <c:valAx>
        <c:axId val="1927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Oficiais'!$C$1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36-97B2-C1F3BA16760E}"/>
            </c:ext>
          </c:extLst>
        </c:ser>
        <c:ser>
          <c:idx val="1"/>
          <c:order val="1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36-97B2-C1F3BA16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0632"/>
        <c:axId val="192741024"/>
      </c:lineChart>
      <c:dateAx>
        <c:axId val="192740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1024"/>
        <c:crosses val="autoZero"/>
        <c:auto val="1"/>
        <c:lblOffset val="100"/>
        <c:baseTimeUnit val="days"/>
      </c:dateAx>
      <c:valAx>
        <c:axId val="1927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exp'!$B$2:$B$216</c:f>
              <c:numCache>
                <c:formatCode>General</c:formatCode>
                <c:ptCount val="215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2-46E3-9B76-6B8A1EF241A4}"/>
            </c:ext>
          </c:extLst>
        </c:ser>
        <c:ser>
          <c:idx val="1"/>
          <c:order val="1"/>
          <c:tx>
            <c:strRef>
              <c:f>'Dados sim recup exp'!$D$1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exp'!$D$2:$D$216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2-46E3-9B76-6B8A1EF241A4}"/>
            </c:ext>
          </c:extLst>
        </c:ser>
        <c:ser>
          <c:idx val="2"/>
          <c:order val="2"/>
          <c:tx>
            <c:strRef>
              <c:f>'Dados sim recup exp'!$E$1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exp'!$E$2:$E$216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902-46E3-9B76-6B8A1EF241A4}"/>
            </c:ext>
          </c:extLst>
        </c:ser>
        <c:ser>
          <c:idx val="3"/>
          <c:order val="3"/>
          <c:tx>
            <c:strRef>
              <c:f>'Dados sim recup exp'!$F$1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exp'!$F$2:$F$216</c:f>
              <c:numCache>
                <c:formatCode>General</c:formatCode>
                <c:ptCount val="21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3095.3402708913059</c:v>
                </c:pt>
                <c:pt idx="103">
                  <c:v>3160.003757454308</c:v>
                </c:pt>
                <c:pt idx="104">
                  <c:v>3226.0181024459635</c:v>
                </c:pt>
                <c:pt idx="105">
                  <c:v>3293.4115260967496</c:v>
                </c:pt>
                <c:pt idx="106">
                  <c:v>3362.2128381744265</c:v>
                </c:pt>
                <c:pt idx="107">
                  <c:v>3432.4514502998204</c:v>
                </c:pt>
                <c:pt idx="108">
                  <c:v>3504.1573885198882</c:v>
                </c:pt>
                <c:pt idx="109">
                  <c:v>3577.3613061434435</c:v>
                </c:pt>
                <c:pt idx="110">
                  <c:v>3652.0944968450267</c:v>
                </c:pt>
                <c:pt idx="111">
                  <c:v>3728.3889080425238</c:v>
                </c:pt>
                <c:pt idx="112">
                  <c:v>3806.2771545542496</c:v>
                </c:pt>
                <c:pt idx="113">
                  <c:v>3885.7925325413389</c:v>
                </c:pt>
                <c:pt idx="114">
                  <c:v>3966.9690337413986</c:v>
                </c:pt>
                <c:pt idx="115">
                  <c:v>4049.8413599995124</c:v>
                </c:pt>
                <c:pt idx="116">
                  <c:v>4134.4449381028053</c:v>
                </c:pt>
                <c:pt idx="117">
                  <c:v>4220.815934924909</c:v>
                </c:pt>
                <c:pt idx="118">
                  <c:v>4308.9912728868103</c:v>
                </c:pt>
                <c:pt idx="119">
                  <c:v>4399.0086457406769</c:v>
                </c:pt>
                <c:pt idx="120">
                  <c:v>4490.9065346834241</c:v>
                </c:pt>
                <c:pt idx="121">
                  <c:v>4584.7242248069015</c:v>
                </c:pt>
                <c:pt idx="122">
                  <c:v>4680.5018218917303</c:v>
                </c:pt>
                <c:pt idx="123">
                  <c:v>4778.2802695519786</c:v>
                </c:pt>
                <c:pt idx="124">
                  <c:v>4878.1013667379957</c:v>
                </c:pt>
                <c:pt idx="125">
                  <c:v>4980.0077856048929</c:v>
                </c:pt>
                <c:pt idx="126">
                  <c:v>5084.0430897543074</c:v>
                </c:pt>
                <c:pt idx="127">
                  <c:v>5190.2517528572453</c:v>
                </c:pt>
                <c:pt idx="128">
                  <c:v>5298.6791776659693</c:v>
                </c:pt>
                <c:pt idx="129">
                  <c:v>5409.3717154230553</c:v>
                </c:pt>
                <c:pt idx="130">
                  <c:v>5522.376685675913</c:v>
                </c:pt>
                <c:pt idx="131">
                  <c:v>5637.7423965052476</c:v>
                </c:pt>
                <c:pt idx="132">
                  <c:v>5755.5181651761059</c:v>
                </c:pt>
                <c:pt idx="133">
                  <c:v>5875.7543392203297</c:v>
                </c:pt>
                <c:pt idx="134">
                  <c:v>5998.5023179594391</c:v>
                </c:pt>
                <c:pt idx="135">
                  <c:v>6123.8145744771427</c:v>
                </c:pt>
                <c:pt idx="136">
                  <c:v>6251.744678050859</c:v>
                </c:pt>
                <c:pt idx="137">
                  <c:v>6382.3473170518555</c:v>
                </c:pt>
                <c:pt idx="138">
                  <c:v>6515.6783223237762</c:v>
                </c:pt>
                <c:pt idx="139">
                  <c:v>6651.7946910495666</c:v>
                </c:pt>
                <c:pt idx="140">
                  <c:v>6790.7546111169904</c:v>
                </c:pt>
                <c:pt idx="141">
                  <c:v>6932.6174859931562</c:v>
                </c:pt>
                <c:pt idx="142">
                  <c:v>7077.4439601186868</c:v>
                </c:pt>
                <c:pt idx="143">
                  <c:v>7225.2959448323918</c:v>
                </c:pt>
                <c:pt idx="144">
                  <c:v>7376.236644837516</c:v>
                </c:pt>
                <c:pt idx="145">
                  <c:v>7530.3305852208878</c:v>
                </c:pt>
                <c:pt idx="146">
                  <c:v>7687.6436390365134</c:v>
                </c:pt>
                <c:pt idx="147">
                  <c:v>7848.2430554654038</c:v>
                </c:pt>
                <c:pt idx="148">
                  <c:v>8012.1974885636846</c:v>
                </c:pt>
                <c:pt idx="149">
                  <c:v>8179.577026611265</c:v>
                </c:pt>
                <c:pt idx="150">
                  <c:v>8350.4532220736201</c:v>
                </c:pt>
                <c:pt idx="151">
                  <c:v>8524.8991221894903</c:v>
                </c:pt>
                <c:pt idx="152">
                  <c:v>8702.9893001975834</c:v>
                </c:pt>
                <c:pt idx="153">
                  <c:v>8884.7998872156077</c:v>
                </c:pt>
                <c:pt idx="154">
                  <c:v>9070.4086047852907</c:v>
                </c:pt>
                <c:pt idx="155">
                  <c:v>9259.8947980972735</c:v>
                </c:pt>
                <c:pt idx="156">
                  <c:v>9453.3394699100954</c:v>
                </c:pt>
                <c:pt idx="157">
                  <c:v>9650.8253151777662</c:v>
                </c:pt>
                <c:pt idx="158">
                  <c:v>9852.4367564007316</c:v>
                </c:pt>
                <c:pt idx="159">
                  <c:v>10058.259979715336</c:v>
                </c:pt>
                <c:pt idx="160">
                  <c:v>10268.382971737219</c:v>
                </c:pt>
                <c:pt idx="161">
                  <c:v>10482.895557174392</c:v>
                </c:pt>
                <c:pt idx="162">
                  <c:v>10701.889437226071</c:v>
                </c:pt>
                <c:pt idx="163">
                  <c:v>10925.458228783691</c:v>
                </c:pt>
                <c:pt idx="164">
                  <c:v>11153.697504450844</c:v>
                </c:pt>
                <c:pt idx="165">
                  <c:v>11386.704833399259</c:v>
                </c:pt>
                <c:pt idx="166">
                  <c:v>11624.579823078298</c:v>
                </c:pt>
                <c:pt idx="167">
                  <c:v>11867.424161795774</c:v>
                </c:pt>
                <c:pt idx="168">
                  <c:v>12115.341662188312</c:v>
                </c:pt>
                <c:pt idx="169">
                  <c:v>12368.438305599831</c:v>
                </c:pt>
                <c:pt idx="170">
                  <c:v>12626.822287387133</c:v>
                </c:pt>
                <c:pt idx="171">
                  <c:v>12890.604063171921</c:v>
                </c:pt>
                <c:pt idx="172">
                  <c:v>13159.896396059083</c:v>
                </c:pt>
                <c:pt idx="173">
                  <c:v>13434.814404841372</c:v>
                </c:pt>
                <c:pt idx="174">
                  <c:v>13715.475613211118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2-46E3-9B76-6B8A1EF241A4}"/>
            </c:ext>
          </c:extLst>
        </c:ser>
        <c:ser>
          <c:idx val="4"/>
          <c:order val="4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exp'!$G$2:$G$216</c:f>
              <c:numCache>
                <c:formatCode>General</c:formatCode>
                <c:ptCount val="215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2-46E3-9B76-6B8A1EF2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2592"/>
        <c:axId val="192742200"/>
        <c:extLst/>
      </c:lineChart>
      <c:dateAx>
        <c:axId val="192742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200"/>
        <c:crosses val="autoZero"/>
        <c:auto val="1"/>
        <c:lblOffset val="100"/>
        <c:baseTimeUnit val="days"/>
      </c:dateAx>
      <c:valAx>
        <c:axId val="1927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56-AFB7-A2A2B535957F}"/>
            </c:ext>
          </c:extLst>
        </c:ser>
        <c:ser>
          <c:idx val="1"/>
          <c:order val="1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56-AFB7-A2A2B535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3376"/>
        <c:axId val="192743768"/>
      </c:lineChart>
      <c:dateAx>
        <c:axId val="192743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768"/>
        <c:crosses val="autoZero"/>
        <c:auto val="1"/>
        <c:lblOffset val="100"/>
        <c:baseTimeUnit val="days"/>
      </c:dateAx>
      <c:valAx>
        <c:axId val="1927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F87-A5FD-74530C26E37B}"/>
            </c:ext>
          </c:extLst>
        </c:ser>
        <c:ser>
          <c:idx val="1"/>
          <c:order val="1"/>
          <c:tx>
            <c:strRef>
              <c:f>'Dados sim recup média'!$D$1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7-4F87-A5FD-74530C26E37B}"/>
            </c:ext>
          </c:extLst>
        </c:ser>
        <c:ser>
          <c:idx val="2"/>
          <c:order val="2"/>
          <c:tx>
            <c:strRef>
              <c:f>'Dados sim recup média'!$E$1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C7-4F87-A5FD-74530C26E37B}"/>
            </c:ext>
          </c:extLst>
        </c:ser>
        <c:ser>
          <c:idx val="3"/>
          <c:order val="3"/>
          <c:tx>
            <c:strRef>
              <c:f>'Dados sim recup média'!$F$1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3120.2518096652311</c:v>
                </c:pt>
                <c:pt idx="103">
                  <c:v>3174.7722864379725</c:v>
                </c:pt>
                <c:pt idx="104">
                  <c:v>3244.6515635855631</c:v>
                </c:pt>
                <c:pt idx="105">
                  <c:v>3316.0246639564698</c:v>
                </c:pt>
                <c:pt idx="106">
                  <c:v>3400.7912532876339</c:v>
                </c:pt>
                <c:pt idx="107">
                  <c:v>3460.562452459877</c:v>
                </c:pt>
                <c:pt idx="108">
                  <c:v>3543.3540214920868</c:v>
                </c:pt>
                <c:pt idx="109">
                  <c:v>3615.1809946419485</c:v>
                </c:pt>
                <c:pt idx="110">
                  <c:v>3679.0576293887229</c:v>
                </c:pt>
                <c:pt idx="111">
                  <c:v>3750.079208210987</c:v>
                </c:pt>
                <c:pt idx="112">
                  <c:v>3822.5389744839763</c:v>
                </c:pt>
                <c:pt idx="113">
                  <c:v>3896.448703886012</c:v>
                </c:pt>
                <c:pt idx="114">
                  <c:v>3980.9826068453258</c:v>
                </c:pt>
                <c:pt idx="115">
                  <c:v>4077.6240716963953</c:v>
                </c:pt>
                <c:pt idx="116">
                  <c:v>4193.3816721256308</c:v>
                </c:pt>
                <c:pt idx="117">
                  <c:v>4267.2628789947594</c:v>
                </c:pt>
                <c:pt idx="118">
                  <c:v>4356.0342292756923</c:v>
                </c:pt>
                <c:pt idx="119">
                  <c:v>4446.420256603592</c:v>
                </c:pt>
                <c:pt idx="120">
                  <c:v>4534.7055295751388</c:v>
                </c:pt>
                <c:pt idx="121">
                  <c:v>4661.1325552736535</c:v>
                </c:pt>
                <c:pt idx="122">
                  <c:v>4789.0361246362581</c:v>
                </c:pt>
                <c:pt idx="123">
                  <c:v>4901.0830876255477</c:v>
                </c:pt>
                <c:pt idx="124">
                  <c:v>4985.2723404776052</c:v>
                </c:pt>
                <c:pt idx="125">
                  <c:v>5075.4275698703459</c:v>
                </c:pt>
                <c:pt idx="126">
                  <c:v>5167.0668275659418</c:v>
                </c:pt>
                <c:pt idx="127">
                  <c:v>5263.6633827884989</c:v>
                </c:pt>
                <c:pt idx="128">
                  <c:v>5388.0515521034613</c:v>
                </c:pt>
                <c:pt idx="129">
                  <c:v>5498.2238075299065</c:v>
                </c:pt>
                <c:pt idx="130">
                  <c:v>5612.8380494474268</c:v>
                </c:pt>
                <c:pt idx="131">
                  <c:v>5707.2176378840149</c:v>
                </c:pt>
                <c:pt idx="132">
                  <c:v>5811.6596039301994</c:v>
                </c:pt>
                <c:pt idx="133">
                  <c:v>5917.5604964496197</c:v>
                </c:pt>
                <c:pt idx="134">
                  <c:v>6057.831498767795</c:v>
                </c:pt>
                <c:pt idx="135">
                  <c:v>6174.1500908440094</c:v>
                </c:pt>
                <c:pt idx="136">
                  <c:v>6307.50098128218</c:v>
                </c:pt>
                <c:pt idx="137">
                  <c:v>6436.2013410237387</c:v>
                </c:pt>
                <c:pt idx="138">
                  <c:v>6540.2342167386078</c:v>
                </c:pt>
                <c:pt idx="139">
                  <c:v>6682.9828355745412</c:v>
                </c:pt>
                <c:pt idx="140">
                  <c:v>6827.8929392592081</c:v>
                </c:pt>
                <c:pt idx="141">
                  <c:v>6944.4817322487606</c:v>
                </c:pt>
                <c:pt idx="142">
                  <c:v>7065.6624683953933</c:v>
                </c:pt>
                <c:pt idx="143">
                  <c:v>7195.7489841061652</c:v>
                </c:pt>
                <c:pt idx="144">
                  <c:v>7322.0549257509092</c:v>
                </c:pt>
                <c:pt idx="145">
                  <c:v>7434.8938657901099</c:v>
                </c:pt>
                <c:pt idx="146">
                  <c:v>7570.7760269235323</c:v>
                </c:pt>
                <c:pt idx="147">
                  <c:v>7708.0920460933166</c:v>
                </c:pt>
                <c:pt idx="148">
                  <c:v>7871.7458136973974</c:v>
                </c:pt>
                <c:pt idx="149">
                  <c:v>7998.188549595784</c:v>
                </c:pt>
                <c:pt idx="150">
                  <c:v>8125.0686196780371</c:v>
                </c:pt>
                <c:pt idx="151">
                  <c:v>8271.3683896665789</c:v>
                </c:pt>
                <c:pt idx="152">
                  <c:v>8392.0710163788171</c:v>
                </c:pt>
                <c:pt idx="153">
                  <c:v>8517.265401575436</c:v>
                </c:pt>
                <c:pt idx="154">
                  <c:v>8643.504764365669</c:v>
                </c:pt>
                <c:pt idx="155">
                  <c:v>8770.7753765528287</c:v>
                </c:pt>
                <c:pt idx="156">
                  <c:v>8918.607750751913</c:v>
                </c:pt>
                <c:pt idx="157">
                  <c:v>9128.441525519811</c:v>
                </c:pt>
                <c:pt idx="158">
                  <c:v>9399.9337648978344</c:v>
                </c:pt>
                <c:pt idx="159">
                  <c:v>9625.7431227327197</c:v>
                </c:pt>
                <c:pt idx="160">
                  <c:v>9799.5776450013018</c:v>
                </c:pt>
                <c:pt idx="161">
                  <c:v>9975.2896683424333</c:v>
                </c:pt>
                <c:pt idx="162">
                  <c:v>10380.352958197313</c:v>
                </c:pt>
                <c:pt idx="163">
                  <c:v>10711.385735646347</c:v>
                </c:pt>
                <c:pt idx="164">
                  <c:v>11038.38927671236</c:v>
                </c:pt>
                <c:pt idx="165">
                  <c:v>11379.700273588207</c:v>
                </c:pt>
                <c:pt idx="166">
                  <c:v>11514.324227819621</c:v>
                </c:pt>
                <c:pt idx="167">
                  <c:v>11843.908182567413</c:v>
                </c:pt>
                <c:pt idx="168">
                  <c:v>12186.210706985677</c:v>
                </c:pt>
                <c:pt idx="169">
                  <c:v>12466.16206035992</c:v>
                </c:pt>
                <c:pt idx="170">
                  <c:v>12826.137434584505</c:v>
                </c:pt>
                <c:pt idx="171">
                  <c:v>13207.487043328241</c:v>
                </c:pt>
                <c:pt idx="172">
                  <c:v>13543.563463832659</c:v>
                </c:pt>
                <c:pt idx="173">
                  <c:v>13685.388318548561</c:v>
                </c:pt>
                <c:pt idx="174">
                  <c:v>13954.999589307923</c:v>
                </c:pt>
                <c:pt idx="175">
                  <c:v>14229.381763680576</c:v>
                </c:pt>
                <c:pt idx="176">
                  <c:v>14624.435532292531</c:v>
                </c:pt>
                <c:pt idx="177">
                  <c:v>14937.97788241572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7-4F87-A5FD-74530C26E37B}"/>
            </c:ext>
          </c:extLst>
        </c:ser>
        <c:ser>
          <c:idx val="4"/>
          <c:order val="4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7-4F87-A5FD-74530C26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4552"/>
        <c:axId val="192744944"/>
        <c:extLst/>
      </c:lineChart>
      <c:dateAx>
        <c:axId val="1927445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944"/>
        <c:crosses val="autoZero"/>
        <c:auto val="1"/>
        <c:lblOffset val="100"/>
        <c:baseTimeUnit val="days"/>
      </c:dateAx>
      <c:valAx>
        <c:axId val="1927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1-40D1-AA20-0869CFFB4FCF}"/>
            </c:ext>
          </c:extLst>
        </c:ser>
        <c:ser>
          <c:idx val="1"/>
          <c:order val="1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1-40D1-AA20-0869CFFB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5728"/>
        <c:axId val="192746120"/>
      </c:lineChart>
      <c:dateAx>
        <c:axId val="1927457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120"/>
        <c:crosses val="autoZero"/>
        <c:auto val="1"/>
        <c:lblOffset val="100"/>
        <c:baseTimeUnit val="days"/>
      </c:dateAx>
      <c:valAx>
        <c:axId val="1927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Casos e Óbitos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log'!$B$1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log'!$B$2:$B$600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50</c:v>
                </c:pt>
                <c:pt idx="17">
                  <c:v>58</c:v>
                </c:pt>
                <c:pt idx="18">
                  <c:v>60.147835301926648</c:v>
                </c:pt>
                <c:pt idx="19">
                  <c:v>62.375208474270579</c:v>
                </c:pt>
                <c:pt idx="20">
                  <c:v>66</c:v>
                </c:pt>
                <c:pt idx="21">
                  <c:v>78</c:v>
                </c:pt>
                <c:pt idx="22">
                  <c:v>78</c:v>
                </c:pt>
                <c:pt idx="23">
                  <c:v>81.973915954895858</c:v>
                </c:pt>
                <c:pt idx="24">
                  <c:v>86.150293551030018</c:v>
                </c:pt>
                <c:pt idx="25">
                  <c:v>90.539447731304364</c:v>
                </c:pt>
                <c:pt idx="26">
                  <c:v>95.152218960623472</c:v>
                </c:pt>
                <c:pt idx="27">
                  <c:v>100</c:v>
                </c:pt>
                <c:pt idx="28">
                  <c:v>105</c:v>
                </c:pt>
                <c:pt idx="29">
                  <c:v>108</c:v>
                </c:pt>
                <c:pt idx="30">
                  <c:v>131</c:v>
                </c:pt>
                <c:pt idx="31">
                  <c:v>136</c:v>
                </c:pt>
                <c:pt idx="32">
                  <c:v>143</c:v>
                </c:pt>
                <c:pt idx="33">
                  <c:v>143</c:v>
                </c:pt>
                <c:pt idx="34">
                  <c:v>144</c:v>
                </c:pt>
                <c:pt idx="35">
                  <c:v>146.47866738880444</c:v>
                </c:pt>
                <c:pt idx="36">
                  <c:v>149</c:v>
                </c:pt>
                <c:pt idx="37">
                  <c:v>161</c:v>
                </c:pt>
                <c:pt idx="38">
                  <c:v>174</c:v>
                </c:pt>
                <c:pt idx="39">
                  <c:v>176</c:v>
                </c:pt>
                <c:pt idx="40">
                  <c:v>181.41664752717708</c:v>
                </c:pt>
                <c:pt idx="41">
                  <c:v>187</c:v>
                </c:pt>
                <c:pt idx="42">
                  <c:v>202</c:v>
                </c:pt>
                <c:pt idx="43">
                  <c:v>215</c:v>
                </c:pt>
                <c:pt idx="44">
                  <c:v>231</c:v>
                </c:pt>
                <c:pt idx="45">
                  <c:v>234.9659549807163</c:v>
                </c:pt>
                <c:pt idx="46">
                  <c:v>239</c:v>
                </c:pt>
                <c:pt idx="47">
                  <c:v>257.76345745663792</c:v>
                </c:pt>
                <c:pt idx="48">
                  <c:v>278</c:v>
                </c:pt>
                <c:pt idx="49">
                  <c:v>300</c:v>
                </c:pt>
                <c:pt idx="50">
                  <c:v>310</c:v>
                </c:pt>
                <c:pt idx="51">
                  <c:v>331</c:v>
                </c:pt>
                <c:pt idx="52">
                  <c:v>351</c:v>
                </c:pt>
                <c:pt idx="53">
                  <c:v>363</c:v>
                </c:pt>
                <c:pt idx="54">
                  <c:v>364.99452050681526</c:v>
                </c:pt>
                <c:pt idx="55">
                  <c:v>367</c:v>
                </c:pt>
                <c:pt idx="56">
                  <c:v>391</c:v>
                </c:pt>
                <c:pt idx="57">
                  <c:v>399.89873718230217</c:v>
                </c:pt>
                <c:pt idx="58">
                  <c:v>409</c:v>
                </c:pt>
                <c:pt idx="59">
                  <c:v>421</c:v>
                </c:pt>
                <c:pt idx="60">
                  <c:v>423</c:v>
                </c:pt>
                <c:pt idx="61">
                  <c:v>444.93145539509788</c:v>
                </c:pt>
                <c:pt idx="62">
                  <c:v>468</c:v>
                </c:pt>
                <c:pt idx="63">
                  <c:v>509</c:v>
                </c:pt>
                <c:pt idx="64">
                  <c:v>553</c:v>
                </c:pt>
                <c:pt idx="65">
                  <c:v>578</c:v>
                </c:pt>
                <c:pt idx="66">
                  <c:v>612</c:v>
                </c:pt>
                <c:pt idx="67">
                  <c:v>616</c:v>
                </c:pt>
                <c:pt idx="68">
                  <c:v>638.81149217218649</c:v>
                </c:pt>
                <c:pt idx="69">
                  <c:v>662.46773138190827</c:v>
                </c:pt>
                <c:pt idx="70">
                  <c:v>687</c:v>
                </c:pt>
                <c:pt idx="71">
                  <c:v>727</c:v>
                </c:pt>
                <c:pt idx="72">
                  <c:v>794</c:v>
                </c:pt>
                <c:pt idx="73">
                  <c:v>842</c:v>
                </c:pt>
                <c:pt idx="74">
                  <c:v>866</c:v>
                </c:pt>
                <c:pt idx="75">
                  <c:v>877.91799161425092</c:v>
                </c:pt>
                <c:pt idx="76">
                  <c:v>890</c:v>
                </c:pt>
                <c:pt idx="77">
                  <c:v>957</c:v>
                </c:pt>
                <c:pt idx="78">
                  <c:v>1002</c:v>
                </c:pt>
                <c:pt idx="79">
                  <c:v>1066</c:v>
                </c:pt>
                <c:pt idx="80">
                  <c:v>1116</c:v>
                </c:pt>
                <c:pt idx="81">
                  <c:v>1138</c:v>
                </c:pt>
                <c:pt idx="82">
                  <c:v>1170.534920453038</c:v>
                </c:pt>
                <c:pt idx="83">
                  <c:v>1204</c:v>
                </c:pt>
                <c:pt idx="84">
                  <c:v>1271</c:v>
                </c:pt>
                <c:pt idx="85">
                  <c:v>1397</c:v>
                </c:pt>
                <c:pt idx="86">
                  <c:v>1428.6416625592296</c:v>
                </c:pt>
                <c:pt idx="87">
                  <c:v>1461</c:v>
                </c:pt>
                <c:pt idx="88">
                  <c:v>1493</c:v>
                </c:pt>
                <c:pt idx="89">
                  <c:v>1513.8543523073811</c:v>
                </c:pt>
                <c:pt idx="90">
                  <c:v>1535</c:v>
                </c:pt>
                <c:pt idx="91">
                  <c:v>1728</c:v>
                </c:pt>
                <c:pt idx="92">
                  <c:v>1835</c:v>
                </c:pt>
                <c:pt idx="93">
                  <c:v>1847</c:v>
                </c:pt>
                <c:pt idx="94">
                  <c:v>2045</c:v>
                </c:pt>
                <c:pt idx="95">
                  <c:v>2103</c:v>
                </c:pt>
                <c:pt idx="96">
                  <c:v>2147.0388911242385</c:v>
                </c:pt>
                <c:pt idx="97">
                  <c:v>2192</c:v>
                </c:pt>
                <c:pt idx="98">
                  <c:v>2365</c:v>
                </c:pt>
                <c:pt idx="99">
                  <c:v>2462</c:v>
                </c:pt>
                <c:pt idx="100">
                  <c:v>2561</c:v>
                </c:pt>
                <c:pt idx="101">
                  <c:v>2750</c:v>
                </c:pt>
                <c:pt idx="102">
                  <c:v>2763</c:v>
                </c:pt>
                <c:pt idx="103">
                  <c:v>2870.8934149494298</c:v>
                </c:pt>
                <c:pt idx="104">
                  <c:v>2983</c:v>
                </c:pt>
                <c:pt idx="105">
                  <c:v>3073</c:v>
                </c:pt>
                <c:pt idx="106">
                  <c:v>3195</c:v>
                </c:pt>
                <c:pt idx="107">
                  <c:v>3253</c:v>
                </c:pt>
                <c:pt idx="108">
                  <c:v>3360</c:v>
                </c:pt>
                <c:pt idx="109">
                  <c:v>3577</c:v>
                </c:pt>
                <c:pt idx="110">
                  <c:v>3633.060693134647</c:v>
                </c:pt>
                <c:pt idx="111">
                  <c:v>3690</c:v>
                </c:pt>
                <c:pt idx="112">
                  <c:v>3776</c:v>
                </c:pt>
                <c:pt idx="113">
                  <c:v>3868.7053457503457</c:v>
                </c:pt>
                <c:pt idx="114">
                  <c:v>3963.686719342506</c:v>
                </c:pt>
                <c:pt idx="115">
                  <c:v>4061</c:v>
                </c:pt>
                <c:pt idx="116">
                  <c:v>4064</c:v>
                </c:pt>
                <c:pt idx="117">
                  <c:v>4185.678439631979</c:v>
                </c:pt>
                <c:pt idx="118">
                  <c:v>4311</c:v>
                </c:pt>
                <c:pt idx="119">
                  <c:v>4422</c:v>
                </c:pt>
                <c:pt idx="120">
                  <c:v>4444</c:v>
                </c:pt>
                <c:pt idx="121">
                  <c:v>4457</c:v>
                </c:pt>
                <c:pt idx="122">
                  <c:v>4741</c:v>
                </c:pt>
                <c:pt idx="123">
                  <c:v>4816</c:v>
                </c:pt>
                <c:pt idx="124">
                  <c:v>4831.9735098611627</c:v>
                </c:pt>
                <c:pt idx="125">
                  <c:v>4848</c:v>
                </c:pt>
                <c:pt idx="126">
                  <c:v>4922</c:v>
                </c:pt>
                <c:pt idx="127">
                  <c:v>5345</c:v>
                </c:pt>
                <c:pt idx="128">
                  <c:v>5658</c:v>
                </c:pt>
                <c:pt idx="129">
                  <c:v>5975</c:v>
                </c:pt>
                <c:pt idx="130">
                  <c:v>5983</c:v>
                </c:pt>
                <c:pt idx="131">
                  <c:v>6126.5292688889394</c:v>
                </c:pt>
                <c:pt idx="132">
                  <c:v>6273.5017353422763</c:v>
                </c:pt>
                <c:pt idx="133">
                  <c:v>6424</c:v>
                </c:pt>
                <c:pt idx="134">
                  <c:v>6647</c:v>
                </c:pt>
                <c:pt idx="135">
                  <c:v>6763</c:v>
                </c:pt>
                <c:pt idx="136">
                  <c:v>7142</c:v>
                </c:pt>
                <c:pt idx="137">
                  <c:v>7174</c:v>
                </c:pt>
                <c:pt idx="138">
                  <c:v>7297.4380435876265</c:v>
                </c:pt>
                <c:pt idx="139">
                  <c:v>7423</c:v>
                </c:pt>
                <c:pt idx="140">
                  <c:v>7684</c:v>
                </c:pt>
                <c:pt idx="141">
                  <c:v>8000</c:v>
                </c:pt>
                <c:pt idx="142">
                  <c:v>8224</c:v>
                </c:pt>
                <c:pt idx="143">
                  <c:v>8587</c:v>
                </c:pt>
                <c:pt idx="144">
                  <c:v>8799</c:v>
                </c:pt>
                <c:pt idx="145">
                  <c:v>8866.2430600564967</c:v>
                </c:pt>
                <c:pt idx="146">
                  <c:v>8934</c:v>
                </c:pt>
                <c:pt idx="147">
                  <c:v>9186</c:v>
                </c:pt>
                <c:pt idx="148">
                  <c:v>9669</c:v>
                </c:pt>
                <c:pt idx="149">
                  <c:v>9877</c:v>
                </c:pt>
                <c:pt idx="150">
                  <c:v>10107</c:v>
                </c:pt>
                <c:pt idx="151">
                  <c:v>10135</c:v>
                </c:pt>
                <c:pt idx="152">
                  <c:v>10291.294865078933</c:v>
                </c:pt>
                <c:pt idx="153">
                  <c:v>10450</c:v>
                </c:pt>
                <c:pt idx="154">
                  <c:v>10694</c:v>
                </c:pt>
                <c:pt idx="155">
                  <c:v>11039</c:v>
                </c:pt>
                <c:pt idx="156">
                  <c:v>11289</c:v>
                </c:pt>
                <c:pt idx="157">
                  <c:v>11505</c:v>
                </c:pt>
                <c:pt idx="158">
                  <c:v>11577</c:v>
                </c:pt>
                <c:pt idx="159">
                  <c:v>11779.233633815062</c:v>
                </c:pt>
                <c:pt idx="160">
                  <c:v>11985</c:v>
                </c:pt>
                <c:pt idx="161">
                  <c:v>12226</c:v>
                </c:pt>
                <c:pt idx="162">
                  <c:v>12472</c:v>
                </c:pt>
                <c:pt idx="163">
                  <c:v>12771</c:v>
                </c:pt>
                <c:pt idx="164">
                  <c:v>12975</c:v>
                </c:pt>
                <c:pt idx="165">
                  <c:v>13059</c:v>
                </c:pt>
                <c:pt idx="166">
                  <c:v>13154.64971027355</c:v>
                </c:pt>
                <c:pt idx="167">
                  <c:v>13251</c:v>
                </c:pt>
                <c:pt idx="168">
                  <c:v>13504</c:v>
                </c:pt>
                <c:pt idx="169">
                  <c:v>13719</c:v>
                </c:pt>
                <c:pt idx="170">
                  <c:v>13929</c:v>
                </c:pt>
                <c:pt idx="171">
                  <c:v>14139</c:v>
                </c:pt>
                <c:pt idx="172">
                  <c:v>14225</c:v>
                </c:pt>
                <c:pt idx="173">
                  <c:v>14327.591656674589</c:v>
                </c:pt>
                <c:pt idx="174">
                  <c:v>14430.923211276717</c:v>
                </c:pt>
                <c:pt idx="175">
                  <c:v>14535</c:v>
                </c:pt>
                <c:pt idx="176">
                  <c:v>14681</c:v>
                </c:pt>
                <c:pt idx="177">
                  <c:v>14821</c:v>
                </c:pt>
                <c:pt idx="178">
                  <c:v>15081</c:v>
                </c:pt>
                <c:pt idx="179">
                  <c:v>15136</c:v>
                </c:pt>
                <c:pt idx="180">
                  <c:v>15253.047433218058</c:v>
                </c:pt>
                <c:pt idx="181">
                  <c:v>15371</c:v>
                </c:pt>
                <c:pt idx="182">
                  <c:v>15683</c:v>
                </c:pt>
                <c:pt idx="183">
                  <c:v>15964</c:v>
                </c:pt>
                <c:pt idx="184">
                  <c:v>16370</c:v>
                </c:pt>
                <c:pt idx="185">
                  <c:v>16547</c:v>
                </c:pt>
                <c:pt idx="186">
                  <c:v>16569</c:v>
                </c:pt>
                <c:pt idx="187">
                  <c:v>16648.807795154582</c:v>
                </c:pt>
                <c:pt idx="188">
                  <c:v>16729</c:v>
                </c:pt>
                <c:pt idx="189">
                  <c:v>16873</c:v>
                </c:pt>
                <c:pt idx="190">
                  <c:v>16984</c:v>
                </c:pt>
                <c:pt idx="191">
                  <c:v>17126</c:v>
                </c:pt>
                <c:pt idx="192">
                  <c:v>17334</c:v>
                </c:pt>
                <c:pt idx="193">
                  <c:v>17348</c:v>
                </c:pt>
                <c:pt idx="194">
                  <c:v>17409.391373623606</c:v>
                </c:pt>
                <c:pt idx="195">
                  <c:v>17471</c:v>
                </c:pt>
                <c:pt idx="196">
                  <c:v>17568</c:v>
                </c:pt>
                <c:pt idx="197">
                  <c:v>17642</c:v>
                </c:pt>
                <c:pt idx="198">
                  <c:v>17717</c:v>
                </c:pt>
                <c:pt idx="199">
                  <c:v>17820</c:v>
                </c:pt>
                <c:pt idx="200">
                  <c:v>17922</c:v>
                </c:pt>
                <c:pt idx="201">
                  <c:v>17955.468749102598</c:v>
                </c:pt>
                <c:pt idx="202">
                  <c:v>17989</c:v>
                </c:pt>
                <c:pt idx="203">
                  <c:v>18097</c:v>
                </c:pt>
                <c:pt idx="204">
                  <c:v>18178</c:v>
                </c:pt>
                <c:pt idx="205">
                  <c:v>18236</c:v>
                </c:pt>
                <c:pt idx="206">
                  <c:v>18371</c:v>
                </c:pt>
                <c:pt idx="207">
                  <c:v>18384</c:v>
                </c:pt>
                <c:pt idx="208">
                  <c:v>18413.618921255846</c:v>
                </c:pt>
                <c:pt idx="209">
                  <c:v>18443.285562295001</c:v>
                </c:pt>
                <c:pt idx="210">
                  <c:v>18473</c:v>
                </c:pt>
                <c:pt idx="211">
                  <c:v>18564</c:v>
                </c:pt>
                <c:pt idx="212">
                  <c:v>18607</c:v>
                </c:pt>
                <c:pt idx="213">
                  <c:v>18650</c:v>
                </c:pt>
                <c:pt idx="214">
                  <c:v>18688</c:v>
                </c:pt>
                <c:pt idx="215">
                  <c:v>18726.460423689256</c:v>
                </c:pt>
                <c:pt idx="216">
                  <c:v>18765</c:v>
                </c:pt>
                <c:pt idx="217">
                  <c:v>18823</c:v>
                </c:pt>
                <c:pt idx="218">
                  <c:v>18884</c:v>
                </c:pt>
                <c:pt idx="219">
                  <c:v>18924</c:v>
                </c:pt>
                <c:pt idx="220">
                  <c:v>18980</c:v>
                </c:pt>
                <c:pt idx="221">
                  <c:v>19008.29114226847</c:v>
                </c:pt>
                <c:pt idx="222">
                  <c:v>19036.624454649209</c:v>
                </c:pt>
                <c:pt idx="223">
                  <c:v>19065</c:v>
                </c:pt>
                <c:pt idx="224">
                  <c:v>19114</c:v>
                </c:pt>
                <c:pt idx="225">
                  <c:v>19165</c:v>
                </c:pt>
                <c:pt idx="226">
                  <c:v>19212</c:v>
                </c:pt>
                <c:pt idx="227">
                  <c:v>19282</c:v>
                </c:pt>
                <c:pt idx="228">
                  <c:v>19290</c:v>
                </c:pt>
                <c:pt idx="229">
                  <c:v>19310.311937810871</c:v>
                </c:pt>
                <c:pt idx="230">
                  <c:v>19330.645263637172</c:v>
                </c:pt>
                <c:pt idx="231">
                  <c:v>19351</c:v>
                </c:pt>
                <c:pt idx="232">
                  <c:v>19369</c:v>
                </c:pt>
                <c:pt idx="233">
                  <c:v>19439</c:v>
                </c:pt>
                <c:pt idx="234">
                  <c:v>19498</c:v>
                </c:pt>
                <c:pt idx="235">
                  <c:v>19503</c:v>
                </c:pt>
                <c:pt idx="236">
                  <c:v>19539.5</c:v>
                </c:pt>
                <c:pt idx="237">
                  <c:v>19576</c:v>
                </c:pt>
                <c:pt idx="238">
                  <c:v>19636</c:v>
                </c:pt>
                <c:pt idx="239">
                  <c:v>19681</c:v>
                </c:pt>
                <c:pt idx="240">
                  <c:v>19794</c:v>
                </c:pt>
                <c:pt idx="241">
                  <c:v>19872</c:v>
                </c:pt>
                <c:pt idx="242">
                  <c:v>19889</c:v>
                </c:pt>
                <c:pt idx="243">
                  <c:v>19925.965647867608</c:v>
                </c:pt>
                <c:pt idx="244">
                  <c:v>19963</c:v>
                </c:pt>
                <c:pt idx="245">
                  <c:v>20076</c:v>
                </c:pt>
                <c:pt idx="246">
                  <c:v>20168</c:v>
                </c:pt>
                <c:pt idx="247">
                  <c:v>20341</c:v>
                </c:pt>
                <c:pt idx="248">
                  <c:v>20457</c:v>
                </c:pt>
                <c:pt idx="249">
                  <c:v>20483</c:v>
                </c:pt>
                <c:pt idx="250">
                  <c:v>20553.877371435297</c:v>
                </c:pt>
                <c:pt idx="251">
                  <c:v>20625</c:v>
                </c:pt>
                <c:pt idx="252">
                  <c:v>20739</c:v>
                </c:pt>
                <c:pt idx="253">
                  <c:v>20837</c:v>
                </c:pt>
                <c:pt idx="254">
                  <c:v>20915</c:v>
                </c:pt>
                <c:pt idx="255">
                  <c:v>21018</c:v>
                </c:pt>
                <c:pt idx="256">
                  <c:v>21049</c:v>
                </c:pt>
                <c:pt idx="257">
                  <c:v>21095.94764403818</c:v>
                </c:pt>
                <c:pt idx="258">
                  <c:v>21143</c:v>
                </c:pt>
                <c:pt idx="259">
                  <c:v>21287</c:v>
                </c:pt>
                <c:pt idx="260">
                  <c:v>21383</c:v>
                </c:pt>
                <c:pt idx="261">
                  <c:v>21541</c:v>
                </c:pt>
                <c:pt idx="262">
                  <c:v>21640</c:v>
                </c:pt>
                <c:pt idx="263">
                  <c:v>21666</c:v>
                </c:pt>
                <c:pt idx="264">
                  <c:v>21749.837792498591</c:v>
                </c:pt>
                <c:pt idx="265">
                  <c:v>21834</c:v>
                </c:pt>
                <c:pt idx="266">
                  <c:v>22058</c:v>
                </c:pt>
                <c:pt idx="267">
                  <c:v>22213</c:v>
                </c:pt>
                <c:pt idx="268">
                  <c:v>22348</c:v>
                </c:pt>
                <c:pt idx="269">
                  <c:v>22435</c:v>
                </c:pt>
                <c:pt idx="270">
                  <c:v>22456</c:v>
                </c:pt>
                <c:pt idx="271">
                  <c:v>22562.248646799369</c:v>
                </c:pt>
                <c:pt idx="272">
                  <c:v>22669</c:v>
                </c:pt>
                <c:pt idx="273">
                  <c:v>22781</c:v>
                </c:pt>
                <c:pt idx="274">
                  <c:v>23036</c:v>
                </c:pt>
                <c:pt idx="275">
                  <c:v>23412</c:v>
                </c:pt>
                <c:pt idx="276">
                  <c:v>23676</c:v>
                </c:pt>
                <c:pt idx="277">
                  <c:v>23690</c:v>
                </c:pt>
                <c:pt idx="278">
                  <c:v>23690</c:v>
                </c:pt>
                <c:pt idx="279">
                  <c:v>23690</c:v>
                </c:pt>
                <c:pt idx="280">
                  <c:v>24048</c:v>
                </c:pt>
                <c:pt idx="281">
                  <c:v>24635</c:v>
                </c:pt>
                <c:pt idx="282">
                  <c:v>24775</c:v>
                </c:pt>
                <c:pt idx="283">
                  <c:v>24851.880713539569</c:v>
                </c:pt>
                <c:pt idx="284">
                  <c:v>24929</c:v>
                </c:pt>
                <c:pt idx="285">
                  <c:v>25001.893428298587</c:v>
                </c:pt>
                <c:pt idx="286">
                  <c:v>25075</c:v>
                </c:pt>
                <c:pt idx="287">
                  <c:v>25413</c:v>
                </c:pt>
                <c:pt idx="288">
                  <c:v>25657</c:v>
                </c:pt>
                <c:pt idx="289">
                  <c:v>26044</c:v>
                </c:pt>
                <c:pt idx="290">
                  <c:v>26188.101343930986</c:v>
                </c:pt>
                <c:pt idx="291">
                  <c:v>26333</c:v>
                </c:pt>
                <c:pt idx="292">
                  <c:v>26409.887750613405</c:v>
                </c:pt>
                <c:pt idx="293">
                  <c:v>26487</c:v>
                </c:pt>
                <c:pt idx="294">
                  <c:v>26950</c:v>
                </c:pt>
                <c:pt idx="295">
                  <c:v>27400</c:v>
                </c:pt>
                <c:pt idx="296">
                  <c:v>28144</c:v>
                </c:pt>
                <c:pt idx="297">
                  <c:v>28721</c:v>
                </c:pt>
                <c:pt idx="298">
                  <c:v>28868</c:v>
                </c:pt>
                <c:pt idx="299">
                  <c:v>29301.248915361954</c:v>
                </c:pt>
                <c:pt idx="300">
                  <c:v>29741</c:v>
                </c:pt>
                <c:pt idx="301">
                  <c:v>30406</c:v>
                </c:pt>
                <c:pt idx="302">
                  <c:v>30998</c:v>
                </c:pt>
                <c:pt idx="303">
                  <c:v>31370</c:v>
                </c:pt>
                <c:pt idx="304">
                  <c:v>31950</c:v>
                </c:pt>
                <c:pt idx="305">
                  <c:v>31985</c:v>
                </c:pt>
                <c:pt idx="306">
                  <c:v>32418.068187355027</c:v>
                </c:pt>
                <c:pt idx="307">
                  <c:v>32857</c:v>
                </c:pt>
                <c:pt idx="308">
                  <c:v>33399</c:v>
                </c:pt>
                <c:pt idx="309">
                  <c:v>33892</c:v>
                </c:pt>
                <c:pt idx="310">
                  <c:v>34365</c:v>
                </c:pt>
                <c:pt idx="311">
                  <c:v>35034</c:v>
                </c:pt>
                <c:pt idx="312">
                  <c:v>35127</c:v>
                </c:pt>
                <c:pt idx="313">
                  <c:v>35410.85312443065</c:v>
                </c:pt>
                <c:pt idx="314">
                  <c:v>35697</c:v>
                </c:pt>
                <c:pt idx="315">
                  <c:v>36519</c:v>
                </c:pt>
                <c:pt idx="316">
                  <c:v>37171</c:v>
                </c:pt>
                <c:pt idx="317">
                  <c:v>37483</c:v>
                </c:pt>
                <c:pt idx="318">
                  <c:v>38066</c:v>
                </c:pt>
                <c:pt idx="319">
                  <c:v>38421</c:v>
                </c:pt>
                <c:pt idx="320">
                  <c:v>38516.381605753159</c:v>
                </c:pt>
                <c:pt idx="321">
                  <c:v>38612</c:v>
                </c:pt>
                <c:pt idx="322">
                  <c:v>39191</c:v>
                </c:pt>
                <c:pt idx="323">
                  <c:v>40069</c:v>
                </c:pt>
                <c:pt idx="324">
                  <c:v>41207</c:v>
                </c:pt>
                <c:pt idx="325">
                  <c:v>42133</c:v>
                </c:pt>
                <c:pt idx="326">
                  <c:v>42468</c:v>
                </c:pt>
                <c:pt idx="327">
                  <c:v>42679.970993429692</c:v>
                </c:pt>
                <c:pt idx="328">
                  <c:v>42893</c:v>
                </c:pt>
                <c:pt idx="329">
                  <c:v>43310</c:v>
                </c:pt>
                <c:pt idx="330">
                  <c:v>43554</c:v>
                </c:pt>
                <c:pt idx="331">
                  <c:v>43801</c:v>
                </c:pt>
                <c:pt idx="332">
                  <c:v>44058</c:v>
                </c:pt>
                <c:pt idx="333">
                  <c:v>44180</c:v>
                </c:pt>
                <c:pt idx="334">
                  <c:v>44286.870740660823</c:v>
                </c:pt>
                <c:pt idx="335">
                  <c:v>44394</c:v>
                </c:pt>
                <c:pt idx="336">
                  <c:v>44641</c:v>
                </c:pt>
                <c:pt idx="337">
                  <c:v>44800</c:v>
                </c:pt>
                <c:pt idx="338">
                  <c:v>44995</c:v>
                </c:pt>
                <c:pt idx="339">
                  <c:v>45147</c:v>
                </c:pt>
                <c:pt idx="340">
                  <c:v>45288</c:v>
                </c:pt>
                <c:pt idx="341">
                  <c:v>45418.31251819028</c:v>
                </c:pt>
                <c:pt idx="342">
                  <c:v>45549</c:v>
                </c:pt>
                <c:pt idx="343">
                  <c:v>45815</c:v>
                </c:pt>
                <c:pt idx="344">
                  <c:v>46064</c:v>
                </c:pt>
                <c:pt idx="345">
                  <c:v>46241</c:v>
                </c:pt>
                <c:pt idx="346">
                  <c:v>46424</c:v>
                </c:pt>
                <c:pt idx="347">
                  <c:v>46546</c:v>
                </c:pt>
                <c:pt idx="348">
                  <c:v>46656.369147202189</c:v>
                </c:pt>
                <c:pt idx="349">
                  <c:v>46767</c:v>
                </c:pt>
                <c:pt idx="350">
                  <c:v>46999</c:v>
                </c:pt>
                <c:pt idx="351">
                  <c:v>47140</c:v>
                </c:pt>
                <c:pt idx="352">
                  <c:v>47166</c:v>
                </c:pt>
                <c:pt idx="353">
                  <c:v>47586</c:v>
                </c:pt>
                <c:pt idx="354">
                  <c:v>47717</c:v>
                </c:pt>
                <c:pt idx="355">
                  <c:v>47850.812375549067</c:v>
                </c:pt>
                <c:pt idx="356">
                  <c:v>47985</c:v>
                </c:pt>
                <c:pt idx="357">
                  <c:v>48239</c:v>
                </c:pt>
                <c:pt idx="358">
                  <c:v>48428</c:v>
                </c:pt>
                <c:pt idx="359">
                  <c:v>48696</c:v>
                </c:pt>
                <c:pt idx="360">
                  <c:v>49011</c:v>
                </c:pt>
                <c:pt idx="361">
                  <c:v>49301</c:v>
                </c:pt>
                <c:pt idx="362">
                  <c:v>49515.035393302511</c:v>
                </c:pt>
                <c:pt idx="363">
                  <c:v>49730</c:v>
                </c:pt>
                <c:pt idx="364">
                  <c:v>50025</c:v>
                </c:pt>
                <c:pt idx="365">
                  <c:v>50116</c:v>
                </c:pt>
                <c:pt idx="366">
                  <c:v>50427.531726230663</c:v>
                </c:pt>
                <c:pt idx="367">
                  <c:v>50741</c:v>
                </c:pt>
                <c:pt idx="368">
                  <c:v>51007</c:v>
                </c:pt>
                <c:pt idx="369">
                  <c:v>51232.00372813853</c:v>
                </c:pt>
                <c:pt idx="370">
                  <c:v>51458</c:v>
                </c:pt>
                <c:pt idx="371">
                  <c:v>51834</c:v>
                </c:pt>
                <c:pt idx="372">
                  <c:v>52144</c:v>
                </c:pt>
                <c:pt idx="373">
                  <c:v>52512</c:v>
                </c:pt>
                <c:pt idx="374">
                  <c:v>52821</c:v>
                </c:pt>
                <c:pt idx="375">
                  <c:v>52931</c:v>
                </c:pt>
                <c:pt idx="376">
                  <c:v>52936.499714280319</c:v>
                </c:pt>
                <c:pt idx="377">
                  <c:v>52942</c:v>
                </c:pt>
                <c:pt idx="378">
                  <c:v>53884</c:v>
                </c:pt>
                <c:pt idx="379">
                  <c:v>54264</c:v>
                </c:pt>
                <c:pt idx="380">
                  <c:v>54510</c:v>
                </c:pt>
                <c:pt idx="381">
                  <c:v>54689.205424836808</c:v>
                </c:pt>
                <c:pt idx="382">
                  <c:v>54869</c:v>
                </c:pt>
                <c:pt idx="383">
                  <c:v>54877.999261999335</c:v>
                </c:pt>
                <c:pt idx="384">
                  <c:v>54887</c:v>
                </c:pt>
                <c:pt idx="385">
                  <c:v>55591</c:v>
                </c:pt>
                <c:pt idx="386">
                  <c:v>55901</c:v>
                </c:pt>
                <c:pt idx="387">
                  <c:v>56206</c:v>
                </c:pt>
                <c:pt idx="388">
                  <c:v>56456</c:v>
                </c:pt>
                <c:pt idx="389">
                  <c:v>56697</c:v>
                </c:pt>
                <c:pt idx="390">
                  <c:v>56860.763492939484</c:v>
                </c:pt>
                <c:pt idx="391">
                  <c:v>57025</c:v>
                </c:pt>
                <c:pt idx="392">
                  <c:v>57328</c:v>
                </c:pt>
                <c:pt idx="393">
                  <c:v>57697</c:v>
                </c:pt>
                <c:pt idx="394">
                  <c:v>57993</c:v>
                </c:pt>
                <c:pt idx="395">
                  <c:v>58284</c:v>
                </c:pt>
                <c:pt idx="396">
                  <c:v>58535</c:v>
                </c:pt>
                <c:pt idx="397">
                  <c:v>58750.104765864038</c:v>
                </c:pt>
                <c:pt idx="398">
                  <c:v>58966</c:v>
                </c:pt>
                <c:pt idx="399">
                  <c:v>59255</c:v>
                </c:pt>
                <c:pt idx="400">
                  <c:v>59543.298657363615</c:v>
                </c:pt>
                <c:pt idx="401">
                  <c:v>59833</c:v>
                </c:pt>
                <c:pt idx="402">
                  <c:v>60157</c:v>
                </c:pt>
                <c:pt idx="403">
                  <c:v>60189</c:v>
                </c:pt>
                <c:pt idx="404">
                  <c:v>60578.241390783209</c:v>
                </c:pt>
                <c:pt idx="405">
                  <c:v>60970</c:v>
                </c:pt>
                <c:pt idx="406">
                  <c:v>61320</c:v>
                </c:pt>
                <c:pt idx="407">
                  <c:v>61648</c:v>
                </c:pt>
                <c:pt idx="408">
                  <c:v>61962</c:v>
                </c:pt>
                <c:pt idx="409">
                  <c:v>62262</c:v>
                </c:pt>
                <c:pt idx="410">
                  <c:v>62479.903164354837</c:v>
                </c:pt>
                <c:pt idx="411">
                  <c:v>62698.568941363235</c:v>
                </c:pt>
                <c:pt idx="412">
                  <c:v>62918</c:v>
                </c:pt>
                <c:pt idx="413">
                  <c:v>63724</c:v>
                </c:pt>
                <c:pt idx="414">
                  <c:v>63815.434402658422</c:v>
                </c:pt>
                <c:pt idx="415">
                  <c:v>63907</c:v>
                </c:pt>
                <c:pt idx="416">
                  <c:v>64206</c:v>
                </c:pt>
                <c:pt idx="417">
                  <c:v>64488</c:v>
                </c:pt>
                <c:pt idx="418">
                  <c:v>64728.551351007387</c:v>
                </c:pt>
                <c:pt idx="419">
                  <c:v>64970</c:v>
                </c:pt>
                <c:pt idx="420">
                  <c:v>65307</c:v>
                </c:pt>
                <c:pt idx="421">
                  <c:v>65643</c:v>
                </c:pt>
                <c:pt idx="422">
                  <c:v>66049</c:v>
                </c:pt>
                <c:pt idx="423">
                  <c:v>66416</c:v>
                </c:pt>
                <c:pt idx="424">
                  <c:v>66700</c:v>
                </c:pt>
                <c:pt idx="425">
                  <c:v>66957.502940297883</c:v>
                </c:pt>
                <c:pt idx="426">
                  <c:v>67216</c:v>
                </c:pt>
                <c:pt idx="427">
                  <c:v>67564</c:v>
                </c:pt>
                <c:pt idx="428">
                  <c:v>67904</c:v>
                </c:pt>
                <c:pt idx="429">
                  <c:v>68412</c:v>
                </c:pt>
                <c:pt idx="430">
                  <c:v>68835</c:v>
                </c:pt>
                <c:pt idx="431">
                  <c:v>69209</c:v>
                </c:pt>
                <c:pt idx="432">
                  <c:v>69529.25901374183</c:v>
                </c:pt>
                <c:pt idx="433">
                  <c:v>69851</c:v>
                </c:pt>
                <c:pt idx="434">
                  <c:v>70298</c:v>
                </c:pt>
                <c:pt idx="435">
                  <c:v>70670</c:v>
                </c:pt>
                <c:pt idx="436">
                  <c:v>70746</c:v>
                </c:pt>
                <c:pt idx="437">
                  <c:v>70767</c:v>
                </c:pt>
                <c:pt idx="438">
                  <c:v>71819</c:v>
                </c:pt>
                <c:pt idx="439">
                  <c:v>72196.507837983416</c:v>
                </c:pt>
                <c:pt idx="440">
                  <c:v>72576</c:v>
                </c:pt>
                <c:pt idx="441">
                  <c:v>73057</c:v>
                </c:pt>
                <c:pt idx="442">
                  <c:v>73372</c:v>
                </c:pt>
                <c:pt idx="443">
                  <c:v>73806.215158345571</c:v>
                </c:pt>
                <c:pt idx="444">
                  <c:v>74243</c:v>
                </c:pt>
                <c:pt idx="445">
                  <c:v>74450</c:v>
                </c:pt>
                <c:pt idx="446">
                  <c:v>74845.449761491851</c:v>
                </c:pt>
                <c:pt idx="447">
                  <c:v>75243</c:v>
                </c:pt>
                <c:pt idx="448">
                  <c:v>75561</c:v>
                </c:pt>
                <c:pt idx="449">
                  <c:v>76189</c:v>
                </c:pt>
                <c:pt idx="450">
                  <c:v>76603</c:v>
                </c:pt>
                <c:pt idx="451" formatCode="#,##0">
                  <c:v>76952</c:v>
                </c:pt>
                <c:pt idx="452" formatCode="#,##0">
                  <c:v>77266</c:v>
                </c:pt>
                <c:pt idx="453">
                  <c:v>77498.649743076166</c:v>
                </c:pt>
                <c:pt idx="454" formatCode="#,##0">
                  <c:v>77732</c:v>
                </c:pt>
                <c:pt idx="455" formatCode="#,##0">
                  <c:v>78247</c:v>
                </c:pt>
                <c:pt idx="456" formatCode="#,##0">
                  <c:v>78626</c:v>
                </c:pt>
                <c:pt idx="457" formatCode="#,##0">
                  <c:v>79044</c:v>
                </c:pt>
                <c:pt idx="458" formatCode="#,##0">
                  <c:v>79297</c:v>
                </c:pt>
                <c:pt idx="459" formatCode="#,##0">
                  <c:v>79579</c:v>
                </c:pt>
                <c:pt idx="460">
                  <c:v>79863.491477645774</c:v>
                </c:pt>
                <c:pt idx="461" formatCode="#,##0">
                  <c:v>80149</c:v>
                </c:pt>
                <c:pt idx="462" formatCode="#,##0">
                  <c:v>80446</c:v>
                </c:pt>
                <c:pt idx="463" formatCode="#,##0">
                  <c:v>80713</c:v>
                </c:pt>
                <c:pt idx="464" formatCode="#,##0">
                  <c:v>80985</c:v>
                </c:pt>
                <c:pt idx="465" formatCode="#,##0">
                  <c:v>81269</c:v>
                </c:pt>
                <c:pt idx="466" formatCode="#,##0">
                  <c:v>81502</c:v>
                </c:pt>
                <c:pt idx="467">
                  <c:v>81682.7994623103</c:v>
                </c:pt>
                <c:pt idx="468" formatCode="#,##0">
                  <c:v>81864</c:v>
                </c:pt>
                <c:pt idx="469" formatCode="#,##0">
                  <c:v>81985</c:v>
                </c:pt>
                <c:pt idx="470" formatCode="#,##0">
                  <c:v>82168</c:v>
                </c:pt>
                <c:pt idx="471" formatCode="#,##0">
                  <c:v>82604</c:v>
                </c:pt>
                <c:pt idx="472" formatCode="#,##0">
                  <c:v>82835</c:v>
                </c:pt>
                <c:pt idx="473" formatCode="#,##0">
                  <c:v>83015</c:v>
                </c:pt>
                <c:pt idx="474">
                  <c:v>83161.370960320273</c:v>
                </c:pt>
                <c:pt idx="475" formatCode="#,##0">
                  <c:v>83308</c:v>
                </c:pt>
                <c:pt idx="476" formatCode="#,##0">
                  <c:v>83540</c:v>
                </c:pt>
                <c:pt idx="477" formatCode="#,##0">
                  <c:v>83737</c:v>
                </c:pt>
                <c:pt idx="478" formatCode="#,##0">
                  <c:v>83917</c:v>
                </c:pt>
                <c:pt idx="479">
                  <c:v>84054.886716954177</c:v>
                </c:pt>
                <c:pt idx="480" formatCode="#,##0">
                  <c:v>84193</c:v>
                </c:pt>
                <c:pt idx="481">
                  <c:v>84316.908820236058</c:v>
                </c:pt>
                <c:pt idx="482" formatCode="#,##0">
                  <c:v>84441</c:v>
                </c:pt>
                <c:pt idx="483" formatCode="#,##0">
                  <c:v>84578</c:v>
                </c:pt>
                <c:pt idx="484" formatCode="#,##0">
                  <c:v>84850</c:v>
                </c:pt>
                <c:pt idx="485" formatCode="#,##0">
                  <c:v>84995</c:v>
                </c:pt>
                <c:pt idx="486" formatCode="#,##0">
                  <c:v>85163</c:v>
                </c:pt>
                <c:pt idx="487" formatCode="#,##0">
                  <c:v>85309</c:v>
                </c:pt>
                <c:pt idx="488">
                  <c:v>85442.39570611302</c:v>
                </c:pt>
                <c:pt idx="489" formatCode="#,##0">
                  <c:v>85576</c:v>
                </c:pt>
                <c:pt idx="490" formatCode="#,##0">
                  <c:v>85720</c:v>
                </c:pt>
                <c:pt idx="491" formatCode="#,##0">
                  <c:v>85845</c:v>
                </c:pt>
                <c:pt idx="492" formatCode="#,##0">
                  <c:v>86233</c:v>
                </c:pt>
                <c:pt idx="493" formatCode="#,##0">
                  <c:v>86376</c:v>
                </c:pt>
                <c:pt idx="494" formatCode="#,##0">
                  <c:v>86469</c:v>
                </c:pt>
                <c:pt idx="495">
                  <c:v>86564.946768308015</c:v>
                </c:pt>
                <c:pt idx="496" formatCode="#,##0">
                  <c:v>86661</c:v>
                </c:pt>
                <c:pt idx="497">
                  <c:v>86788.905610106638</c:v>
                </c:pt>
                <c:pt idx="498" formatCode="#,##0">
                  <c:v>86917</c:v>
                </c:pt>
                <c:pt idx="499" formatCode="#,##0">
                  <c:v>87010</c:v>
                </c:pt>
                <c:pt idx="500" formatCode="#,##0">
                  <c:v>87132</c:v>
                </c:pt>
                <c:pt idx="501" formatCode="#,##0">
                  <c:v>87163</c:v>
                </c:pt>
                <c:pt idx="502">
                  <c:v>87275.926846983406</c:v>
                </c:pt>
                <c:pt idx="503" formatCode="#,##0">
                  <c:v>87389</c:v>
                </c:pt>
                <c:pt idx="504" formatCode="#,##0">
                  <c:v>87505</c:v>
                </c:pt>
                <c:pt idx="505" formatCode="#,##0">
                  <c:v>87609</c:v>
                </c:pt>
                <c:pt idx="506" formatCode="#,##0">
                  <c:v>87782</c:v>
                </c:pt>
                <c:pt idx="507" formatCode="#,##0">
                  <c:v>87903</c:v>
                </c:pt>
                <c:pt idx="508" formatCode="#,##0">
                  <c:v>88000</c:v>
                </c:pt>
                <c:pt idx="509">
                  <c:v>88074.468491158099</c:v>
                </c:pt>
                <c:pt idx="510" formatCode="#,##0">
                  <c:v>88149</c:v>
                </c:pt>
                <c:pt idx="511" formatCode="#,##0">
                  <c:v>88294</c:v>
                </c:pt>
                <c:pt idx="512" formatCode="#,##0">
                  <c:v>88449</c:v>
                </c:pt>
                <c:pt idx="513" formatCode="#,##0">
                  <c:v>88520</c:v>
                </c:pt>
                <c:pt idx="514" formatCode="#,##0">
                  <c:v>88593</c:v>
                </c:pt>
                <c:pt idx="515" formatCode="#,##0">
                  <c:v>88653</c:v>
                </c:pt>
                <c:pt idx="516">
                  <c:v>88712.979709848543</c:v>
                </c:pt>
                <c:pt idx="517" formatCode="#,##0">
                  <c:v>88773</c:v>
                </c:pt>
                <c:pt idx="518" formatCode="#,##0">
                  <c:v>88857</c:v>
                </c:pt>
                <c:pt idx="519" formatCode="#,##0">
                  <c:v>88972</c:v>
                </c:pt>
                <c:pt idx="520" formatCode="#,##0">
                  <c:v>89045</c:v>
                </c:pt>
                <c:pt idx="521" formatCode="#,##0">
                  <c:v>89117</c:v>
                </c:pt>
                <c:pt idx="522" formatCode="#,##0">
                  <c:v>89260</c:v>
                </c:pt>
                <c:pt idx="523">
                  <c:v>89315.482756350815</c:v>
                </c:pt>
                <c:pt idx="524" formatCode="#,##0">
                  <c:v>89371</c:v>
                </c:pt>
                <c:pt idx="525" formatCode="#,##0">
                  <c:v>89448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E-481E-8471-A430526885A7}"/>
            </c:ext>
          </c:extLst>
        </c:ser>
        <c:ser>
          <c:idx val="1"/>
          <c:order val="1"/>
          <c:tx>
            <c:strRef>
              <c:f>'Dados sim recup log'!$F$1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log'!$F$2:$F$600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8.3666002653407556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12.409673645990857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21</c:v>
                </c:pt>
                <c:pt idx="61">
                  <c:v>23.366642891095843</c:v>
                </c:pt>
                <c:pt idx="62">
                  <c:v>26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33</c:v>
                </c:pt>
                <c:pt idx="72">
                  <c:v>34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42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48.435524153249339</c:v>
                </c:pt>
                <c:pt idx="83">
                  <c:v>51</c:v>
                </c:pt>
                <c:pt idx="84">
                  <c:v>53</c:v>
                </c:pt>
                <c:pt idx="85">
                  <c:v>55</c:v>
                </c:pt>
                <c:pt idx="86">
                  <c:v>56.480084985771754</c:v>
                </c:pt>
                <c:pt idx="87">
                  <c:v>58</c:v>
                </c:pt>
                <c:pt idx="88">
                  <c:v>59</c:v>
                </c:pt>
                <c:pt idx="89">
                  <c:v>59.991666087882571</c:v>
                </c:pt>
                <c:pt idx="90">
                  <c:v>61</c:v>
                </c:pt>
                <c:pt idx="91">
                  <c:v>64</c:v>
                </c:pt>
                <c:pt idx="92">
                  <c:v>67</c:v>
                </c:pt>
                <c:pt idx="93">
                  <c:v>67</c:v>
                </c:pt>
                <c:pt idx="94">
                  <c:v>72</c:v>
                </c:pt>
                <c:pt idx="95">
                  <c:v>74</c:v>
                </c:pt>
                <c:pt idx="96">
                  <c:v>77.420927403383644</c:v>
                </c:pt>
                <c:pt idx="97">
                  <c:v>81</c:v>
                </c:pt>
                <c:pt idx="98">
                  <c:v>82</c:v>
                </c:pt>
                <c:pt idx="99">
                  <c:v>84</c:v>
                </c:pt>
                <c:pt idx="100">
                  <c:v>86</c:v>
                </c:pt>
                <c:pt idx="101">
                  <c:v>87</c:v>
                </c:pt>
                <c:pt idx="102">
                  <c:v>87</c:v>
                </c:pt>
                <c:pt idx="103">
                  <c:v>89.465076985380165</c:v>
                </c:pt>
                <c:pt idx="104">
                  <c:v>92</c:v>
                </c:pt>
                <c:pt idx="105">
                  <c:v>93</c:v>
                </c:pt>
                <c:pt idx="106">
                  <c:v>95</c:v>
                </c:pt>
                <c:pt idx="107">
                  <c:v>99</c:v>
                </c:pt>
                <c:pt idx="108">
                  <c:v>101</c:v>
                </c:pt>
                <c:pt idx="109">
                  <c:v>105</c:v>
                </c:pt>
                <c:pt idx="110">
                  <c:v>108.92658077806354</c:v>
                </c:pt>
                <c:pt idx="111">
                  <c:v>113</c:v>
                </c:pt>
                <c:pt idx="112">
                  <c:v>113</c:v>
                </c:pt>
                <c:pt idx="113">
                  <c:v>114.9656103850771</c:v>
                </c:pt>
                <c:pt idx="114">
                  <c:v>116.96541213463139</c:v>
                </c:pt>
                <c:pt idx="115">
                  <c:v>119</c:v>
                </c:pt>
                <c:pt idx="116">
                  <c:v>122</c:v>
                </c:pt>
                <c:pt idx="117">
                  <c:v>123.98386991863094</c:v>
                </c:pt>
                <c:pt idx="118">
                  <c:v>126</c:v>
                </c:pt>
                <c:pt idx="119">
                  <c:v>130</c:v>
                </c:pt>
                <c:pt idx="120">
                  <c:v>132</c:v>
                </c:pt>
                <c:pt idx="121">
                  <c:v>137</c:v>
                </c:pt>
                <c:pt idx="122">
                  <c:v>143</c:v>
                </c:pt>
                <c:pt idx="123">
                  <c:v>144</c:v>
                </c:pt>
                <c:pt idx="124">
                  <c:v>149.39879517586479</c:v>
                </c:pt>
                <c:pt idx="125">
                  <c:v>155</c:v>
                </c:pt>
                <c:pt idx="126">
                  <c:v>158</c:v>
                </c:pt>
                <c:pt idx="127">
                  <c:v>167</c:v>
                </c:pt>
                <c:pt idx="128">
                  <c:v>173</c:v>
                </c:pt>
                <c:pt idx="129">
                  <c:v>181</c:v>
                </c:pt>
                <c:pt idx="130">
                  <c:v>185</c:v>
                </c:pt>
                <c:pt idx="131">
                  <c:v>187.30450735595528</c:v>
                </c:pt>
                <c:pt idx="132">
                  <c:v>189.63772149111949</c:v>
                </c:pt>
                <c:pt idx="133">
                  <c:v>192</c:v>
                </c:pt>
                <c:pt idx="134">
                  <c:v>194</c:v>
                </c:pt>
                <c:pt idx="135">
                  <c:v>200</c:v>
                </c:pt>
                <c:pt idx="136">
                  <c:v>204</c:v>
                </c:pt>
                <c:pt idx="137">
                  <c:v>205</c:v>
                </c:pt>
                <c:pt idx="138">
                  <c:v>208.96171898220976</c:v>
                </c:pt>
                <c:pt idx="139">
                  <c:v>213</c:v>
                </c:pt>
                <c:pt idx="140">
                  <c:v>220</c:v>
                </c:pt>
                <c:pt idx="141">
                  <c:v>226</c:v>
                </c:pt>
                <c:pt idx="142">
                  <c:v>229</c:v>
                </c:pt>
                <c:pt idx="143">
                  <c:v>232</c:v>
                </c:pt>
                <c:pt idx="144">
                  <c:v>233</c:v>
                </c:pt>
                <c:pt idx="145">
                  <c:v>243.75192306933704</c:v>
                </c:pt>
                <c:pt idx="146">
                  <c:v>255</c:v>
                </c:pt>
                <c:pt idx="147">
                  <c:v>262</c:v>
                </c:pt>
                <c:pt idx="148">
                  <c:v>271</c:v>
                </c:pt>
                <c:pt idx="149">
                  <c:v>274</c:v>
                </c:pt>
                <c:pt idx="150">
                  <c:v>276</c:v>
                </c:pt>
                <c:pt idx="151">
                  <c:v>280</c:v>
                </c:pt>
                <c:pt idx="152">
                  <c:v>285.44701785094901</c:v>
                </c:pt>
                <c:pt idx="153">
                  <c:v>291</c:v>
                </c:pt>
                <c:pt idx="154">
                  <c:v>293</c:v>
                </c:pt>
                <c:pt idx="155">
                  <c:v>298</c:v>
                </c:pt>
                <c:pt idx="156">
                  <c:v>305</c:v>
                </c:pt>
                <c:pt idx="157">
                  <c:v>309</c:v>
                </c:pt>
                <c:pt idx="158">
                  <c:v>310</c:v>
                </c:pt>
                <c:pt idx="159">
                  <c:v>314.96031496047243</c:v>
                </c:pt>
                <c:pt idx="160">
                  <c:v>320</c:v>
                </c:pt>
                <c:pt idx="161">
                  <c:v>324</c:v>
                </c:pt>
                <c:pt idx="162">
                  <c:v>330</c:v>
                </c:pt>
                <c:pt idx="163">
                  <c:v>333</c:v>
                </c:pt>
                <c:pt idx="164">
                  <c:v>340</c:v>
                </c:pt>
                <c:pt idx="165">
                  <c:v>341</c:v>
                </c:pt>
                <c:pt idx="166">
                  <c:v>346.94812292329817</c:v>
                </c:pt>
                <c:pt idx="167">
                  <c:v>353</c:v>
                </c:pt>
                <c:pt idx="168">
                  <c:v>360</c:v>
                </c:pt>
                <c:pt idx="169">
                  <c:v>362</c:v>
                </c:pt>
                <c:pt idx="170">
                  <c:v>363</c:v>
                </c:pt>
                <c:pt idx="171">
                  <c:v>363</c:v>
                </c:pt>
                <c:pt idx="172">
                  <c:v>369</c:v>
                </c:pt>
                <c:pt idx="173">
                  <c:v>370.98925676589107</c:v>
                </c:pt>
                <c:pt idx="174">
                  <c:v>372.98923749514432</c:v>
                </c:pt>
                <c:pt idx="175">
                  <c:v>375</c:v>
                </c:pt>
                <c:pt idx="176">
                  <c:v>376</c:v>
                </c:pt>
                <c:pt idx="177">
                  <c:v>379</c:v>
                </c:pt>
                <c:pt idx="178">
                  <c:v>380</c:v>
                </c:pt>
                <c:pt idx="179">
                  <c:v>382</c:v>
                </c:pt>
                <c:pt idx="180">
                  <c:v>384.98831151088211</c:v>
                </c:pt>
                <c:pt idx="181">
                  <c:v>388</c:v>
                </c:pt>
                <c:pt idx="182">
                  <c:v>391</c:v>
                </c:pt>
                <c:pt idx="183">
                  <c:v>395</c:v>
                </c:pt>
                <c:pt idx="184">
                  <c:v>398</c:v>
                </c:pt>
                <c:pt idx="185">
                  <c:v>399</c:v>
                </c:pt>
                <c:pt idx="186">
                  <c:v>403</c:v>
                </c:pt>
                <c:pt idx="187">
                  <c:v>408.46297261808201</c:v>
                </c:pt>
                <c:pt idx="188">
                  <c:v>414</c:v>
                </c:pt>
                <c:pt idx="189">
                  <c:v>419</c:v>
                </c:pt>
                <c:pt idx="190">
                  <c:v>421</c:v>
                </c:pt>
                <c:pt idx="191">
                  <c:v>427</c:v>
                </c:pt>
                <c:pt idx="192">
                  <c:v>427</c:v>
                </c:pt>
                <c:pt idx="193">
                  <c:v>428</c:v>
                </c:pt>
                <c:pt idx="194">
                  <c:v>429.49738066721665</c:v>
                </c:pt>
                <c:pt idx="195">
                  <c:v>431</c:v>
                </c:pt>
                <c:pt idx="196">
                  <c:v>433</c:v>
                </c:pt>
                <c:pt idx="197">
                  <c:v>435</c:v>
                </c:pt>
                <c:pt idx="198">
                  <c:v>437</c:v>
                </c:pt>
                <c:pt idx="199">
                  <c:v>438</c:v>
                </c:pt>
                <c:pt idx="200">
                  <c:v>440</c:v>
                </c:pt>
                <c:pt idx="201">
                  <c:v>441.99547508996062</c:v>
                </c:pt>
                <c:pt idx="202">
                  <c:v>444</c:v>
                </c:pt>
                <c:pt idx="203">
                  <c:v>447</c:v>
                </c:pt>
                <c:pt idx="204">
                  <c:v>448</c:v>
                </c:pt>
                <c:pt idx="205">
                  <c:v>449</c:v>
                </c:pt>
                <c:pt idx="206">
                  <c:v>452</c:v>
                </c:pt>
                <c:pt idx="207">
                  <c:v>453</c:v>
                </c:pt>
                <c:pt idx="208">
                  <c:v>453.66568795250214</c:v>
                </c:pt>
                <c:pt idx="209">
                  <c:v>454.33235413999347</c:v>
                </c:pt>
                <c:pt idx="210">
                  <c:v>455</c:v>
                </c:pt>
                <c:pt idx="211">
                  <c:v>455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457.49754097699804</c:v>
                </c:pt>
                <c:pt idx="216">
                  <c:v>459</c:v>
                </c:pt>
                <c:pt idx="217">
                  <c:v>460</c:v>
                </c:pt>
                <c:pt idx="218">
                  <c:v>460</c:v>
                </c:pt>
                <c:pt idx="219">
                  <c:v>461</c:v>
                </c:pt>
                <c:pt idx="220">
                  <c:v>461</c:v>
                </c:pt>
                <c:pt idx="221">
                  <c:v>461</c:v>
                </c:pt>
                <c:pt idx="222">
                  <c:v>461</c:v>
                </c:pt>
                <c:pt idx="223">
                  <c:v>461</c:v>
                </c:pt>
                <c:pt idx="224">
                  <c:v>462</c:v>
                </c:pt>
                <c:pt idx="225">
                  <c:v>462</c:v>
                </c:pt>
                <c:pt idx="226">
                  <c:v>464</c:v>
                </c:pt>
                <c:pt idx="227">
                  <c:v>465</c:v>
                </c:pt>
                <c:pt idx="228">
                  <c:v>465</c:v>
                </c:pt>
                <c:pt idx="229">
                  <c:v>466.66666666666669</c:v>
                </c:pt>
                <c:pt idx="230">
                  <c:v>468.33333333333331</c:v>
                </c:pt>
                <c:pt idx="231">
                  <c:v>470</c:v>
                </c:pt>
                <c:pt idx="232">
                  <c:v>472</c:v>
                </c:pt>
                <c:pt idx="233">
                  <c:v>473</c:v>
                </c:pt>
                <c:pt idx="234">
                  <c:v>473</c:v>
                </c:pt>
                <c:pt idx="235">
                  <c:v>474</c:v>
                </c:pt>
                <c:pt idx="236">
                  <c:v>475</c:v>
                </c:pt>
                <c:pt idx="237">
                  <c:v>476</c:v>
                </c:pt>
                <c:pt idx="238">
                  <c:v>477</c:v>
                </c:pt>
                <c:pt idx="239">
                  <c:v>478</c:v>
                </c:pt>
                <c:pt idx="240">
                  <c:v>480</c:v>
                </c:pt>
                <c:pt idx="241">
                  <c:v>483</c:v>
                </c:pt>
                <c:pt idx="242">
                  <c:v>483</c:v>
                </c:pt>
                <c:pt idx="243">
                  <c:v>483</c:v>
                </c:pt>
                <c:pt idx="244">
                  <c:v>483</c:v>
                </c:pt>
                <c:pt idx="245">
                  <c:v>486</c:v>
                </c:pt>
                <c:pt idx="246">
                  <c:v>487</c:v>
                </c:pt>
                <c:pt idx="247">
                  <c:v>487</c:v>
                </c:pt>
                <c:pt idx="248">
                  <c:v>488</c:v>
                </c:pt>
                <c:pt idx="249">
                  <c:v>489</c:v>
                </c:pt>
                <c:pt idx="250">
                  <c:v>490</c:v>
                </c:pt>
                <c:pt idx="251">
                  <c:v>491</c:v>
                </c:pt>
                <c:pt idx="252">
                  <c:v>491</c:v>
                </c:pt>
                <c:pt idx="253">
                  <c:v>492</c:v>
                </c:pt>
                <c:pt idx="254">
                  <c:v>492</c:v>
                </c:pt>
                <c:pt idx="255">
                  <c:v>493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497</c:v>
                </c:pt>
                <c:pt idx="261">
                  <c:v>498</c:v>
                </c:pt>
                <c:pt idx="262">
                  <c:v>499</c:v>
                </c:pt>
                <c:pt idx="263">
                  <c:v>501</c:v>
                </c:pt>
                <c:pt idx="264">
                  <c:v>502.49776118904254</c:v>
                </c:pt>
                <c:pt idx="265">
                  <c:v>504</c:v>
                </c:pt>
                <c:pt idx="266">
                  <c:v>505</c:v>
                </c:pt>
                <c:pt idx="267">
                  <c:v>508</c:v>
                </c:pt>
                <c:pt idx="268">
                  <c:v>511</c:v>
                </c:pt>
                <c:pt idx="269">
                  <c:v>515</c:v>
                </c:pt>
                <c:pt idx="270">
                  <c:v>516</c:v>
                </c:pt>
                <c:pt idx="271">
                  <c:v>517.9961389817496</c:v>
                </c:pt>
                <c:pt idx="272">
                  <c:v>520</c:v>
                </c:pt>
                <c:pt idx="273">
                  <c:v>522</c:v>
                </c:pt>
                <c:pt idx="274">
                  <c:v>528</c:v>
                </c:pt>
                <c:pt idx="275">
                  <c:v>529</c:v>
                </c:pt>
                <c:pt idx="276">
                  <c:v>530</c:v>
                </c:pt>
                <c:pt idx="277">
                  <c:v>530</c:v>
                </c:pt>
                <c:pt idx="278">
                  <c:v>531.49788334479751</c:v>
                </c:pt>
                <c:pt idx="279">
                  <c:v>533</c:v>
                </c:pt>
                <c:pt idx="280">
                  <c:v>535</c:v>
                </c:pt>
                <c:pt idx="281">
                  <c:v>537</c:v>
                </c:pt>
                <c:pt idx="282">
                  <c:v>540</c:v>
                </c:pt>
                <c:pt idx="283">
                  <c:v>540</c:v>
                </c:pt>
                <c:pt idx="284">
                  <c:v>540</c:v>
                </c:pt>
                <c:pt idx="285">
                  <c:v>541.49792243368768</c:v>
                </c:pt>
                <c:pt idx="286">
                  <c:v>543</c:v>
                </c:pt>
                <c:pt idx="287">
                  <c:v>547</c:v>
                </c:pt>
                <c:pt idx="288">
                  <c:v>550</c:v>
                </c:pt>
                <c:pt idx="289">
                  <c:v>551</c:v>
                </c:pt>
                <c:pt idx="290">
                  <c:v>551</c:v>
                </c:pt>
                <c:pt idx="291">
                  <c:v>551</c:v>
                </c:pt>
                <c:pt idx="292">
                  <c:v>554.98558539839576</c:v>
                </c:pt>
                <c:pt idx="293">
                  <c:v>559</c:v>
                </c:pt>
                <c:pt idx="294">
                  <c:v>569</c:v>
                </c:pt>
                <c:pt idx="295">
                  <c:v>573</c:v>
                </c:pt>
                <c:pt idx="296">
                  <c:v>576</c:v>
                </c:pt>
                <c:pt idx="297">
                  <c:v>588</c:v>
                </c:pt>
                <c:pt idx="298">
                  <c:v>589</c:v>
                </c:pt>
                <c:pt idx="299">
                  <c:v>592.48966235707439</c:v>
                </c:pt>
                <c:pt idx="300">
                  <c:v>596</c:v>
                </c:pt>
                <c:pt idx="301">
                  <c:v>603</c:v>
                </c:pt>
                <c:pt idx="302">
                  <c:v>613</c:v>
                </c:pt>
                <c:pt idx="303">
                  <c:v>618</c:v>
                </c:pt>
                <c:pt idx="304">
                  <c:v>624</c:v>
                </c:pt>
                <c:pt idx="305">
                  <c:v>627</c:v>
                </c:pt>
                <c:pt idx="306">
                  <c:v>630.98732158419796</c:v>
                </c:pt>
                <c:pt idx="307">
                  <c:v>635</c:v>
                </c:pt>
                <c:pt idx="308">
                  <c:v>642</c:v>
                </c:pt>
                <c:pt idx="309">
                  <c:v>646</c:v>
                </c:pt>
                <c:pt idx="310">
                  <c:v>655</c:v>
                </c:pt>
                <c:pt idx="311">
                  <c:v>662</c:v>
                </c:pt>
                <c:pt idx="312">
                  <c:v>663</c:v>
                </c:pt>
                <c:pt idx="313">
                  <c:v>674.40195729253333</c:v>
                </c:pt>
                <c:pt idx="314">
                  <c:v>679</c:v>
                </c:pt>
                <c:pt idx="315">
                  <c:v>686</c:v>
                </c:pt>
                <c:pt idx="316">
                  <c:v>696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713.98249278256117</c:v>
                </c:pt>
                <c:pt idx="321">
                  <c:v>719</c:v>
                </c:pt>
                <c:pt idx="322">
                  <c:v>730</c:v>
                </c:pt>
                <c:pt idx="323">
                  <c:v>734</c:v>
                </c:pt>
                <c:pt idx="324">
                  <c:v>741</c:v>
                </c:pt>
                <c:pt idx="325">
                  <c:v>747</c:v>
                </c:pt>
                <c:pt idx="326">
                  <c:v>748</c:v>
                </c:pt>
                <c:pt idx="327">
                  <c:v>750.99400796544307</c:v>
                </c:pt>
                <c:pt idx="328">
                  <c:v>754</c:v>
                </c:pt>
                <c:pt idx="329">
                  <c:v>762</c:v>
                </c:pt>
                <c:pt idx="330">
                  <c:v>765</c:v>
                </c:pt>
                <c:pt idx="331">
                  <c:v>775</c:v>
                </c:pt>
                <c:pt idx="332">
                  <c:v>777</c:v>
                </c:pt>
                <c:pt idx="333">
                  <c:v>779</c:v>
                </c:pt>
                <c:pt idx="334">
                  <c:v>780.99743917633941</c:v>
                </c:pt>
                <c:pt idx="335">
                  <c:v>783</c:v>
                </c:pt>
                <c:pt idx="336">
                  <c:v>786</c:v>
                </c:pt>
                <c:pt idx="337">
                  <c:v>790</c:v>
                </c:pt>
                <c:pt idx="338">
                  <c:v>801</c:v>
                </c:pt>
                <c:pt idx="339">
                  <c:v>802</c:v>
                </c:pt>
                <c:pt idx="340">
                  <c:v>805</c:v>
                </c:pt>
                <c:pt idx="341">
                  <c:v>807.49613002168621</c:v>
                </c:pt>
                <c:pt idx="342">
                  <c:v>810</c:v>
                </c:pt>
                <c:pt idx="343">
                  <c:v>813</c:v>
                </c:pt>
                <c:pt idx="344">
                  <c:v>819</c:v>
                </c:pt>
                <c:pt idx="345">
                  <c:v>824</c:v>
                </c:pt>
                <c:pt idx="346">
                  <c:v>829</c:v>
                </c:pt>
                <c:pt idx="347">
                  <c:v>831</c:v>
                </c:pt>
                <c:pt idx="348">
                  <c:v>831.99939903824452</c:v>
                </c:pt>
                <c:pt idx="349">
                  <c:v>833</c:v>
                </c:pt>
                <c:pt idx="350">
                  <c:v>837</c:v>
                </c:pt>
                <c:pt idx="351">
                  <c:v>840</c:v>
                </c:pt>
                <c:pt idx="352">
                  <c:v>845</c:v>
                </c:pt>
                <c:pt idx="353">
                  <c:v>846</c:v>
                </c:pt>
                <c:pt idx="354">
                  <c:v>847</c:v>
                </c:pt>
                <c:pt idx="355">
                  <c:v>850.49279832341904</c:v>
                </c:pt>
                <c:pt idx="356">
                  <c:v>854</c:v>
                </c:pt>
                <c:pt idx="357">
                  <c:v>858</c:v>
                </c:pt>
                <c:pt idx="358">
                  <c:v>859</c:v>
                </c:pt>
                <c:pt idx="359">
                  <c:v>864</c:v>
                </c:pt>
                <c:pt idx="360">
                  <c:v>868</c:v>
                </c:pt>
                <c:pt idx="361">
                  <c:v>872</c:v>
                </c:pt>
                <c:pt idx="362">
                  <c:v>876.98574674848624</c:v>
                </c:pt>
                <c:pt idx="363">
                  <c:v>882</c:v>
                </c:pt>
                <c:pt idx="364">
                  <c:v>884</c:v>
                </c:pt>
                <c:pt idx="365">
                  <c:v>894</c:v>
                </c:pt>
                <c:pt idx="366">
                  <c:v>895.99776785436245</c:v>
                </c:pt>
                <c:pt idx="367">
                  <c:v>898</c:v>
                </c:pt>
                <c:pt idx="368">
                  <c:v>902</c:v>
                </c:pt>
                <c:pt idx="369">
                  <c:v>902.99944628997423</c:v>
                </c:pt>
                <c:pt idx="370">
                  <c:v>904</c:v>
                </c:pt>
                <c:pt idx="371">
                  <c:v>919</c:v>
                </c:pt>
                <c:pt idx="372">
                  <c:v>938</c:v>
                </c:pt>
                <c:pt idx="373">
                  <c:v>947</c:v>
                </c:pt>
                <c:pt idx="374">
                  <c:v>953</c:v>
                </c:pt>
                <c:pt idx="375">
                  <c:v>956</c:v>
                </c:pt>
                <c:pt idx="376">
                  <c:v>963.96680440770365</c:v>
                </c:pt>
                <c:pt idx="377">
                  <c:v>972</c:v>
                </c:pt>
                <c:pt idx="378">
                  <c:v>981</c:v>
                </c:pt>
                <c:pt idx="379">
                  <c:v>993</c:v>
                </c:pt>
                <c:pt idx="380">
                  <c:v>996</c:v>
                </c:pt>
                <c:pt idx="381">
                  <c:v>1002.9755729827123</c:v>
                </c:pt>
                <c:pt idx="382">
                  <c:v>1010</c:v>
                </c:pt>
                <c:pt idx="383">
                  <c:v>1013.9921104229559</c:v>
                </c:pt>
                <c:pt idx="384">
                  <c:v>1018</c:v>
                </c:pt>
                <c:pt idx="385">
                  <c:v>1029</c:v>
                </c:pt>
                <c:pt idx="386">
                  <c:v>1042</c:v>
                </c:pt>
                <c:pt idx="387">
                  <c:v>1046</c:v>
                </c:pt>
                <c:pt idx="388">
                  <c:v>1053</c:v>
                </c:pt>
                <c:pt idx="389">
                  <c:v>1057</c:v>
                </c:pt>
                <c:pt idx="390">
                  <c:v>1062.9830666572257</c:v>
                </c:pt>
                <c:pt idx="391">
                  <c:v>1069</c:v>
                </c:pt>
                <c:pt idx="392">
                  <c:v>1086</c:v>
                </c:pt>
                <c:pt idx="393">
                  <c:v>1096</c:v>
                </c:pt>
                <c:pt idx="394">
                  <c:v>1102</c:v>
                </c:pt>
                <c:pt idx="395">
                  <c:v>1109</c:v>
                </c:pt>
                <c:pt idx="396">
                  <c:v>1119</c:v>
                </c:pt>
                <c:pt idx="397">
                  <c:v>1128.4600125835209</c:v>
                </c:pt>
                <c:pt idx="398">
                  <c:v>1138</c:v>
                </c:pt>
                <c:pt idx="399">
                  <c:v>1145</c:v>
                </c:pt>
                <c:pt idx="400">
                  <c:v>1151.48165421773</c:v>
                </c:pt>
                <c:pt idx="401">
                  <c:v>1158</c:v>
                </c:pt>
                <c:pt idx="402">
                  <c:v>1167</c:v>
                </c:pt>
                <c:pt idx="403">
                  <c:v>1174</c:v>
                </c:pt>
                <c:pt idx="404">
                  <c:v>1177.4947982899967</c:v>
                </c:pt>
                <c:pt idx="405">
                  <c:v>1181</c:v>
                </c:pt>
                <c:pt idx="406">
                  <c:v>1193</c:v>
                </c:pt>
                <c:pt idx="407">
                  <c:v>1205</c:v>
                </c:pt>
                <c:pt idx="408">
                  <c:v>1208</c:v>
                </c:pt>
                <c:pt idx="409">
                  <c:v>1216</c:v>
                </c:pt>
                <c:pt idx="410">
                  <c:v>1224.2768678932621</c:v>
                </c:pt>
                <c:pt idx="411">
                  <c:v>1232.6100734034014</c:v>
                </c:pt>
                <c:pt idx="412">
                  <c:v>1241</c:v>
                </c:pt>
                <c:pt idx="413">
                  <c:v>1252</c:v>
                </c:pt>
                <c:pt idx="414">
                  <c:v>1258</c:v>
                </c:pt>
                <c:pt idx="415">
                  <c:v>1268</c:v>
                </c:pt>
                <c:pt idx="416">
                  <c:v>1278</c:v>
                </c:pt>
                <c:pt idx="417">
                  <c:v>1285</c:v>
                </c:pt>
                <c:pt idx="418">
                  <c:v>1293.4720715964454</c:v>
                </c:pt>
                <c:pt idx="419">
                  <c:v>1302</c:v>
                </c:pt>
                <c:pt idx="420">
                  <c:v>1316</c:v>
                </c:pt>
                <c:pt idx="421">
                  <c:v>1325</c:v>
                </c:pt>
                <c:pt idx="422">
                  <c:v>1330</c:v>
                </c:pt>
                <c:pt idx="423">
                  <c:v>1342</c:v>
                </c:pt>
                <c:pt idx="424">
                  <c:v>1346</c:v>
                </c:pt>
                <c:pt idx="425">
                  <c:v>1353.9763661157458</c:v>
                </c:pt>
                <c:pt idx="426">
                  <c:v>1362</c:v>
                </c:pt>
                <c:pt idx="427">
                  <c:v>1373</c:v>
                </c:pt>
                <c:pt idx="428">
                  <c:v>1379</c:v>
                </c:pt>
                <c:pt idx="429">
                  <c:v>1385</c:v>
                </c:pt>
                <c:pt idx="430">
                  <c:v>1401</c:v>
                </c:pt>
                <c:pt idx="431">
                  <c:v>1404</c:v>
                </c:pt>
                <c:pt idx="432">
                  <c:v>1411.9773369286067</c:v>
                </c:pt>
                <c:pt idx="433">
                  <c:v>1420</c:v>
                </c:pt>
                <c:pt idx="434">
                  <c:v>1431</c:v>
                </c:pt>
                <c:pt idx="435">
                  <c:v>1444</c:v>
                </c:pt>
                <c:pt idx="436">
                  <c:v>1453</c:v>
                </c:pt>
                <c:pt idx="437">
                  <c:v>1462</c:v>
                </c:pt>
                <c:pt idx="438">
                  <c:v>1470</c:v>
                </c:pt>
                <c:pt idx="439">
                  <c:v>1482.9430198089203</c:v>
                </c:pt>
                <c:pt idx="440">
                  <c:v>1496</c:v>
                </c:pt>
                <c:pt idx="441">
                  <c:v>1512</c:v>
                </c:pt>
                <c:pt idx="442">
                  <c:v>1525</c:v>
                </c:pt>
                <c:pt idx="443">
                  <c:v>1531.486206271542</c:v>
                </c:pt>
                <c:pt idx="444">
                  <c:v>1538</c:v>
                </c:pt>
                <c:pt idx="445">
                  <c:v>1548</c:v>
                </c:pt>
                <c:pt idx="446">
                  <c:v>1551.9948453522647</c:v>
                </c:pt>
                <c:pt idx="447">
                  <c:v>1556</c:v>
                </c:pt>
                <c:pt idx="448">
                  <c:v>1570</c:v>
                </c:pt>
                <c:pt idx="449">
                  <c:v>1579</c:v>
                </c:pt>
                <c:pt idx="450">
                  <c:v>1588</c:v>
                </c:pt>
                <c:pt idx="451" formatCode="#,##0">
                  <c:v>1598</c:v>
                </c:pt>
                <c:pt idx="452" formatCode="#,##0">
                  <c:v>1604</c:v>
                </c:pt>
                <c:pt idx="453">
                  <c:v>1611.9801487611439</c:v>
                </c:pt>
                <c:pt idx="454" formatCode="#,##0">
                  <c:v>1620</c:v>
                </c:pt>
                <c:pt idx="455" formatCode="#,##0">
                  <c:v>1625</c:v>
                </c:pt>
                <c:pt idx="456" formatCode="#,##0">
                  <c:v>1628</c:v>
                </c:pt>
                <c:pt idx="457" formatCode="#,##0">
                  <c:v>1633</c:v>
                </c:pt>
                <c:pt idx="458" formatCode="#,##0">
                  <c:v>1643</c:v>
                </c:pt>
                <c:pt idx="459" formatCode="#,##0">
                  <c:v>1650</c:v>
                </c:pt>
                <c:pt idx="460">
                  <c:v>1658.4782181264848</c:v>
                </c:pt>
                <c:pt idx="461" formatCode="#,##0">
                  <c:v>1667</c:v>
                </c:pt>
                <c:pt idx="462" formatCode="#,##0">
                  <c:v>1679</c:v>
                </c:pt>
                <c:pt idx="463" formatCode="#,##0">
                  <c:v>1684</c:v>
                </c:pt>
                <c:pt idx="464" formatCode="#,##0">
                  <c:v>1693</c:v>
                </c:pt>
                <c:pt idx="465" formatCode="#,##0">
                  <c:v>1700</c:v>
                </c:pt>
                <c:pt idx="466" formatCode="#,##0">
                  <c:v>1705</c:v>
                </c:pt>
                <c:pt idx="467">
                  <c:v>1712.4835765635828</c:v>
                </c:pt>
                <c:pt idx="468" formatCode="#,##0">
                  <c:v>1720</c:v>
                </c:pt>
                <c:pt idx="469" formatCode="#,##0">
                  <c:v>1727</c:v>
                </c:pt>
                <c:pt idx="470" formatCode="#,##0">
                  <c:v>1733</c:v>
                </c:pt>
                <c:pt idx="471" formatCode="#,##0">
                  <c:v>1738</c:v>
                </c:pt>
                <c:pt idx="472" formatCode="#,##0">
                  <c:v>1741</c:v>
                </c:pt>
                <c:pt idx="473" formatCode="#,##0">
                  <c:v>1747</c:v>
                </c:pt>
                <c:pt idx="474">
                  <c:v>1752.4913694509312</c:v>
                </c:pt>
                <c:pt idx="475" formatCode="#,##0">
                  <c:v>1758</c:v>
                </c:pt>
                <c:pt idx="476" formatCode="#,##0">
                  <c:v>1768</c:v>
                </c:pt>
                <c:pt idx="477" formatCode="#,##0">
                  <c:v>1776</c:v>
                </c:pt>
                <c:pt idx="478" formatCode="#,##0">
                  <c:v>1781</c:v>
                </c:pt>
                <c:pt idx="479">
                  <c:v>1783.9974775766921</c:v>
                </c:pt>
                <c:pt idx="480" formatCode="#,##0">
                  <c:v>1787</c:v>
                </c:pt>
                <c:pt idx="481">
                  <c:v>1790.4965791645625</c:v>
                </c:pt>
                <c:pt idx="482" formatCode="#,##0">
                  <c:v>1794</c:v>
                </c:pt>
                <c:pt idx="483" formatCode="#,##0">
                  <c:v>1798</c:v>
                </c:pt>
                <c:pt idx="484" formatCode="#,##0">
                  <c:v>1804</c:v>
                </c:pt>
                <c:pt idx="485" formatCode="#,##0">
                  <c:v>1809</c:v>
                </c:pt>
                <c:pt idx="486" formatCode="#,##0">
                  <c:v>1815</c:v>
                </c:pt>
                <c:pt idx="487" formatCode="#,##0">
                  <c:v>1819</c:v>
                </c:pt>
                <c:pt idx="488" formatCode="#,##0.00000">
                  <c:v>1820.4993820377967</c:v>
                </c:pt>
                <c:pt idx="489" formatCode="#,##0">
                  <c:v>1822</c:v>
                </c:pt>
                <c:pt idx="490" formatCode="#,##0">
                  <c:v>1826</c:v>
                </c:pt>
                <c:pt idx="491" formatCode="#,##0">
                  <c:v>1830</c:v>
                </c:pt>
                <c:pt idx="492" formatCode="#,##0">
                  <c:v>1832</c:v>
                </c:pt>
                <c:pt idx="493" formatCode="#,##0">
                  <c:v>1835</c:v>
                </c:pt>
                <c:pt idx="494" formatCode="#,##0">
                  <c:v>1838</c:v>
                </c:pt>
                <c:pt idx="495" formatCode="#,##0">
                  <c:v>1838</c:v>
                </c:pt>
                <c:pt idx="496" formatCode="#,##0">
                  <c:v>1838</c:v>
                </c:pt>
                <c:pt idx="497">
                  <c:v>1840.4983020910397</c:v>
                </c:pt>
                <c:pt idx="498" formatCode="#,##0">
                  <c:v>1843</c:v>
                </c:pt>
                <c:pt idx="499" formatCode="#,##0">
                  <c:v>1844</c:v>
                </c:pt>
                <c:pt idx="500" formatCode="#,##0">
                  <c:v>1845</c:v>
                </c:pt>
                <c:pt idx="501" formatCode="#,##0">
                  <c:v>1846</c:v>
                </c:pt>
                <c:pt idx="502">
                  <c:v>1847.4993910689118</c:v>
                </c:pt>
                <c:pt idx="503" formatCode="#,##0">
                  <c:v>1849</c:v>
                </c:pt>
                <c:pt idx="504" formatCode="#,##0">
                  <c:v>1852</c:v>
                </c:pt>
                <c:pt idx="505" formatCode="#,##0">
                  <c:v>1859</c:v>
                </c:pt>
                <c:pt idx="506" formatCode="#,##0">
                  <c:v>1860</c:v>
                </c:pt>
                <c:pt idx="507" formatCode="#,##0">
                  <c:v>1864</c:v>
                </c:pt>
                <c:pt idx="508" formatCode="#,##0">
                  <c:v>1864</c:v>
                </c:pt>
                <c:pt idx="509">
                  <c:v>1865.4993969444215</c:v>
                </c:pt>
                <c:pt idx="510" formatCode="#,##0">
                  <c:v>1867</c:v>
                </c:pt>
                <c:pt idx="511" formatCode="#,##0">
                  <c:v>1869</c:v>
                </c:pt>
                <c:pt idx="512" formatCode="#,##0">
                  <c:v>1874</c:v>
                </c:pt>
                <c:pt idx="513" formatCode="#,##0">
                  <c:v>1875</c:v>
                </c:pt>
                <c:pt idx="514" formatCode="#,##0">
                  <c:v>1878</c:v>
                </c:pt>
                <c:pt idx="515" formatCode="#,##0">
                  <c:v>1880</c:v>
                </c:pt>
                <c:pt idx="516">
                  <c:v>1882.4983399727078</c:v>
                </c:pt>
                <c:pt idx="517" formatCode="#,##0">
                  <c:v>1885</c:v>
                </c:pt>
                <c:pt idx="518" formatCode="#,##0">
                  <c:v>1885</c:v>
                </c:pt>
                <c:pt idx="519" formatCode="#,##0">
                  <c:v>1888</c:v>
                </c:pt>
                <c:pt idx="520" formatCode="#,##0">
                  <c:v>1889</c:v>
                </c:pt>
                <c:pt idx="521" formatCode="#,##0">
                  <c:v>1889</c:v>
                </c:pt>
                <c:pt idx="522" formatCode="#,##0">
                  <c:v>1890</c:v>
                </c:pt>
                <c:pt idx="523">
                  <c:v>1890.9997355896166</c:v>
                </c:pt>
                <c:pt idx="524" formatCode="#,##0">
                  <c:v>1892</c:v>
                </c:pt>
                <c:pt idx="525" formatCode="#,##0">
                  <c:v>1893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E-481E-8471-A430526885A7}"/>
            </c:ext>
          </c:extLst>
        </c:ser>
        <c:ser>
          <c:idx val="3"/>
          <c:order val="3"/>
          <c:tx>
            <c:strRef>
              <c:f>'Dados sim recup log'!$I$1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log'!$I$2:$I$600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18.603376243511974</c:v>
                </c:pt>
                <c:pt idx="24">
                  <c:v>21.6303504786041</c:v>
                </c:pt>
                <c:pt idx="25">
                  <c:v>25.14984676453134</c:v>
                </c:pt>
                <c:pt idx="26">
                  <c:v>29.242003864203042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42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65.1766829472013</c:v>
                </c:pt>
                <c:pt idx="36">
                  <c:v>72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92.655275079188016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121.84826629870447</c:v>
                </c:pt>
                <c:pt idx="48">
                  <c:v>147</c:v>
                </c:pt>
                <c:pt idx="49">
                  <c:v>147</c:v>
                </c:pt>
                <c:pt idx="50">
                  <c:v>156</c:v>
                </c:pt>
                <c:pt idx="51">
                  <c:v>157</c:v>
                </c:pt>
                <c:pt idx="52">
                  <c:v>171</c:v>
                </c:pt>
                <c:pt idx="53">
                  <c:v>171</c:v>
                </c:pt>
                <c:pt idx="54">
                  <c:v>185.85478202080247</c:v>
                </c:pt>
                <c:pt idx="55">
                  <c:v>202</c:v>
                </c:pt>
                <c:pt idx="56">
                  <c:v>207</c:v>
                </c:pt>
                <c:pt idx="57">
                  <c:v>225.19991119003578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302</c:v>
                </c:pt>
                <c:pt idx="62">
                  <c:v>322.31661452677241</c:v>
                </c:pt>
                <c:pt idx="63">
                  <c:v>344</c:v>
                </c:pt>
                <c:pt idx="64">
                  <c:v>387</c:v>
                </c:pt>
                <c:pt idx="65">
                  <c:v>412</c:v>
                </c:pt>
                <c:pt idx="66">
                  <c:v>427</c:v>
                </c:pt>
                <c:pt idx="67">
                  <c:v>427</c:v>
                </c:pt>
                <c:pt idx="68">
                  <c:v>430.30764535420258</c:v>
                </c:pt>
                <c:pt idx="69">
                  <c:v>433.64091252992552</c:v>
                </c:pt>
                <c:pt idx="70">
                  <c:v>437</c:v>
                </c:pt>
                <c:pt idx="71">
                  <c:v>464</c:v>
                </c:pt>
                <c:pt idx="72">
                  <c:v>493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564</c:v>
                </c:pt>
                <c:pt idx="78">
                  <c:v>641</c:v>
                </c:pt>
                <c:pt idx="79">
                  <c:v>701</c:v>
                </c:pt>
                <c:pt idx="80">
                  <c:v>739</c:v>
                </c:pt>
                <c:pt idx="81">
                  <c:v>739</c:v>
                </c:pt>
                <c:pt idx="82">
                  <c:v>748.43971033076537</c:v>
                </c:pt>
                <c:pt idx="83">
                  <c:v>758</c:v>
                </c:pt>
                <c:pt idx="84">
                  <c:v>879</c:v>
                </c:pt>
                <c:pt idx="85">
                  <c:v>961</c:v>
                </c:pt>
                <c:pt idx="86">
                  <c:v>961</c:v>
                </c:pt>
                <c:pt idx="87">
                  <c:v>961</c:v>
                </c:pt>
                <c:pt idx="88">
                  <c:v>961</c:v>
                </c:pt>
                <c:pt idx="89">
                  <c:v>982.26473010080133</c:v>
                </c:pt>
                <c:pt idx="90">
                  <c:v>1004</c:v>
                </c:pt>
                <c:pt idx="91">
                  <c:v>1139</c:v>
                </c:pt>
                <c:pt idx="92">
                  <c:v>1227</c:v>
                </c:pt>
                <c:pt idx="93">
                  <c:v>1271</c:v>
                </c:pt>
                <c:pt idx="94">
                  <c:v>1321</c:v>
                </c:pt>
                <c:pt idx="95">
                  <c:v>1321</c:v>
                </c:pt>
                <c:pt idx="96">
                  <c:v>1340.3581610897886</c:v>
                </c:pt>
                <c:pt idx="97">
                  <c:v>1360</c:v>
                </c:pt>
                <c:pt idx="98">
                  <c:v>1369</c:v>
                </c:pt>
                <c:pt idx="99">
                  <c:v>1455</c:v>
                </c:pt>
                <c:pt idx="100">
                  <c:v>1501</c:v>
                </c:pt>
                <c:pt idx="101">
                  <c:v>1578</c:v>
                </c:pt>
                <c:pt idx="102">
                  <c:v>1778</c:v>
                </c:pt>
                <c:pt idx="103">
                  <c:v>1772.4914668341848</c:v>
                </c:pt>
                <c:pt idx="104">
                  <c:v>1767</c:v>
                </c:pt>
                <c:pt idx="105">
                  <c:v>1912</c:v>
                </c:pt>
                <c:pt idx="106">
                  <c:v>1997</c:v>
                </c:pt>
                <c:pt idx="107">
                  <c:v>2089</c:v>
                </c:pt>
                <c:pt idx="108">
                  <c:v>2236</c:v>
                </c:pt>
                <c:pt idx="109">
                  <c:v>2236</c:v>
                </c:pt>
                <c:pt idx="110">
                  <c:v>2274.1741358128229</c:v>
                </c:pt>
                <c:pt idx="111">
                  <c:v>2313</c:v>
                </c:pt>
                <c:pt idx="112">
                  <c:v>2422</c:v>
                </c:pt>
                <c:pt idx="113">
                  <c:v>2496.3602912061965</c:v>
                </c:pt>
                <c:pt idx="114">
                  <c:v>2573.0035935223314</c:v>
                </c:pt>
                <c:pt idx="115">
                  <c:v>2652</c:v>
                </c:pt>
                <c:pt idx="116">
                  <c:v>2652</c:v>
                </c:pt>
                <c:pt idx="117">
                  <c:v>2700.0644436753728</c:v>
                </c:pt>
                <c:pt idx="118">
                  <c:v>2749</c:v>
                </c:pt>
                <c:pt idx="119">
                  <c:v>2834</c:v>
                </c:pt>
                <c:pt idx="120">
                  <c:v>2963</c:v>
                </c:pt>
                <c:pt idx="121">
                  <c:v>3032</c:v>
                </c:pt>
                <c:pt idx="122">
                  <c:v>3128.4151581043884</c:v>
                </c:pt>
                <c:pt idx="123">
                  <c:v>3227.3131018596096</c:v>
                </c:pt>
                <c:pt idx="124">
                  <c:v>3328.7206472334296</c:v>
                </c:pt>
                <c:pt idx="125">
                  <c:v>3432.6624657726602</c:v>
                </c:pt>
                <c:pt idx="126">
                  <c:v>3539.1609216884744</c:v>
                </c:pt>
                <c:pt idx="127">
                  <c:v>3648.2359070798102</c:v>
                </c:pt>
                <c:pt idx="128">
                  <c:v>3759.9046759563712</c:v>
                </c:pt>
                <c:pt idx="129">
                  <c:v>3874.1816777824015</c:v>
                </c:pt>
                <c:pt idx="130">
                  <c:v>3991.078391321143</c:v>
                </c:pt>
                <c:pt idx="131">
                  <c:v>4110.6031596172097</c:v>
                </c:pt>
                <c:pt idx="132">
                  <c:v>4232.7610270091782</c:v>
                </c:pt>
                <c:pt idx="133">
                  <c:v>4357.5535791166967</c:v>
                </c:pt>
                <c:pt idx="134">
                  <c:v>4484.9787867945779</c:v>
                </c:pt>
                <c:pt idx="135">
                  <c:v>4615.0308550896743</c:v>
                </c:pt>
                <c:pt idx="136">
                  <c:v>4747.7000782740888</c:v>
                </c:pt>
                <c:pt idx="137">
                  <c:v>4882.9727020593691</c:v>
                </c:pt>
                <c:pt idx="138">
                  <c:v>5020.8307941200492</c:v>
                </c:pt>
                <c:pt idx="139">
                  <c:v>5161.2521240700971</c:v>
                </c:pt>
                <c:pt idx="140">
                  <c:v>5304.2100540419924</c:v>
                </c:pt>
                <c:pt idx="141">
                  <c:v>5449.6734410140598</c:v>
                </c:pt>
                <c:pt idx="142">
                  <c:v>5597.6065520170441</c:v>
                </c:pt>
                <c:pt idx="143">
                  <c:v>5747.9689933246646</c:v>
                </c:pt>
                <c:pt idx="144">
                  <c:v>5900.7156546948208</c:v>
                </c:pt>
                <c:pt idx="145">
                  <c:v>6055.7966696776484</c:v>
                </c:pt>
                <c:pt idx="146">
                  <c:v>6213.1573929435181</c:v>
                </c:pt>
                <c:pt idx="147">
                  <c:v>6372.7383955082505</c:v>
                </c:pt>
                <c:pt idx="148">
                  <c:v>6534.4754786444146</c:v>
                </c:pt>
                <c:pt idx="149">
                  <c:v>6698.2997071666632</c:v>
                </c:pt>
                <c:pt idx="150">
                  <c:v>6864.1374626663674</c:v>
                </c:pt>
                <c:pt idx="151">
                  <c:v>7031.9105171467972</c:v>
                </c:pt>
                <c:pt idx="152">
                  <c:v>7201.5361273756962</c:v>
                </c:pt>
                <c:pt idx="153">
                  <c:v>7372.9271501285293</c:v>
                </c:pt>
                <c:pt idx="154">
                  <c:v>7545.992178343944</c:v>
                </c:pt>
                <c:pt idx="155">
                  <c:v>7720.6356980548835</c:v>
                </c:pt>
                <c:pt idx="156">
                  <c:v>7896.7582657956791</c:v>
                </c:pt>
                <c:pt idx="157">
                  <c:v>8074.2567060193624</c:v>
                </c:pt>
                <c:pt idx="158">
                  <c:v>8253.0243278920461</c:v>
                </c:pt>
                <c:pt idx="159">
                  <c:v>8432.9511606648975</c:v>
                </c:pt>
                <c:pt idx="160">
                  <c:v>8613.924206660633</c:v>
                </c:pt>
                <c:pt idx="161">
                  <c:v>8795.827710753123</c:v>
                </c:pt>
                <c:pt idx="162">
                  <c:v>8978.5434450674929</c:v>
                </c:pt>
                <c:pt idx="163">
                  <c:v>9161.9510074861046</c:v>
                </c:pt>
                <c:pt idx="164">
                  <c:v>9345.9281324152125</c:v>
                </c:pt>
                <c:pt idx="165">
                  <c:v>9530.3510121494419</c:v>
                </c:pt>
                <c:pt idx="166">
                  <c:v>9715.0946270685454</c:v>
                </c:pt>
                <c:pt idx="167">
                  <c:v>9900.0330828145488</c:v>
                </c:pt>
                <c:pt idx="168">
                  <c:v>10085.039952528505</c:v>
                </c:pt>
                <c:pt idx="169">
                  <c:v>10269.988622176088</c:v>
                </c:pt>
                <c:pt idx="170">
                  <c:v>10454.752636960489</c:v>
                </c:pt>
                <c:pt idx="171">
                  <c:v>10639.206046810246</c:v>
                </c:pt>
                <c:pt idx="172">
                  <c:v>10823.223748938866</c:v>
                </c:pt>
                <c:pt idx="173">
                  <c:v>11006.681825502243</c:v>
                </c:pt>
                <c:pt idx="174">
                  <c:v>11189.457874428366</c:v>
                </c:pt>
                <c:pt idx="175">
                  <c:v>11371.431331561213</c:v>
                </c:pt>
                <c:pt idx="176">
                  <c:v>11552.483782345644</c:v>
                </c:pt>
                <c:pt idx="177">
                  <c:v>11732.499261381667</c:v>
                </c:pt>
                <c:pt idx="178">
                  <c:v>11911.364538292772</c:v>
                </c:pt>
                <c:pt idx="179">
                  <c:v>12088.969388482823</c:v>
                </c:pt>
                <c:pt idx="180">
                  <c:v>12265.206847496991</c:v>
                </c:pt>
                <c:pt idx="181">
                  <c:v>12439.973447852906</c:v>
                </c:pt>
                <c:pt idx="182">
                  <c:v>12613.169437365865</c:v>
                </c:pt>
                <c:pt idx="183">
                  <c:v>12784.698978155351</c:v>
                </c:pt>
                <c:pt idx="184">
                  <c:v>12954.470325686236</c:v>
                </c:pt>
                <c:pt idx="185">
                  <c:v>13122.39598736536</c:v>
                </c:pt>
                <c:pt idx="186">
                  <c:v>13288.392860380567</c:v>
                </c:pt>
                <c:pt idx="187">
                  <c:v>13452.382348632565</c:v>
                </c:pt>
                <c:pt idx="188">
                  <c:v>13614.290458768717</c:v>
                </c:pt>
                <c:pt idx="189">
                  <c:v>13774.047875479924</c:v>
                </c:pt>
                <c:pt idx="190">
                  <c:v>13931.590016366385</c:v>
                </c:pt>
                <c:pt idx="191">
                  <c:v>14086.857066812805</c:v>
                </c:pt>
                <c:pt idx="192">
                  <c:v>14239.793995438897</c:v>
                </c:pt>
                <c:pt idx="193">
                  <c:v>14390.350550804307</c:v>
                </c:pt>
                <c:pt idx="194">
                  <c:v>14538.481240149315</c:v>
                </c:pt>
                <c:pt idx="195">
                  <c:v>14684.145291041728</c:v>
                </c:pt>
                <c:pt idx="196">
                  <c:v>14827.30659687759</c:v>
                </c:pt>
                <c:pt idx="197">
                  <c:v>14967.93364724716</c:v>
                </c:pt>
                <c:pt idx="198">
                  <c:v>15106</c:v>
                </c:pt>
                <c:pt idx="199">
                  <c:v>15351</c:v>
                </c:pt>
                <c:pt idx="200">
                  <c:v>15432</c:v>
                </c:pt>
                <c:pt idx="201">
                  <c:v>15528.697047724256</c:v>
                </c:pt>
                <c:pt idx="202">
                  <c:v>15626</c:v>
                </c:pt>
                <c:pt idx="203">
                  <c:v>15785</c:v>
                </c:pt>
                <c:pt idx="204">
                  <c:v>15902</c:v>
                </c:pt>
                <c:pt idx="205">
                  <c:v>15979</c:v>
                </c:pt>
                <c:pt idx="206">
                  <c:v>16001</c:v>
                </c:pt>
                <c:pt idx="207">
                  <c:v>16016</c:v>
                </c:pt>
                <c:pt idx="208">
                  <c:v>16077.099944811787</c:v>
                </c:pt>
                <c:pt idx="209">
                  <c:v>16138.432981734964</c:v>
                </c:pt>
                <c:pt idx="210">
                  <c:v>16200</c:v>
                </c:pt>
                <c:pt idx="211">
                  <c:v>16432</c:v>
                </c:pt>
                <c:pt idx="212">
                  <c:v>16510</c:v>
                </c:pt>
                <c:pt idx="213">
                  <c:v>16601</c:v>
                </c:pt>
                <c:pt idx="214">
                  <c:v>16610</c:v>
                </c:pt>
                <c:pt idx="215">
                  <c:v>16633.483399456651</c:v>
                </c:pt>
                <c:pt idx="216">
                  <c:v>16657</c:v>
                </c:pt>
                <c:pt idx="217">
                  <c:v>16717</c:v>
                </c:pt>
                <c:pt idx="218">
                  <c:v>16745</c:v>
                </c:pt>
                <c:pt idx="219">
                  <c:v>16902</c:v>
                </c:pt>
                <c:pt idx="220">
                  <c:v>17003</c:v>
                </c:pt>
                <c:pt idx="221">
                  <c:v>17049.207644889153</c:v>
                </c:pt>
                <c:pt idx="222">
                  <c:v>17095.540864467843</c:v>
                </c:pt>
                <c:pt idx="223">
                  <c:v>17142</c:v>
                </c:pt>
                <c:pt idx="224">
                  <c:v>17234</c:v>
                </c:pt>
                <c:pt idx="225">
                  <c:v>17502</c:v>
                </c:pt>
                <c:pt idx="226">
                  <c:v>17756</c:v>
                </c:pt>
                <c:pt idx="227">
                  <c:v>17913</c:v>
                </c:pt>
                <c:pt idx="228">
                  <c:v>17913</c:v>
                </c:pt>
                <c:pt idx="229">
                  <c:v>17975.333333333332</c:v>
                </c:pt>
                <c:pt idx="230">
                  <c:v>18037.666666666668</c:v>
                </c:pt>
                <c:pt idx="231">
                  <c:v>18100</c:v>
                </c:pt>
                <c:pt idx="232">
                  <c:v>18271</c:v>
                </c:pt>
                <c:pt idx="233">
                  <c:v>18307</c:v>
                </c:pt>
                <c:pt idx="234">
                  <c:v>18358</c:v>
                </c:pt>
                <c:pt idx="235">
                  <c:v>18384</c:v>
                </c:pt>
                <c:pt idx="236">
                  <c:v>18418.5</c:v>
                </c:pt>
                <c:pt idx="237">
                  <c:v>18453</c:v>
                </c:pt>
                <c:pt idx="238">
                  <c:v>18497</c:v>
                </c:pt>
                <c:pt idx="239">
                  <c:v>18530</c:v>
                </c:pt>
                <c:pt idx="240">
                  <c:v>18594</c:v>
                </c:pt>
                <c:pt idx="241">
                  <c:v>18636</c:v>
                </c:pt>
                <c:pt idx="242">
                  <c:v>18663</c:v>
                </c:pt>
                <c:pt idx="243">
                  <c:v>18703.456151203714</c:v>
                </c:pt>
                <c:pt idx="244">
                  <c:v>18744</c:v>
                </c:pt>
                <c:pt idx="245">
                  <c:v>18759</c:v>
                </c:pt>
                <c:pt idx="246">
                  <c:v>18804</c:v>
                </c:pt>
                <c:pt idx="247">
                  <c:v>18862</c:v>
                </c:pt>
                <c:pt idx="248">
                  <c:v>18900</c:v>
                </c:pt>
                <c:pt idx="249">
                  <c:v>18933</c:v>
                </c:pt>
                <c:pt idx="250">
                  <c:v>18958.482850692457</c:v>
                </c:pt>
                <c:pt idx="251">
                  <c:v>18984</c:v>
                </c:pt>
                <c:pt idx="252">
                  <c:v>19062</c:v>
                </c:pt>
                <c:pt idx="253">
                  <c:v>19139</c:v>
                </c:pt>
                <c:pt idx="254">
                  <c:v>19220</c:v>
                </c:pt>
                <c:pt idx="255">
                  <c:v>19295</c:v>
                </c:pt>
                <c:pt idx="256">
                  <c:v>19370</c:v>
                </c:pt>
                <c:pt idx="257">
                  <c:v>19443.361077756079</c:v>
                </c:pt>
                <c:pt idx="258">
                  <c:v>19517</c:v>
                </c:pt>
                <c:pt idx="259">
                  <c:v>19620</c:v>
                </c:pt>
                <c:pt idx="260">
                  <c:v>19709</c:v>
                </c:pt>
                <c:pt idx="261">
                  <c:v>19863</c:v>
                </c:pt>
                <c:pt idx="262">
                  <c:v>19964</c:v>
                </c:pt>
                <c:pt idx="263">
                  <c:v>20048</c:v>
                </c:pt>
                <c:pt idx="264">
                  <c:v>20147.751834882223</c:v>
                </c:pt>
                <c:pt idx="265">
                  <c:v>20248</c:v>
                </c:pt>
                <c:pt idx="266">
                  <c:v>20385</c:v>
                </c:pt>
                <c:pt idx="267">
                  <c:v>20530</c:v>
                </c:pt>
                <c:pt idx="268">
                  <c:v>20650</c:v>
                </c:pt>
                <c:pt idx="269">
                  <c:v>20772</c:v>
                </c:pt>
                <c:pt idx="270">
                  <c:v>20834</c:v>
                </c:pt>
                <c:pt idx="271">
                  <c:v>20954.650653255951</c:v>
                </c:pt>
                <c:pt idx="272">
                  <c:v>21076</c:v>
                </c:pt>
                <c:pt idx="273">
                  <c:v>21199</c:v>
                </c:pt>
                <c:pt idx="274">
                  <c:v>21364</c:v>
                </c:pt>
                <c:pt idx="275">
                  <c:v>21594</c:v>
                </c:pt>
                <c:pt idx="276">
                  <c:v>21819</c:v>
                </c:pt>
                <c:pt idx="277">
                  <c:v>21910</c:v>
                </c:pt>
                <c:pt idx="278">
                  <c:v>22007.781805534152</c:v>
                </c:pt>
                <c:pt idx="279">
                  <c:v>22106</c:v>
                </c:pt>
                <c:pt idx="280">
                  <c:v>22312</c:v>
                </c:pt>
                <c:pt idx="281">
                  <c:v>22570</c:v>
                </c:pt>
                <c:pt idx="282">
                  <c:v>22693</c:v>
                </c:pt>
                <c:pt idx="283">
                  <c:v>22811.192209088942</c:v>
                </c:pt>
                <c:pt idx="284">
                  <c:v>22930</c:v>
                </c:pt>
                <c:pt idx="285">
                  <c:v>23036.751507102734</c:v>
                </c:pt>
                <c:pt idx="286">
                  <c:v>23144</c:v>
                </c:pt>
                <c:pt idx="287">
                  <c:v>23316</c:v>
                </c:pt>
                <c:pt idx="288">
                  <c:v>23498</c:v>
                </c:pt>
                <c:pt idx="289">
                  <c:v>23835</c:v>
                </c:pt>
                <c:pt idx="290">
                  <c:v>23958.181692273727</c:v>
                </c:pt>
                <c:pt idx="291">
                  <c:v>24082</c:v>
                </c:pt>
                <c:pt idx="292">
                  <c:v>24172.828713247443</c:v>
                </c:pt>
                <c:pt idx="293">
                  <c:v>24264</c:v>
                </c:pt>
                <c:pt idx="294">
                  <c:v>24486</c:v>
                </c:pt>
                <c:pt idx="295">
                  <c:v>24826</c:v>
                </c:pt>
                <c:pt idx="296">
                  <c:v>25238</c:v>
                </c:pt>
                <c:pt idx="297">
                  <c:v>25585</c:v>
                </c:pt>
                <c:pt idx="298">
                  <c:v>25768</c:v>
                </c:pt>
                <c:pt idx="299">
                  <c:v>26136.367000790298</c:v>
                </c:pt>
                <c:pt idx="300">
                  <c:v>26510</c:v>
                </c:pt>
                <c:pt idx="301">
                  <c:v>26827</c:v>
                </c:pt>
                <c:pt idx="302">
                  <c:v>27241</c:v>
                </c:pt>
                <c:pt idx="303">
                  <c:v>27543</c:v>
                </c:pt>
                <c:pt idx="304">
                  <c:v>27971</c:v>
                </c:pt>
                <c:pt idx="305">
                  <c:v>28251</c:v>
                </c:pt>
                <c:pt idx="306">
                  <c:v>28727.4818249007</c:v>
                </c:pt>
                <c:pt idx="307">
                  <c:v>29212</c:v>
                </c:pt>
                <c:pt idx="308">
                  <c:v>29574</c:v>
                </c:pt>
                <c:pt idx="309">
                  <c:v>29975</c:v>
                </c:pt>
                <c:pt idx="310">
                  <c:v>30329</c:v>
                </c:pt>
                <c:pt idx="311">
                  <c:v>30779</c:v>
                </c:pt>
                <c:pt idx="312">
                  <c:v>31126</c:v>
                </c:pt>
                <c:pt idx="313">
                  <c:v>31635.332746788044</c:v>
                </c:pt>
                <c:pt idx="314">
                  <c:v>32153</c:v>
                </c:pt>
                <c:pt idx="315">
                  <c:v>32681</c:v>
                </c:pt>
                <c:pt idx="316">
                  <c:v>33101</c:v>
                </c:pt>
                <c:pt idx="317">
                  <c:v>33430</c:v>
                </c:pt>
                <c:pt idx="318">
                  <c:v>33898</c:v>
                </c:pt>
                <c:pt idx="319">
                  <c:v>34304</c:v>
                </c:pt>
                <c:pt idx="320">
                  <c:v>34601.708165927303</c:v>
                </c:pt>
                <c:pt idx="321">
                  <c:v>34902</c:v>
                </c:pt>
                <c:pt idx="322">
                  <c:v>35409</c:v>
                </c:pt>
                <c:pt idx="323">
                  <c:v>35982</c:v>
                </c:pt>
                <c:pt idx="324">
                  <c:v>36677</c:v>
                </c:pt>
                <c:pt idx="325">
                  <c:v>37461</c:v>
                </c:pt>
                <c:pt idx="326">
                  <c:v>37880</c:v>
                </c:pt>
                <c:pt idx="327">
                  <c:v>38371.313764321385</c:v>
                </c:pt>
                <c:pt idx="328">
                  <c:v>38869</c:v>
                </c:pt>
                <c:pt idx="329">
                  <c:v>39007</c:v>
                </c:pt>
                <c:pt idx="330">
                  <c:v>39310</c:v>
                </c:pt>
                <c:pt idx="331">
                  <c:v>39640</c:v>
                </c:pt>
                <c:pt idx="332">
                  <c:v>40018</c:v>
                </c:pt>
                <c:pt idx="333">
                  <c:v>40246</c:v>
                </c:pt>
                <c:pt idx="334">
                  <c:v>40454.95754539856</c:v>
                </c:pt>
                <c:pt idx="335">
                  <c:v>40665</c:v>
                </c:pt>
                <c:pt idx="336">
                  <c:v>40905</c:v>
                </c:pt>
                <c:pt idx="337">
                  <c:v>41113</c:v>
                </c:pt>
                <c:pt idx="338">
                  <c:v>41336</c:v>
                </c:pt>
                <c:pt idx="339">
                  <c:v>41559</c:v>
                </c:pt>
                <c:pt idx="340">
                  <c:v>41780</c:v>
                </c:pt>
                <c:pt idx="341">
                  <c:v>41950.153515809689</c:v>
                </c:pt>
                <c:pt idx="342">
                  <c:v>42121</c:v>
                </c:pt>
                <c:pt idx="343">
                  <c:v>42315</c:v>
                </c:pt>
                <c:pt idx="344">
                  <c:v>42429</c:v>
                </c:pt>
                <c:pt idx="345">
                  <c:v>42593</c:v>
                </c:pt>
                <c:pt idx="346">
                  <c:v>42745</c:v>
                </c:pt>
                <c:pt idx="347">
                  <c:v>42887</c:v>
                </c:pt>
                <c:pt idx="348">
                  <c:v>43033.250632505093</c:v>
                </c:pt>
                <c:pt idx="349">
                  <c:v>43180</c:v>
                </c:pt>
                <c:pt idx="350">
                  <c:v>43335</c:v>
                </c:pt>
                <c:pt idx="351">
                  <c:v>43478</c:v>
                </c:pt>
                <c:pt idx="352">
                  <c:v>43598</c:v>
                </c:pt>
                <c:pt idx="353">
                  <c:v>43753</c:v>
                </c:pt>
                <c:pt idx="354">
                  <c:v>43907</c:v>
                </c:pt>
                <c:pt idx="355">
                  <c:v>44046.279093698708</c:v>
                </c:pt>
                <c:pt idx="356">
                  <c:v>44186</c:v>
                </c:pt>
                <c:pt idx="357">
                  <c:v>44350</c:v>
                </c:pt>
                <c:pt idx="358">
                  <c:v>44496</c:v>
                </c:pt>
                <c:pt idx="359">
                  <c:v>44670</c:v>
                </c:pt>
                <c:pt idx="360">
                  <c:v>44836</c:v>
                </c:pt>
                <c:pt idx="361">
                  <c:v>44992</c:v>
                </c:pt>
                <c:pt idx="362">
                  <c:v>45139.757376397138</c:v>
                </c:pt>
                <c:pt idx="363">
                  <c:v>45288</c:v>
                </c:pt>
                <c:pt idx="364">
                  <c:v>45460</c:v>
                </c:pt>
                <c:pt idx="365">
                  <c:v>45591</c:v>
                </c:pt>
                <c:pt idx="366">
                  <c:v>45742.249113920931</c:v>
                </c:pt>
                <c:pt idx="367">
                  <c:v>45894</c:v>
                </c:pt>
                <c:pt idx="368">
                  <c:v>46042</c:v>
                </c:pt>
                <c:pt idx="369">
                  <c:v>46226.131808750775</c:v>
                </c:pt>
                <c:pt idx="370">
                  <c:v>46411</c:v>
                </c:pt>
                <c:pt idx="371">
                  <c:v>46673</c:v>
                </c:pt>
                <c:pt idx="372">
                  <c:v>46836</c:v>
                </c:pt>
                <c:pt idx="373">
                  <c:v>46997</c:v>
                </c:pt>
                <c:pt idx="374">
                  <c:v>47199</c:v>
                </c:pt>
                <c:pt idx="375">
                  <c:v>47427</c:v>
                </c:pt>
                <c:pt idx="376">
                  <c:v>47677.339302859589</c:v>
                </c:pt>
                <c:pt idx="377">
                  <c:v>47929</c:v>
                </c:pt>
                <c:pt idx="378">
                  <c:v>48348</c:v>
                </c:pt>
                <c:pt idx="379">
                  <c:v>48726</c:v>
                </c:pt>
                <c:pt idx="380">
                  <c:v>49000</c:v>
                </c:pt>
                <c:pt idx="381">
                  <c:v>49277.215830442372</c:v>
                </c:pt>
                <c:pt idx="382">
                  <c:v>49556</c:v>
                </c:pt>
                <c:pt idx="383">
                  <c:v>49797.411980945355</c:v>
                </c:pt>
                <c:pt idx="384">
                  <c:v>50040</c:v>
                </c:pt>
                <c:pt idx="385">
                  <c:v>50334</c:v>
                </c:pt>
                <c:pt idx="386">
                  <c:v>50632</c:v>
                </c:pt>
                <c:pt idx="387">
                  <c:v>50828</c:v>
                </c:pt>
                <c:pt idx="388">
                  <c:v>51100</c:v>
                </c:pt>
                <c:pt idx="389">
                  <c:v>51390</c:v>
                </c:pt>
                <c:pt idx="390">
                  <c:v>51636.409247739139</c:v>
                </c:pt>
                <c:pt idx="391">
                  <c:v>51884</c:v>
                </c:pt>
                <c:pt idx="392">
                  <c:v>52149</c:v>
                </c:pt>
                <c:pt idx="393">
                  <c:v>52481</c:v>
                </c:pt>
                <c:pt idx="394">
                  <c:v>52750</c:v>
                </c:pt>
                <c:pt idx="395">
                  <c:v>52975</c:v>
                </c:pt>
                <c:pt idx="396">
                  <c:v>53158</c:v>
                </c:pt>
                <c:pt idx="397">
                  <c:v>53371.57097181982</c:v>
                </c:pt>
                <c:pt idx="398">
                  <c:v>53586</c:v>
                </c:pt>
                <c:pt idx="399">
                  <c:v>53830</c:v>
                </c:pt>
                <c:pt idx="400">
                  <c:v>54089.87271199665</c:v>
                </c:pt>
                <c:pt idx="401">
                  <c:v>54351</c:v>
                </c:pt>
                <c:pt idx="402">
                  <c:v>54586</c:v>
                </c:pt>
                <c:pt idx="403">
                  <c:v>54756</c:v>
                </c:pt>
                <c:pt idx="404">
                  <c:v>55027.32775630668</c:v>
                </c:pt>
                <c:pt idx="405">
                  <c:v>55300</c:v>
                </c:pt>
                <c:pt idx="406">
                  <c:v>55518</c:v>
                </c:pt>
                <c:pt idx="407">
                  <c:v>55755</c:v>
                </c:pt>
                <c:pt idx="408">
                  <c:v>55968</c:v>
                </c:pt>
                <c:pt idx="409">
                  <c:v>56215</c:v>
                </c:pt>
                <c:pt idx="410">
                  <c:v>56460.592160841574</c:v>
                </c:pt>
                <c:pt idx="411">
                  <c:v>56707.257265016182</c:v>
                </c:pt>
                <c:pt idx="412">
                  <c:v>56955</c:v>
                </c:pt>
                <c:pt idx="413">
                  <c:v>57182</c:v>
                </c:pt>
                <c:pt idx="414">
                  <c:v>57416.519086409273</c:v>
                </c:pt>
                <c:pt idx="415">
                  <c:v>57652</c:v>
                </c:pt>
                <c:pt idx="416">
                  <c:v>57857</c:v>
                </c:pt>
                <c:pt idx="417">
                  <c:v>58111</c:v>
                </c:pt>
                <c:pt idx="418">
                  <c:v>58351.502319991727</c:v>
                </c:pt>
                <c:pt idx="419">
                  <c:v>58593</c:v>
                </c:pt>
                <c:pt idx="420">
                  <c:v>58816</c:v>
                </c:pt>
                <c:pt idx="421">
                  <c:v>59076</c:v>
                </c:pt>
                <c:pt idx="422">
                  <c:v>59321</c:v>
                </c:pt>
                <c:pt idx="423">
                  <c:v>59614</c:v>
                </c:pt>
                <c:pt idx="424">
                  <c:v>59865</c:v>
                </c:pt>
                <c:pt idx="425">
                  <c:v>60141.362097977129</c:v>
                </c:pt>
                <c:pt idx="426">
                  <c:v>60419</c:v>
                </c:pt>
                <c:pt idx="427">
                  <c:v>60628</c:v>
                </c:pt>
                <c:pt idx="428">
                  <c:v>60872</c:v>
                </c:pt>
                <c:pt idx="429">
                  <c:v>61154</c:v>
                </c:pt>
                <c:pt idx="430">
                  <c:v>61469</c:v>
                </c:pt>
                <c:pt idx="431">
                  <c:v>61714</c:v>
                </c:pt>
                <c:pt idx="432">
                  <c:v>62001.331114743014</c:v>
                </c:pt>
                <c:pt idx="433">
                  <c:v>62290</c:v>
                </c:pt>
                <c:pt idx="434">
                  <c:v>62565</c:v>
                </c:pt>
                <c:pt idx="435">
                  <c:v>62846</c:v>
                </c:pt>
                <c:pt idx="436">
                  <c:v>63123</c:v>
                </c:pt>
                <c:pt idx="437">
                  <c:v>63425</c:v>
                </c:pt>
                <c:pt idx="438">
                  <c:v>63858</c:v>
                </c:pt>
                <c:pt idx="439">
                  <c:v>64196.602293267824</c:v>
                </c:pt>
                <c:pt idx="440">
                  <c:v>64537</c:v>
                </c:pt>
                <c:pt idx="441">
                  <c:v>64965</c:v>
                </c:pt>
                <c:pt idx="442">
                  <c:v>65271</c:v>
                </c:pt>
                <c:pt idx="443">
                  <c:v>65630.509917263335</c:v>
                </c:pt>
                <c:pt idx="444">
                  <c:v>65992</c:v>
                </c:pt>
                <c:pt idx="445">
                  <c:v>66318</c:v>
                </c:pt>
                <c:pt idx="446">
                  <c:v>66709.345327322764</c:v>
                </c:pt>
                <c:pt idx="447">
                  <c:v>67103</c:v>
                </c:pt>
                <c:pt idx="448">
                  <c:v>67462</c:v>
                </c:pt>
                <c:pt idx="449">
                  <c:v>67930</c:v>
                </c:pt>
                <c:pt idx="450">
                  <c:v>68358</c:v>
                </c:pt>
                <c:pt idx="451" formatCode="#,##0">
                  <c:v>68702</c:v>
                </c:pt>
                <c:pt idx="452" formatCode="#,##0">
                  <c:v>69059</c:v>
                </c:pt>
                <c:pt idx="453">
                  <c:v>69419.061352052289</c:v>
                </c:pt>
                <c:pt idx="454" formatCode="#,##0">
                  <c:v>69781</c:v>
                </c:pt>
                <c:pt idx="455" formatCode="#,##0">
                  <c:v>70347</c:v>
                </c:pt>
                <c:pt idx="456" formatCode="#,##0">
                  <c:v>70786</c:v>
                </c:pt>
                <c:pt idx="457" formatCode="#,##0">
                  <c:v>71286</c:v>
                </c:pt>
                <c:pt idx="458" formatCode="#,##0">
                  <c:v>71672</c:v>
                </c:pt>
                <c:pt idx="459" formatCode="#,##0">
                  <c:v>71980</c:v>
                </c:pt>
                <c:pt idx="460">
                  <c:v>72326.167602051195</c:v>
                </c:pt>
                <c:pt idx="461" formatCode="#,##0">
                  <c:v>72674</c:v>
                </c:pt>
                <c:pt idx="462" formatCode="#,##0">
                  <c:v>73098</c:v>
                </c:pt>
                <c:pt idx="463" formatCode="#,##0">
                  <c:v>73470</c:v>
                </c:pt>
                <c:pt idx="464" formatCode="#,##0">
                  <c:v>73903</c:v>
                </c:pt>
                <c:pt idx="465" formatCode="#,##0">
                  <c:v>74270</c:v>
                </c:pt>
                <c:pt idx="466" formatCode="#,##0">
                  <c:v>74596</c:v>
                </c:pt>
                <c:pt idx="467">
                  <c:v>74907.84816025621</c:v>
                </c:pt>
                <c:pt idx="468" formatCode="#,##0">
                  <c:v>75221</c:v>
                </c:pt>
                <c:pt idx="469" formatCode="#,##0">
                  <c:v>75561</c:v>
                </c:pt>
                <c:pt idx="470" formatCode="#,##0">
                  <c:v>75860</c:v>
                </c:pt>
                <c:pt idx="471" formatCode="#,##0">
                  <c:v>76230</c:v>
                </c:pt>
                <c:pt idx="472" formatCode="#,##0">
                  <c:v>76537</c:v>
                </c:pt>
                <c:pt idx="473" formatCode="#,##0">
                  <c:v>76793</c:v>
                </c:pt>
                <c:pt idx="474">
                  <c:v>77033.124576379472</c:v>
                </c:pt>
                <c:pt idx="475" formatCode="#,##0">
                  <c:v>77274</c:v>
                </c:pt>
                <c:pt idx="476" formatCode="#,##0">
                  <c:v>77541</c:v>
                </c:pt>
                <c:pt idx="477" formatCode="#,##0">
                  <c:v>77801</c:v>
                </c:pt>
                <c:pt idx="478" formatCode="#,##0">
                  <c:v>78052</c:v>
                </c:pt>
                <c:pt idx="479">
                  <c:v>78254.736700087364</c:v>
                </c:pt>
                <c:pt idx="480" formatCode="#,##0">
                  <c:v>78458</c:v>
                </c:pt>
                <c:pt idx="481">
                  <c:v>78685.66967370869</c:v>
                </c:pt>
                <c:pt idx="482" formatCode="#,##0">
                  <c:v>78914</c:v>
                </c:pt>
                <c:pt idx="483" formatCode="#,##0">
                  <c:v>79104</c:v>
                </c:pt>
                <c:pt idx="484" formatCode="#,##0">
                  <c:v>79291</c:v>
                </c:pt>
                <c:pt idx="485" formatCode="#,##0">
                  <c:v>79469</c:v>
                </c:pt>
                <c:pt idx="486" formatCode="#,##0">
                  <c:v>79670</c:v>
                </c:pt>
                <c:pt idx="487" formatCode="#,##0">
                  <c:v>79826</c:v>
                </c:pt>
                <c:pt idx="488">
                  <c:v>79969.870351276681</c:v>
                </c:pt>
                <c:pt idx="489" formatCode="#,##0">
                  <c:v>80114</c:v>
                </c:pt>
                <c:pt idx="490" formatCode="#,##0">
                  <c:v>80275</c:v>
                </c:pt>
                <c:pt idx="491" formatCode="#,##0">
                  <c:v>80446</c:v>
                </c:pt>
                <c:pt idx="492" formatCode="#,##0">
                  <c:v>80938</c:v>
                </c:pt>
                <c:pt idx="493" formatCode="#,##0">
                  <c:v>81119</c:v>
                </c:pt>
                <c:pt idx="494" formatCode="#,##0">
                  <c:v>81259</c:v>
                </c:pt>
                <c:pt idx="495" formatCode="#,##0.0000">
                  <c:v>81421.33784211606</c:v>
                </c:pt>
                <c:pt idx="496" formatCode="#,##0">
                  <c:v>81584</c:v>
                </c:pt>
                <c:pt idx="497">
                  <c:v>81734.860518630609</c:v>
                </c:pt>
                <c:pt idx="498" formatCode="#,##0">
                  <c:v>81886</c:v>
                </c:pt>
                <c:pt idx="499" formatCode="#,##0">
                  <c:v>82055</c:v>
                </c:pt>
                <c:pt idx="500" formatCode="#,##0">
                  <c:v>82231</c:v>
                </c:pt>
                <c:pt idx="501" formatCode="#,##0">
                  <c:v>82390</c:v>
                </c:pt>
                <c:pt idx="502">
                  <c:v>82545.353533678688</c:v>
                </c:pt>
                <c:pt idx="503" formatCode="#,##0">
                  <c:v>82701</c:v>
                </c:pt>
                <c:pt idx="504" formatCode="#,##0">
                  <c:v>82842</c:v>
                </c:pt>
                <c:pt idx="505" formatCode="#,##0">
                  <c:v>82987</c:v>
                </c:pt>
                <c:pt idx="506" formatCode="#,##0">
                  <c:v>83166</c:v>
                </c:pt>
                <c:pt idx="507" formatCode="#,##0">
                  <c:v>83331</c:v>
                </c:pt>
                <c:pt idx="508" formatCode="#,##0">
                  <c:v>83479</c:v>
                </c:pt>
                <c:pt idx="509">
                  <c:v>83610.396590376244</c:v>
                </c:pt>
                <c:pt idx="510" formatCode="#,##0">
                  <c:v>83742</c:v>
                </c:pt>
                <c:pt idx="511" formatCode="#,##0">
                  <c:v>83918</c:v>
                </c:pt>
                <c:pt idx="512" formatCode="#,##0">
                  <c:v>84074</c:v>
                </c:pt>
                <c:pt idx="513" formatCode="#,##0">
                  <c:v>84183</c:v>
                </c:pt>
                <c:pt idx="514" formatCode="#,##0">
                  <c:v>84283</c:v>
                </c:pt>
                <c:pt idx="515" formatCode="#,##0">
                  <c:v>84382</c:v>
                </c:pt>
                <c:pt idx="516">
                  <c:v>84475.44825569143</c:v>
                </c:pt>
                <c:pt idx="517" formatCode="#,##0">
                  <c:v>84569</c:v>
                </c:pt>
                <c:pt idx="518" formatCode="#,##0">
                  <c:v>84674</c:v>
                </c:pt>
                <c:pt idx="519" formatCode="#,##0">
                  <c:v>84769</c:v>
                </c:pt>
                <c:pt idx="520" formatCode="#,##0">
                  <c:v>84881</c:v>
                </c:pt>
                <c:pt idx="521" formatCode="#,##0">
                  <c:v>85006</c:v>
                </c:pt>
                <c:pt idx="522" formatCode="#,##0">
                  <c:v>85089</c:v>
                </c:pt>
                <c:pt idx="523">
                  <c:v>85182.948135175509</c:v>
                </c:pt>
                <c:pt idx="524" formatCode="#,##0">
                  <c:v>85277</c:v>
                </c:pt>
                <c:pt idx="525" formatCode="#,##0">
                  <c:v>85369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E-481E-8471-A430526885A7}"/>
            </c:ext>
          </c:extLst>
        </c:ser>
        <c:ser>
          <c:idx val="4"/>
          <c:order val="4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E-481E-8471-A4305268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296"/>
        <c:axId val="210662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log'!$G$22:$G$600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  <c:pt idx="349">
                        <c:v>0.99944628997423024</c:v>
                      </c:pt>
                      <c:pt idx="350">
                        <c:v>1.0005537100257698</c:v>
                      </c:pt>
                      <c:pt idx="351">
                        <c:v>15</c:v>
                      </c:pt>
                      <c:pt idx="352">
                        <c:v>19</c:v>
                      </c:pt>
                      <c:pt idx="353">
                        <c:v>9</c:v>
                      </c:pt>
                      <c:pt idx="354">
                        <c:v>6</c:v>
                      </c:pt>
                      <c:pt idx="355">
                        <c:v>3</c:v>
                      </c:pt>
                      <c:pt idx="356">
                        <c:v>7.9668044077036484</c:v>
                      </c:pt>
                      <c:pt idx="357">
                        <c:v>8.0331955922963516</c:v>
                      </c:pt>
                      <c:pt idx="358">
                        <c:v>9</c:v>
                      </c:pt>
                      <c:pt idx="359">
                        <c:v>12</c:v>
                      </c:pt>
                      <c:pt idx="360">
                        <c:v>3</c:v>
                      </c:pt>
                      <c:pt idx="361">
                        <c:v>6.975572982712265</c:v>
                      </c:pt>
                      <c:pt idx="362">
                        <c:v>7.024427017287735</c:v>
                      </c:pt>
                      <c:pt idx="363">
                        <c:v>3.992110422955875</c:v>
                      </c:pt>
                      <c:pt idx="364">
                        <c:v>4.007889577044125</c:v>
                      </c:pt>
                      <c:pt idx="365">
                        <c:v>11</c:v>
                      </c:pt>
                      <c:pt idx="366">
                        <c:v>13</c:v>
                      </c:pt>
                      <c:pt idx="367">
                        <c:v>4</c:v>
                      </c:pt>
                      <c:pt idx="368">
                        <c:v>7</c:v>
                      </c:pt>
                      <c:pt idx="369">
                        <c:v>4</c:v>
                      </c:pt>
                      <c:pt idx="370">
                        <c:v>5.9830666572256632</c:v>
                      </c:pt>
                      <c:pt idx="371">
                        <c:v>6.0169333427743368</c:v>
                      </c:pt>
                      <c:pt idx="372">
                        <c:v>17</c:v>
                      </c:pt>
                      <c:pt idx="373">
                        <c:v>10</c:v>
                      </c:pt>
                      <c:pt idx="374">
                        <c:v>6</c:v>
                      </c:pt>
                      <c:pt idx="375">
                        <c:v>7</c:v>
                      </c:pt>
                      <c:pt idx="376">
                        <c:v>10</c:v>
                      </c:pt>
                      <c:pt idx="377">
                        <c:v>9.4600125835208928</c:v>
                      </c:pt>
                      <c:pt idx="378">
                        <c:v>9.5399874164791072</c:v>
                      </c:pt>
                      <c:pt idx="379">
                        <c:v>7</c:v>
                      </c:pt>
                      <c:pt idx="380">
                        <c:v>6.4816542177300107</c:v>
                      </c:pt>
                      <c:pt idx="381">
                        <c:v>6.5183457822699893</c:v>
                      </c:pt>
                      <c:pt idx="382">
                        <c:v>9</c:v>
                      </c:pt>
                      <c:pt idx="383">
                        <c:v>7</c:v>
                      </c:pt>
                      <c:pt idx="384">
                        <c:v>3.4947982899966519</c:v>
                      </c:pt>
                      <c:pt idx="385">
                        <c:v>3.5052017100033481</c:v>
                      </c:pt>
                      <c:pt idx="386">
                        <c:v>12</c:v>
                      </c:pt>
                      <c:pt idx="387">
                        <c:v>12</c:v>
                      </c:pt>
                      <c:pt idx="388">
                        <c:v>3</c:v>
                      </c:pt>
                      <c:pt idx="389">
                        <c:v>8</c:v>
                      </c:pt>
                      <c:pt idx="390">
                        <c:v>8.2768678932620787</c:v>
                      </c:pt>
                      <c:pt idx="391">
                        <c:v>8.3332055101393507</c:v>
                      </c:pt>
                      <c:pt idx="392">
                        <c:v>8.3899265965985705</c:v>
                      </c:pt>
                      <c:pt idx="393">
                        <c:v>11</c:v>
                      </c:pt>
                      <c:pt idx="394">
                        <c:v>6</c:v>
                      </c:pt>
                      <c:pt idx="395">
                        <c:v>10</c:v>
                      </c:pt>
                      <c:pt idx="396">
                        <c:v>10</c:v>
                      </c:pt>
                      <c:pt idx="397">
                        <c:v>7</c:v>
                      </c:pt>
                      <c:pt idx="398">
                        <c:v>8.472071596445403</c:v>
                      </c:pt>
                      <c:pt idx="399">
                        <c:v>8.527928403554597</c:v>
                      </c:pt>
                      <c:pt idx="400">
                        <c:v>14</c:v>
                      </c:pt>
                      <c:pt idx="401">
                        <c:v>9</c:v>
                      </c:pt>
                      <c:pt idx="402">
                        <c:v>5</c:v>
                      </c:pt>
                      <c:pt idx="403">
                        <c:v>12</c:v>
                      </c:pt>
                      <c:pt idx="404">
                        <c:v>4</c:v>
                      </c:pt>
                      <c:pt idx="405">
                        <c:v>7.9763661157458046</c:v>
                      </c:pt>
                      <c:pt idx="406">
                        <c:v>8.0236338842541954</c:v>
                      </c:pt>
                      <c:pt idx="407">
                        <c:v>11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16</c:v>
                      </c:pt>
                      <c:pt idx="411">
                        <c:v>3</c:v>
                      </c:pt>
                      <c:pt idx="412">
                        <c:v>7.9773369286067464</c:v>
                      </c:pt>
                      <c:pt idx="413">
                        <c:v>8.0226630713932536</c:v>
                      </c:pt>
                      <c:pt idx="414">
                        <c:v>11</c:v>
                      </c:pt>
                      <c:pt idx="415">
                        <c:v>13</c:v>
                      </c:pt>
                      <c:pt idx="416">
                        <c:v>9</c:v>
                      </c:pt>
                      <c:pt idx="417">
                        <c:v>9</c:v>
                      </c:pt>
                      <c:pt idx="418">
                        <c:v>8</c:v>
                      </c:pt>
                      <c:pt idx="419">
                        <c:v>12.943019808920326</c:v>
                      </c:pt>
                      <c:pt idx="420">
                        <c:v>13.056980191079674</c:v>
                      </c:pt>
                      <c:pt idx="421">
                        <c:v>16</c:v>
                      </c:pt>
                      <c:pt idx="422">
                        <c:v>13</c:v>
                      </c:pt>
                      <c:pt idx="423">
                        <c:v>6.4862062715419597</c:v>
                      </c:pt>
                      <c:pt idx="424">
                        <c:v>6.5137937284580403</c:v>
                      </c:pt>
                      <c:pt idx="425">
                        <c:v>10</c:v>
                      </c:pt>
                      <c:pt idx="426">
                        <c:v>3.9948453522647469</c:v>
                      </c:pt>
                      <c:pt idx="427">
                        <c:v>4.0051546477352531</c:v>
                      </c:pt>
                      <c:pt idx="428">
                        <c:v>14</c:v>
                      </c:pt>
                      <c:pt idx="429">
                        <c:v>9</c:v>
                      </c:pt>
                      <c:pt idx="430">
                        <c:v>9</c:v>
                      </c:pt>
                      <c:pt idx="431">
                        <c:v>10</c:v>
                      </c:pt>
                      <c:pt idx="432">
                        <c:v>6</c:v>
                      </c:pt>
                      <c:pt idx="433">
                        <c:v>7.980148761143937</c:v>
                      </c:pt>
                      <c:pt idx="434">
                        <c:v>8.019851238856063</c:v>
                      </c:pt>
                      <c:pt idx="435">
                        <c:v>5</c:v>
                      </c:pt>
                      <c:pt idx="436">
                        <c:v>3</c:v>
                      </c:pt>
                      <c:pt idx="437">
                        <c:v>5</c:v>
                      </c:pt>
                      <c:pt idx="438">
                        <c:v>10</c:v>
                      </c:pt>
                      <c:pt idx="439">
                        <c:v>7</c:v>
                      </c:pt>
                      <c:pt idx="440">
                        <c:v>8.4782181264847623</c:v>
                      </c:pt>
                      <c:pt idx="441">
                        <c:v>8.5217818735152377</c:v>
                      </c:pt>
                      <c:pt idx="442">
                        <c:v>12</c:v>
                      </c:pt>
                      <c:pt idx="443">
                        <c:v>5</c:v>
                      </c:pt>
                      <c:pt idx="444">
                        <c:v>9</c:v>
                      </c:pt>
                      <c:pt idx="445">
                        <c:v>7</c:v>
                      </c:pt>
                      <c:pt idx="446">
                        <c:v>5</c:v>
                      </c:pt>
                      <c:pt idx="447">
                        <c:v>7.4835765635828011</c:v>
                      </c:pt>
                      <c:pt idx="448">
                        <c:v>7.5164234364171989</c:v>
                      </c:pt>
                      <c:pt idx="449">
                        <c:v>7</c:v>
                      </c:pt>
                      <c:pt idx="450">
                        <c:v>6</c:v>
                      </c:pt>
                      <c:pt idx="451">
                        <c:v>5</c:v>
                      </c:pt>
                      <c:pt idx="452">
                        <c:v>3</c:v>
                      </c:pt>
                      <c:pt idx="453">
                        <c:v>6</c:v>
                      </c:pt>
                      <c:pt idx="454">
                        <c:v>5.4913694509311881</c:v>
                      </c:pt>
                      <c:pt idx="455">
                        <c:v>5.5086305490688119</c:v>
                      </c:pt>
                      <c:pt idx="456">
                        <c:v>10</c:v>
                      </c:pt>
                      <c:pt idx="457">
                        <c:v>8</c:v>
                      </c:pt>
                      <c:pt idx="458">
                        <c:v>5</c:v>
                      </c:pt>
                      <c:pt idx="459">
                        <c:v>2.9974775766920629</c:v>
                      </c:pt>
                      <c:pt idx="460">
                        <c:v>3.0025224233079371</c:v>
                      </c:pt>
                      <c:pt idx="461">
                        <c:v>3.4965791645624904</c:v>
                      </c:pt>
                      <c:pt idx="462">
                        <c:v>3.5034208354375096</c:v>
                      </c:pt>
                      <c:pt idx="463">
                        <c:v>4</c:v>
                      </c:pt>
                      <c:pt idx="464">
                        <c:v>6</c:v>
                      </c:pt>
                      <c:pt idx="465">
                        <c:v>5</c:v>
                      </c:pt>
                      <c:pt idx="466">
                        <c:v>6</c:v>
                      </c:pt>
                      <c:pt idx="467">
                        <c:v>4</c:v>
                      </c:pt>
                      <c:pt idx="468">
                        <c:v>1.4993820377967495</c:v>
                      </c:pt>
                      <c:pt idx="469">
                        <c:v>1.5006179622032505</c:v>
                      </c:pt>
                      <c:pt idx="470">
                        <c:v>4</c:v>
                      </c:pt>
                      <c:pt idx="471">
                        <c:v>4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3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2.4983020910397045</c:v>
                      </c:pt>
                      <c:pt idx="478">
                        <c:v>2.5016979089602955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1.4993910689117911</c:v>
                      </c:pt>
                      <c:pt idx="483">
                        <c:v>1.5006089310882089</c:v>
                      </c:pt>
                      <c:pt idx="484">
                        <c:v>3</c:v>
                      </c:pt>
                      <c:pt idx="485">
                        <c:v>7</c:v>
                      </c:pt>
                      <c:pt idx="486">
                        <c:v>1</c:v>
                      </c:pt>
                      <c:pt idx="487">
                        <c:v>4</c:v>
                      </c:pt>
                      <c:pt idx="488">
                        <c:v>0</c:v>
                      </c:pt>
                      <c:pt idx="489">
                        <c:v>1.4993969444215054</c:v>
                      </c:pt>
                      <c:pt idx="490">
                        <c:v>1.5006030555784946</c:v>
                      </c:pt>
                      <c:pt idx="491">
                        <c:v>2</c:v>
                      </c:pt>
                      <c:pt idx="492">
                        <c:v>5</c:v>
                      </c:pt>
                      <c:pt idx="493">
                        <c:v>1</c:v>
                      </c:pt>
                      <c:pt idx="494">
                        <c:v>3</c:v>
                      </c:pt>
                      <c:pt idx="495">
                        <c:v>2</c:v>
                      </c:pt>
                      <c:pt idx="496">
                        <c:v>2.498339972707754</c:v>
                      </c:pt>
                      <c:pt idx="497">
                        <c:v>2.501660027292246</c:v>
                      </c:pt>
                      <c:pt idx="498">
                        <c:v>0</c:v>
                      </c:pt>
                      <c:pt idx="499">
                        <c:v>3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0.99973558961664821</c:v>
                      </c:pt>
                      <c:pt idx="504">
                        <c:v>1.0002644103833518</c:v>
                      </c:pt>
                      <c:pt idx="50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DE-481E-8471-A430526885A7}"/>
                  </c:ext>
                </c:extLst>
              </c15:ser>
            </c15:filteredLineSeries>
          </c:ext>
        </c:extLst>
      </c:lineChart>
      <c:dateAx>
        <c:axId val="192747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2536"/>
        <c:crosses val="autoZero"/>
        <c:auto val="1"/>
        <c:lblOffset val="100"/>
        <c:baseTimeUnit val="days"/>
      </c:dateAx>
      <c:valAx>
        <c:axId val="210662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 Novos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0.11860352111169789"/>
          <c:w val="0.90914173042587387"/>
          <c:h val="0.666194501942031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2.1478353019266478</c:v>
                </c:pt>
                <c:pt idx="19">
                  <c:v>2.2273731723439312</c:v>
                </c:pt>
                <c:pt idx="20">
                  <c:v>3.624791525729421</c:v>
                </c:pt>
                <c:pt idx="21">
                  <c:v>12</c:v>
                </c:pt>
                <c:pt idx="22">
                  <c:v>0</c:v>
                </c:pt>
                <c:pt idx="23">
                  <c:v>3.9739159548958582</c:v>
                </c:pt>
                <c:pt idx="24">
                  <c:v>4.1763775961341594</c:v>
                </c:pt>
                <c:pt idx="25">
                  <c:v>4.3891541802743461</c:v>
                </c:pt>
                <c:pt idx="26">
                  <c:v>4.6127712293191081</c:v>
                </c:pt>
                <c:pt idx="27">
                  <c:v>4.8477810393765282</c:v>
                </c:pt>
                <c:pt idx="28">
                  <c:v>5</c:v>
                </c:pt>
                <c:pt idx="29">
                  <c:v>3</c:v>
                </c:pt>
                <c:pt idx="30">
                  <c:v>23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2.478667388804439</c:v>
                </c:pt>
                <c:pt idx="36">
                  <c:v>2.521332611195561</c:v>
                </c:pt>
                <c:pt idx="37">
                  <c:v>12</c:v>
                </c:pt>
                <c:pt idx="38">
                  <c:v>13</c:v>
                </c:pt>
                <c:pt idx="39">
                  <c:v>2</c:v>
                </c:pt>
                <c:pt idx="40">
                  <c:v>5.4166475271770764</c:v>
                </c:pt>
                <c:pt idx="41">
                  <c:v>5.5833524728229236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3.9659549807163046</c:v>
                </c:pt>
                <c:pt idx="46">
                  <c:v>4.0340450192836954</c:v>
                </c:pt>
                <c:pt idx="47">
                  <c:v>18.763457456637923</c:v>
                </c:pt>
                <c:pt idx="48">
                  <c:v>20.236542543362077</c:v>
                </c:pt>
                <c:pt idx="49">
                  <c:v>22</c:v>
                </c:pt>
                <c:pt idx="50">
                  <c:v>10</c:v>
                </c:pt>
                <c:pt idx="51">
                  <c:v>21</c:v>
                </c:pt>
                <c:pt idx="52">
                  <c:v>20</c:v>
                </c:pt>
                <c:pt idx="53">
                  <c:v>12</c:v>
                </c:pt>
                <c:pt idx="54">
                  <c:v>1.9945205068152632</c:v>
                </c:pt>
                <c:pt idx="55">
                  <c:v>2.0054794931847368</c:v>
                </c:pt>
                <c:pt idx="56">
                  <c:v>24</c:v>
                </c:pt>
                <c:pt idx="57">
                  <c:v>8.8987371823021704</c:v>
                </c:pt>
                <c:pt idx="58">
                  <c:v>9.1012628176978296</c:v>
                </c:pt>
                <c:pt idx="59">
                  <c:v>12</c:v>
                </c:pt>
                <c:pt idx="60">
                  <c:v>2</c:v>
                </c:pt>
                <c:pt idx="61">
                  <c:v>21.931455395097885</c:v>
                </c:pt>
                <c:pt idx="62">
                  <c:v>23.068544604902115</c:v>
                </c:pt>
                <c:pt idx="63">
                  <c:v>41</c:v>
                </c:pt>
                <c:pt idx="64">
                  <c:v>44</c:v>
                </c:pt>
                <c:pt idx="65">
                  <c:v>25</c:v>
                </c:pt>
                <c:pt idx="66">
                  <c:v>34</c:v>
                </c:pt>
                <c:pt idx="67">
                  <c:v>4</c:v>
                </c:pt>
                <c:pt idx="68">
                  <c:v>22.81149217218649</c:v>
                </c:pt>
                <c:pt idx="69">
                  <c:v>23.656239209721775</c:v>
                </c:pt>
                <c:pt idx="70">
                  <c:v>24.532268618091734</c:v>
                </c:pt>
                <c:pt idx="71">
                  <c:v>40</c:v>
                </c:pt>
                <c:pt idx="72">
                  <c:v>67</c:v>
                </c:pt>
                <c:pt idx="73">
                  <c:v>48</c:v>
                </c:pt>
                <c:pt idx="74">
                  <c:v>24</c:v>
                </c:pt>
                <c:pt idx="75">
                  <c:v>11.917991614250923</c:v>
                </c:pt>
                <c:pt idx="76">
                  <c:v>12.082008385749077</c:v>
                </c:pt>
                <c:pt idx="77">
                  <c:v>67</c:v>
                </c:pt>
                <c:pt idx="78">
                  <c:v>45</c:v>
                </c:pt>
                <c:pt idx="79">
                  <c:v>64</c:v>
                </c:pt>
                <c:pt idx="80">
                  <c:v>50</c:v>
                </c:pt>
                <c:pt idx="81">
                  <c:v>22</c:v>
                </c:pt>
                <c:pt idx="82">
                  <c:v>32.534920453038012</c:v>
                </c:pt>
                <c:pt idx="83">
                  <c:v>33.465079546961988</c:v>
                </c:pt>
                <c:pt idx="84">
                  <c:v>67</c:v>
                </c:pt>
                <c:pt idx="85">
                  <c:v>126</c:v>
                </c:pt>
                <c:pt idx="86">
                  <c:v>31.641662559229644</c:v>
                </c:pt>
                <c:pt idx="87">
                  <c:v>32.358337440770356</c:v>
                </c:pt>
                <c:pt idx="88">
                  <c:v>32</c:v>
                </c:pt>
                <c:pt idx="89">
                  <c:v>20.854352307381077</c:v>
                </c:pt>
                <c:pt idx="90">
                  <c:v>21.145647692618923</c:v>
                </c:pt>
                <c:pt idx="91">
                  <c:v>193</c:v>
                </c:pt>
                <c:pt idx="92">
                  <c:v>107</c:v>
                </c:pt>
                <c:pt idx="93">
                  <c:v>12</c:v>
                </c:pt>
                <c:pt idx="94">
                  <c:v>198</c:v>
                </c:pt>
                <c:pt idx="95">
                  <c:v>58</c:v>
                </c:pt>
                <c:pt idx="96">
                  <c:v>44.038891124238489</c:v>
                </c:pt>
                <c:pt idx="97">
                  <c:v>44.961108875761511</c:v>
                </c:pt>
                <c:pt idx="98">
                  <c:v>173</c:v>
                </c:pt>
                <c:pt idx="99">
                  <c:v>97</c:v>
                </c:pt>
                <c:pt idx="100">
                  <c:v>99</c:v>
                </c:pt>
                <c:pt idx="101">
                  <c:v>189</c:v>
                </c:pt>
                <c:pt idx="102">
                  <c:v>13</c:v>
                </c:pt>
                <c:pt idx="103">
                  <c:v>107.89341494942983</c:v>
                </c:pt>
                <c:pt idx="104">
                  <c:v>112.10658505057017</c:v>
                </c:pt>
                <c:pt idx="105">
                  <c:v>90</c:v>
                </c:pt>
                <c:pt idx="106">
                  <c:v>122</c:v>
                </c:pt>
                <c:pt idx="107">
                  <c:v>58</c:v>
                </c:pt>
                <c:pt idx="108">
                  <c:v>107</c:v>
                </c:pt>
                <c:pt idx="109">
                  <c:v>217</c:v>
                </c:pt>
                <c:pt idx="110">
                  <c:v>56.060693134646954</c:v>
                </c:pt>
                <c:pt idx="111">
                  <c:v>56.939306865353046</c:v>
                </c:pt>
                <c:pt idx="112">
                  <c:v>86</c:v>
                </c:pt>
                <c:pt idx="113">
                  <c:v>92.705345750345714</c:v>
                </c:pt>
                <c:pt idx="114">
                  <c:v>94.981373592160253</c:v>
                </c:pt>
                <c:pt idx="115">
                  <c:v>97.313280657494033</c:v>
                </c:pt>
                <c:pt idx="116">
                  <c:v>3</c:v>
                </c:pt>
                <c:pt idx="117">
                  <c:v>121.67843963197902</c:v>
                </c:pt>
                <c:pt idx="118">
                  <c:v>125.32156036802098</c:v>
                </c:pt>
                <c:pt idx="119">
                  <c:v>111</c:v>
                </c:pt>
                <c:pt idx="120">
                  <c:v>22</c:v>
                </c:pt>
                <c:pt idx="121">
                  <c:v>13</c:v>
                </c:pt>
                <c:pt idx="122">
                  <c:v>284</c:v>
                </c:pt>
                <c:pt idx="123">
                  <c:v>75</c:v>
                </c:pt>
                <c:pt idx="124">
                  <c:v>15.973509861162711</c:v>
                </c:pt>
                <c:pt idx="125">
                  <c:v>16.026490138837289</c:v>
                </c:pt>
                <c:pt idx="126">
                  <c:v>74</c:v>
                </c:pt>
                <c:pt idx="127">
                  <c:v>423</c:v>
                </c:pt>
                <c:pt idx="128">
                  <c:v>313</c:v>
                </c:pt>
                <c:pt idx="129">
                  <c:v>317</c:v>
                </c:pt>
                <c:pt idx="130">
                  <c:v>8</c:v>
                </c:pt>
                <c:pt idx="131">
                  <c:v>143.52926888893944</c:v>
                </c:pt>
                <c:pt idx="132">
                  <c:v>146.97246645333689</c:v>
                </c:pt>
                <c:pt idx="133">
                  <c:v>150.49826465772367</c:v>
                </c:pt>
                <c:pt idx="134">
                  <c:v>223</c:v>
                </c:pt>
                <c:pt idx="135">
                  <c:v>116</c:v>
                </c:pt>
                <c:pt idx="136">
                  <c:v>379</c:v>
                </c:pt>
                <c:pt idx="137">
                  <c:v>32</c:v>
                </c:pt>
                <c:pt idx="138">
                  <c:v>123.43804358762645</c:v>
                </c:pt>
                <c:pt idx="139">
                  <c:v>125.56195641237355</c:v>
                </c:pt>
                <c:pt idx="140">
                  <c:v>261</c:v>
                </c:pt>
                <c:pt idx="141">
                  <c:v>316</c:v>
                </c:pt>
                <c:pt idx="142">
                  <c:v>224</c:v>
                </c:pt>
                <c:pt idx="143">
                  <c:v>363</c:v>
                </c:pt>
                <c:pt idx="144">
                  <c:v>212</c:v>
                </c:pt>
                <c:pt idx="145">
                  <c:v>67.243060056496688</c:v>
                </c:pt>
                <c:pt idx="146">
                  <c:v>67.756939943503312</c:v>
                </c:pt>
                <c:pt idx="147">
                  <c:v>252</c:v>
                </c:pt>
                <c:pt idx="148">
                  <c:v>483</c:v>
                </c:pt>
                <c:pt idx="149">
                  <c:v>208</c:v>
                </c:pt>
                <c:pt idx="150">
                  <c:v>230</c:v>
                </c:pt>
                <c:pt idx="151">
                  <c:v>28</c:v>
                </c:pt>
                <c:pt idx="152">
                  <c:v>156.29486507893307</c:v>
                </c:pt>
                <c:pt idx="153">
                  <c:v>158.70513492106693</c:v>
                </c:pt>
                <c:pt idx="154">
                  <c:v>244</c:v>
                </c:pt>
                <c:pt idx="155">
                  <c:v>345</c:v>
                </c:pt>
                <c:pt idx="156">
                  <c:v>250</c:v>
                </c:pt>
                <c:pt idx="157">
                  <c:v>216</c:v>
                </c:pt>
                <c:pt idx="158">
                  <c:v>72</c:v>
                </c:pt>
                <c:pt idx="159">
                  <c:v>202.23363381506169</c:v>
                </c:pt>
                <c:pt idx="160">
                  <c:v>205.76636618493831</c:v>
                </c:pt>
                <c:pt idx="161">
                  <c:v>241</c:v>
                </c:pt>
                <c:pt idx="162">
                  <c:v>246</c:v>
                </c:pt>
                <c:pt idx="163">
                  <c:v>299</c:v>
                </c:pt>
                <c:pt idx="164">
                  <c:v>204</c:v>
                </c:pt>
                <c:pt idx="165">
                  <c:v>84</c:v>
                </c:pt>
                <c:pt idx="166">
                  <c:v>95.649710273550227</c:v>
                </c:pt>
                <c:pt idx="167">
                  <c:v>96.350289726449773</c:v>
                </c:pt>
                <c:pt idx="168">
                  <c:v>253</c:v>
                </c:pt>
                <c:pt idx="169">
                  <c:v>215</c:v>
                </c:pt>
                <c:pt idx="170">
                  <c:v>210</c:v>
                </c:pt>
                <c:pt idx="171">
                  <c:v>210</c:v>
                </c:pt>
                <c:pt idx="172">
                  <c:v>86</c:v>
                </c:pt>
                <c:pt idx="173">
                  <c:v>102.5916566745891</c:v>
                </c:pt>
                <c:pt idx="174">
                  <c:v>103.33155460212765</c:v>
                </c:pt>
                <c:pt idx="175">
                  <c:v>104.07678872328324</c:v>
                </c:pt>
                <c:pt idx="176">
                  <c:v>146</c:v>
                </c:pt>
                <c:pt idx="177">
                  <c:v>140</c:v>
                </c:pt>
                <c:pt idx="178">
                  <c:v>260</c:v>
                </c:pt>
                <c:pt idx="179">
                  <c:v>55</c:v>
                </c:pt>
                <c:pt idx="180">
                  <c:v>117.04743321805836</c:v>
                </c:pt>
                <c:pt idx="181">
                  <c:v>117.95256678194164</c:v>
                </c:pt>
                <c:pt idx="182">
                  <c:v>312</c:v>
                </c:pt>
                <c:pt idx="183">
                  <c:v>281</c:v>
                </c:pt>
                <c:pt idx="184">
                  <c:v>406</c:v>
                </c:pt>
                <c:pt idx="185">
                  <c:v>177</c:v>
                </c:pt>
                <c:pt idx="186">
                  <c:v>22</c:v>
                </c:pt>
                <c:pt idx="187">
                  <c:v>79.807795154581981</c:v>
                </c:pt>
                <c:pt idx="188">
                  <c:v>80.192204845418019</c:v>
                </c:pt>
                <c:pt idx="189">
                  <c:v>144</c:v>
                </c:pt>
                <c:pt idx="190">
                  <c:v>111</c:v>
                </c:pt>
                <c:pt idx="191">
                  <c:v>142</c:v>
                </c:pt>
                <c:pt idx="192">
                  <c:v>208</c:v>
                </c:pt>
                <c:pt idx="193">
                  <c:v>14</c:v>
                </c:pt>
                <c:pt idx="194">
                  <c:v>61.391373623606341</c:v>
                </c:pt>
                <c:pt idx="195">
                  <c:v>61.608626376393659</c:v>
                </c:pt>
                <c:pt idx="196">
                  <c:v>97</c:v>
                </c:pt>
                <c:pt idx="197">
                  <c:v>74</c:v>
                </c:pt>
                <c:pt idx="198">
                  <c:v>75</c:v>
                </c:pt>
                <c:pt idx="199">
                  <c:v>103</c:v>
                </c:pt>
                <c:pt idx="200">
                  <c:v>102</c:v>
                </c:pt>
                <c:pt idx="201">
                  <c:v>33.46874910259794</c:v>
                </c:pt>
                <c:pt idx="202">
                  <c:v>33.53125089740206</c:v>
                </c:pt>
                <c:pt idx="203">
                  <c:v>108</c:v>
                </c:pt>
                <c:pt idx="204">
                  <c:v>81</c:v>
                </c:pt>
                <c:pt idx="205">
                  <c:v>58</c:v>
                </c:pt>
                <c:pt idx="206">
                  <c:v>135</c:v>
                </c:pt>
                <c:pt idx="207">
                  <c:v>13</c:v>
                </c:pt>
                <c:pt idx="208">
                  <c:v>29.618921255845635</c:v>
                </c:pt>
                <c:pt idx="209">
                  <c:v>29.666641039155365</c:v>
                </c:pt>
                <c:pt idx="210">
                  <c:v>29.714437704999</c:v>
                </c:pt>
                <c:pt idx="211">
                  <c:v>91</c:v>
                </c:pt>
                <c:pt idx="212">
                  <c:v>43</c:v>
                </c:pt>
                <c:pt idx="213">
                  <c:v>43</c:v>
                </c:pt>
                <c:pt idx="214">
                  <c:v>38</c:v>
                </c:pt>
                <c:pt idx="215">
                  <c:v>38.460423689255549</c:v>
                </c:pt>
                <c:pt idx="216">
                  <c:v>38.539576310744451</c:v>
                </c:pt>
                <c:pt idx="217">
                  <c:v>58</c:v>
                </c:pt>
                <c:pt idx="218">
                  <c:v>61</c:v>
                </c:pt>
                <c:pt idx="219">
                  <c:v>40</c:v>
                </c:pt>
                <c:pt idx="220">
                  <c:v>56</c:v>
                </c:pt>
                <c:pt idx="221">
                  <c:v>28.291142268470139</c:v>
                </c:pt>
                <c:pt idx="222">
                  <c:v>28.333312380738789</c:v>
                </c:pt>
                <c:pt idx="223">
                  <c:v>28.375545350791072</c:v>
                </c:pt>
                <c:pt idx="224">
                  <c:v>49</c:v>
                </c:pt>
                <c:pt idx="225">
                  <c:v>51</c:v>
                </c:pt>
                <c:pt idx="226">
                  <c:v>47</c:v>
                </c:pt>
                <c:pt idx="227">
                  <c:v>70</c:v>
                </c:pt>
                <c:pt idx="228">
                  <c:v>8</c:v>
                </c:pt>
                <c:pt idx="229">
                  <c:v>20.311937810871314</c:v>
                </c:pt>
                <c:pt idx="230">
                  <c:v>20.333325826301007</c:v>
                </c:pt>
                <c:pt idx="231">
                  <c:v>20.35473636282768</c:v>
                </c:pt>
                <c:pt idx="232">
                  <c:v>18</c:v>
                </c:pt>
                <c:pt idx="233">
                  <c:v>70</c:v>
                </c:pt>
                <c:pt idx="234">
                  <c:v>59</c:v>
                </c:pt>
                <c:pt idx="235">
                  <c:v>5</c:v>
                </c:pt>
                <c:pt idx="236">
                  <c:v>36.5</c:v>
                </c:pt>
                <c:pt idx="237">
                  <c:v>36.5</c:v>
                </c:pt>
                <c:pt idx="238">
                  <c:v>60</c:v>
                </c:pt>
                <c:pt idx="239">
                  <c:v>45</c:v>
                </c:pt>
                <c:pt idx="240">
                  <c:v>113</c:v>
                </c:pt>
                <c:pt idx="241">
                  <c:v>78</c:v>
                </c:pt>
                <c:pt idx="242">
                  <c:v>17</c:v>
                </c:pt>
                <c:pt idx="243">
                  <c:v>36.965647867607913</c:v>
                </c:pt>
                <c:pt idx="244">
                  <c:v>37.034352132392087</c:v>
                </c:pt>
                <c:pt idx="245">
                  <c:v>113</c:v>
                </c:pt>
                <c:pt idx="246">
                  <c:v>92</c:v>
                </c:pt>
                <c:pt idx="247">
                  <c:v>173</c:v>
                </c:pt>
                <c:pt idx="248">
                  <c:v>116</c:v>
                </c:pt>
                <c:pt idx="249">
                  <c:v>26</c:v>
                </c:pt>
                <c:pt idx="250">
                  <c:v>70.877371435297391</c:v>
                </c:pt>
                <c:pt idx="251">
                  <c:v>71.122628564702609</c:v>
                </c:pt>
                <c:pt idx="252">
                  <c:v>114</c:v>
                </c:pt>
                <c:pt idx="253">
                  <c:v>98</c:v>
                </c:pt>
                <c:pt idx="254">
                  <c:v>78</c:v>
                </c:pt>
                <c:pt idx="255">
                  <c:v>103</c:v>
                </c:pt>
                <c:pt idx="256">
                  <c:v>31</c:v>
                </c:pt>
                <c:pt idx="257">
                  <c:v>46.947644038180442</c:v>
                </c:pt>
                <c:pt idx="258">
                  <c:v>47.052355961819558</c:v>
                </c:pt>
                <c:pt idx="259">
                  <c:v>144</c:v>
                </c:pt>
                <c:pt idx="260">
                  <c:v>96</c:v>
                </c:pt>
                <c:pt idx="261">
                  <c:v>158</c:v>
                </c:pt>
                <c:pt idx="262">
                  <c:v>99</c:v>
                </c:pt>
                <c:pt idx="263">
                  <c:v>26</c:v>
                </c:pt>
                <c:pt idx="264">
                  <c:v>83.837792498590716</c:v>
                </c:pt>
                <c:pt idx="265">
                  <c:v>84.162207501409284</c:v>
                </c:pt>
                <c:pt idx="266">
                  <c:v>224</c:v>
                </c:pt>
                <c:pt idx="267">
                  <c:v>155</c:v>
                </c:pt>
                <c:pt idx="268">
                  <c:v>135</c:v>
                </c:pt>
                <c:pt idx="269">
                  <c:v>87</c:v>
                </c:pt>
                <c:pt idx="270">
                  <c:v>21</c:v>
                </c:pt>
                <c:pt idx="271">
                  <c:v>106.24864679936945</c:v>
                </c:pt>
                <c:pt idx="272">
                  <c:v>106.75135320063055</c:v>
                </c:pt>
                <c:pt idx="273">
                  <c:v>112</c:v>
                </c:pt>
                <c:pt idx="274">
                  <c:v>255</c:v>
                </c:pt>
                <c:pt idx="275">
                  <c:v>376</c:v>
                </c:pt>
                <c:pt idx="276">
                  <c:v>264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358</c:v>
                </c:pt>
                <c:pt idx="281">
                  <c:v>587</c:v>
                </c:pt>
                <c:pt idx="282">
                  <c:v>140</c:v>
                </c:pt>
                <c:pt idx="283">
                  <c:v>76.880713539569115</c:v>
                </c:pt>
                <c:pt idx="284">
                  <c:v>77.119286460430885</c:v>
                </c:pt>
                <c:pt idx="285">
                  <c:v>72.893428298586514</c:v>
                </c:pt>
                <c:pt idx="286">
                  <c:v>73.106571701413486</c:v>
                </c:pt>
                <c:pt idx="287">
                  <c:v>338</c:v>
                </c:pt>
                <c:pt idx="288">
                  <c:v>244</c:v>
                </c:pt>
                <c:pt idx="289">
                  <c:v>387</c:v>
                </c:pt>
                <c:pt idx="290">
                  <c:v>144.10134393098633</c:v>
                </c:pt>
                <c:pt idx="291">
                  <c:v>144.89865606901367</c:v>
                </c:pt>
                <c:pt idx="292">
                  <c:v>76.887750613404933</c:v>
                </c:pt>
                <c:pt idx="293">
                  <c:v>77.112249386595067</c:v>
                </c:pt>
                <c:pt idx="294">
                  <c:v>463</c:v>
                </c:pt>
                <c:pt idx="295">
                  <c:v>450</c:v>
                </c:pt>
                <c:pt idx="296">
                  <c:v>744</c:v>
                </c:pt>
                <c:pt idx="297">
                  <c:v>577</c:v>
                </c:pt>
                <c:pt idx="298">
                  <c:v>147</c:v>
                </c:pt>
                <c:pt idx="299">
                  <c:v>433.24891536195355</c:v>
                </c:pt>
                <c:pt idx="300">
                  <c:v>439.75108463804645</c:v>
                </c:pt>
                <c:pt idx="301">
                  <c:v>665</c:v>
                </c:pt>
                <c:pt idx="302">
                  <c:v>592</c:v>
                </c:pt>
                <c:pt idx="303">
                  <c:v>372</c:v>
                </c:pt>
                <c:pt idx="304">
                  <c:v>580</c:v>
                </c:pt>
                <c:pt idx="305">
                  <c:v>35</c:v>
                </c:pt>
                <c:pt idx="306">
                  <c:v>433.06818735502748</c:v>
                </c:pt>
                <c:pt idx="307">
                  <c:v>438.93181264497252</c:v>
                </c:pt>
                <c:pt idx="308">
                  <c:v>542</c:v>
                </c:pt>
                <c:pt idx="309">
                  <c:v>493</c:v>
                </c:pt>
                <c:pt idx="310">
                  <c:v>473</c:v>
                </c:pt>
                <c:pt idx="311">
                  <c:v>669</c:v>
                </c:pt>
                <c:pt idx="312">
                  <c:v>93</c:v>
                </c:pt>
                <c:pt idx="313">
                  <c:v>283.8531244306505</c:v>
                </c:pt>
                <c:pt idx="314">
                  <c:v>286.1468755693495</c:v>
                </c:pt>
                <c:pt idx="315">
                  <c:v>822</c:v>
                </c:pt>
                <c:pt idx="316">
                  <c:v>652</c:v>
                </c:pt>
                <c:pt idx="317">
                  <c:v>312</c:v>
                </c:pt>
                <c:pt idx="318">
                  <c:v>583</c:v>
                </c:pt>
                <c:pt idx="319">
                  <c:v>355</c:v>
                </c:pt>
                <c:pt idx="320">
                  <c:v>95.38160575315851</c:v>
                </c:pt>
                <c:pt idx="321">
                  <c:v>95.61839424684149</c:v>
                </c:pt>
                <c:pt idx="322">
                  <c:v>579</c:v>
                </c:pt>
                <c:pt idx="323">
                  <c:v>878</c:v>
                </c:pt>
                <c:pt idx="324">
                  <c:v>1138</c:v>
                </c:pt>
                <c:pt idx="325">
                  <c:v>926</c:v>
                </c:pt>
                <c:pt idx="326">
                  <c:v>335</c:v>
                </c:pt>
                <c:pt idx="327">
                  <c:v>211.97099342969159</c:v>
                </c:pt>
                <c:pt idx="328">
                  <c:v>213.02900657030841</c:v>
                </c:pt>
                <c:pt idx="329">
                  <c:v>417</c:v>
                </c:pt>
                <c:pt idx="330">
                  <c:v>244</c:v>
                </c:pt>
                <c:pt idx="331">
                  <c:v>247</c:v>
                </c:pt>
                <c:pt idx="332">
                  <c:v>257</c:v>
                </c:pt>
                <c:pt idx="333">
                  <c:v>122</c:v>
                </c:pt>
                <c:pt idx="334">
                  <c:v>106.87074066082278</c:v>
                </c:pt>
                <c:pt idx="335">
                  <c:v>107.12925933917722</c:v>
                </c:pt>
                <c:pt idx="336">
                  <c:v>247</c:v>
                </c:pt>
                <c:pt idx="337">
                  <c:v>159</c:v>
                </c:pt>
                <c:pt idx="338">
                  <c:v>195</c:v>
                </c:pt>
                <c:pt idx="339">
                  <c:v>152</c:v>
                </c:pt>
                <c:pt idx="340">
                  <c:v>141</c:v>
                </c:pt>
                <c:pt idx="341">
                  <c:v>130.31251819027966</c:v>
                </c:pt>
                <c:pt idx="342">
                  <c:v>130.68748180972034</c:v>
                </c:pt>
                <c:pt idx="343">
                  <c:v>266</c:v>
                </c:pt>
                <c:pt idx="344">
                  <c:v>249</c:v>
                </c:pt>
                <c:pt idx="345">
                  <c:v>177</c:v>
                </c:pt>
                <c:pt idx="346">
                  <c:v>183</c:v>
                </c:pt>
                <c:pt idx="347">
                  <c:v>122</c:v>
                </c:pt>
                <c:pt idx="348">
                  <c:v>110.3691472021892</c:v>
                </c:pt>
                <c:pt idx="349">
                  <c:v>110.6308527978108</c:v>
                </c:pt>
                <c:pt idx="350">
                  <c:v>232</c:v>
                </c:pt>
                <c:pt idx="351">
                  <c:v>141</c:v>
                </c:pt>
                <c:pt idx="352">
                  <c:v>26</c:v>
                </c:pt>
                <c:pt idx="353">
                  <c:v>420</c:v>
                </c:pt>
                <c:pt idx="354">
                  <c:v>131</c:v>
                </c:pt>
                <c:pt idx="355">
                  <c:v>133.81237554906693</c:v>
                </c:pt>
                <c:pt idx="356">
                  <c:v>134.18762445093307</c:v>
                </c:pt>
                <c:pt idx="357">
                  <c:v>254</c:v>
                </c:pt>
                <c:pt idx="358">
                  <c:v>189</c:v>
                </c:pt>
                <c:pt idx="359">
                  <c:v>268</c:v>
                </c:pt>
                <c:pt idx="360">
                  <c:v>315</c:v>
                </c:pt>
                <c:pt idx="361">
                  <c:v>290</c:v>
                </c:pt>
                <c:pt idx="362">
                  <c:v>214.03539330251078</c:v>
                </c:pt>
                <c:pt idx="363">
                  <c:v>214.96460669748922</c:v>
                </c:pt>
                <c:pt idx="364">
                  <c:v>295</c:v>
                </c:pt>
                <c:pt idx="365">
                  <c:v>91</c:v>
                </c:pt>
                <c:pt idx="366">
                  <c:v>311.53172623066348</c:v>
                </c:pt>
                <c:pt idx="367">
                  <c:v>313.46827376933652</c:v>
                </c:pt>
                <c:pt idx="368">
                  <c:v>266</c:v>
                </c:pt>
                <c:pt idx="369">
                  <c:v>225.00372813853028</c:v>
                </c:pt>
                <c:pt idx="370">
                  <c:v>225.99627186146972</c:v>
                </c:pt>
                <c:pt idx="371">
                  <c:v>376</c:v>
                </c:pt>
                <c:pt idx="372">
                  <c:v>310</c:v>
                </c:pt>
                <c:pt idx="373">
                  <c:v>368</c:v>
                </c:pt>
                <c:pt idx="374">
                  <c:v>309</c:v>
                </c:pt>
                <c:pt idx="375">
                  <c:v>110</c:v>
                </c:pt>
                <c:pt idx="376">
                  <c:v>5.4997142803185852</c:v>
                </c:pt>
                <c:pt idx="377">
                  <c:v>5.5002857196814148</c:v>
                </c:pt>
                <c:pt idx="378">
                  <c:v>942</c:v>
                </c:pt>
                <c:pt idx="379">
                  <c:v>380</c:v>
                </c:pt>
                <c:pt idx="380">
                  <c:v>246</c:v>
                </c:pt>
                <c:pt idx="381">
                  <c:v>179.20542483680765</c:v>
                </c:pt>
                <c:pt idx="382">
                  <c:v>179.79457516319235</c:v>
                </c:pt>
                <c:pt idx="383">
                  <c:v>8.999261999335431</c:v>
                </c:pt>
                <c:pt idx="384">
                  <c:v>9.000738000664569</c:v>
                </c:pt>
                <c:pt idx="385">
                  <c:v>704</c:v>
                </c:pt>
                <c:pt idx="386">
                  <c:v>310</c:v>
                </c:pt>
                <c:pt idx="387">
                  <c:v>305</c:v>
                </c:pt>
                <c:pt idx="388">
                  <c:v>250</c:v>
                </c:pt>
                <c:pt idx="389">
                  <c:v>241</c:v>
                </c:pt>
                <c:pt idx="390">
                  <c:v>163.76349293948442</c:v>
                </c:pt>
                <c:pt idx="391">
                  <c:v>164.23650706051558</c:v>
                </c:pt>
                <c:pt idx="392">
                  <c:v>303</c:v>
                </c:pt>
                <c:pt idx="393">
                  <c:v>369</c:v>
                </c:pt>
                <c:pt idx="394">
                  <c:v>296</c:v>
                </c:pt>
                <c:pt idx="395">
                  <c:v>291</c:v>
                </c:pt>
                <c:pt idx="396">
                  <c:v>251</c:v>
                </c:pt>
                <c:pt idx="397">
                  <c:v>215.1047658640382</c:v>
                </c:pt>
                <c:pt idx="398">
                  <c:v>215.8952341359618</c:v>
                </c:pt>
                <c:pt idx="399">
                  <c:v>289</c:v>
                </c:pt>
                <c:pt idx="400">
                  <c:v>288.29865736361535</c:v>
                </c:pt>
                <c:pt idx="401">
                  <c:v>289.70134263638465</c:v>
                </c:pt>
                <c:pt idx="402">
                  <c:v>324</c:v>
                </c:pt>
                <c:pt idx="403">
                  <c:v>32</c:v>
                </c:pt>
                <c:pt idx="404">
                  <c:v>389.24139078320877</c:v>
                </c:pt>
                <c:pt idx="405">
                  <c:v>391.75860921679123</c:v>
                </c:pt>
                <c:pt idx="406">
                  <c:v>350</c:v>
                </c:pt>
                <c:pt idx="407">
                  <c:v>328</c:v>
                </c:pt>
                <c:pt idx="408">
                  <c:v>314</c:v>
                </c:pt>
                <c:pt idx="409">
                  <c:v>300</c:v>
                </c:pt>
                <c:pt idx="410">
                  <c:v>217.90316435483692</c:v>
                </c:pt>
                <c:pt idx="411">
                  <c:v>218.66577700839844</c:v>
                </c:pt>
                <c:pt idx="412">
                  <c:v>219.43105863676465</c:v>
                </c:pt>
                <c:pt idx="413">
                  <c:v>806</c:v>
                </c:pt>
                <c:pt idx="414">
                  <c:v>91.434402658422187</c:v>
                </c:pt>
                <c:pt idx="415">
                  <c:v>91.565597341577813</c:v>
                </c:pt>
                <c:pt idx="416">
                  <c:v>299</c:v>
                </c:pt>
                <c:pt idx="417">
                  <c:v>282</c:v>
                </c:pt>
                <c:pt idx="418">
                  <c:v>240.55135100738698</c:v>
                </c:pt>
                <c:pt idx="419">
                  <c:v>241.44864899261302</c:v>
                </c:pt>
                <c:pt idx="420">
                  <c:v>337</c:v>
                </c:pt>
                <c:pt idx="421">
                  <c:v>336</c:v>
                </c:pt>
                <c:pt idx="422">
                  <c:v>406</c:v>
                </c:pt>
                <c:pt idx="423">
                  <c:v>367</c:v>
                </c:pt>
                <c:pt idx="424">
                  <c:v>284</c:v>
                </c:pt>
                <c:pt idx="425">
                  <c:v>257.50294029788347</c:v>
                </c:pt>
                <c:pt idx="426">
                  <c:v>258.49705970211653</c:v>
                </c:pt>
                <c:pt idx="427">
                  <c:v>348</c:v>
                </c:pt>
                <c:pt idx="428">
                  <c:v>340</c:v>
                </c:pt>
                <c:pt idx="429">
                  <c:v>508</c:v>
                </c:pt>
                <c:pt idx="430">
                  <c:v>423</c:v>
                </c:pt>
                <c:pt idx="431">
                  <c:v>374</c:v>
                </c:pt>
                <c:pt idx="432">
                  <c:v>320.25901374183013</c:v>
                </c:pt>
                <c:pt idx="433">
                  <c:v>321.74098625816987</c:v>
                </c:pt>
                <c:pt idx="434">
                  <c:v>447</c:v>
                </c:pt>
                <c:pt idx="435">
                  <c:v>372</c:v>
                </c:pt>
                <c:pt idx="436">
                  <c:v>76</c:v>
                </c:pt>
                <c:pt idx="437">
                  <c:v>21</c:v>
                </c:pt>
                <c:pt idx="438">
                  <c:v>1052</c:v>
                </c:pt>
                <c:pt idx="439">
                  <c:v>377.50783798341581</c:v>
                </c:pt>
                <c:pt idx="440">
                  <c:v>379.49216201658419</c:v>
                </c:pt>
                <c:pt idx="441">
                  <c:v>481</c:v>
                </c:pt>
                <c:pt idx="442">
                  <c:v>315</c:v>
                </c:pt>
                <c:pt idx="443">
                  <c:v>434.21515834557067</c:v>
                </c:pt>
                <c:pt idx="444">
                  <c:v>436.78484165442933</c:v>
                </c:pt>
                <c:pt idx="445">
                  <c:v>207</c:v>
                </c:pt>
                <c:pt idx="446">
                  <c:v>395.44976149185095</c:v>
                </c:pt>
                <c:pt idx="447">
                  <c:v>397.55023850814905</c:v>
                </c:pt>
                <c:pt idx="448">
                  <c:v>318</c:v>
                </c:pt>
                <c:pt idx="449">
                  <c:v>628</c:v>
                </c:pt>
                <c:pt idx="450">
                  <c:v>414</c:v>
                </c:pt>
                <c:pt idx="451">
                  <c:v>349</c:v>
                </c:pt>
                <c:pt idx="452">
                  <c:v>314</c:v>
                </c:pt>
                <c:pt idx="453">
                  <c:v>232.64974307616649</c:v>
                </c:pt>
                <c:pt idx="454">
                  <c:v>233.35025692383351</c:v>
                </c:pt>
                <c:pt idx="455">
                  <c:v>515</c:v>
                </c:pt>
                <c:pt idx="456">
                  <c:v>379</c:v>
                </c:pt>
                <c:pt idx="457">
                  <c:v>418</c:v>
                </c:pt>
                <c:pt idx="458">
                  <c:v>253</c:v>
                </c:pt>
                <c:pt idx="459">
                  <c:v>282</c:v>
                </c:pt>
                <c:pt idx="460">
                  <c:v>284.49147764577356</c:v>
                </c:pt>
                <c:pt idx="461">
                  <c:v>285.50852235422644</c:v>
                </c:pt>
                <c:pt idx="462">
                  <c:v>297</c:v>
                </c:pt>
                <c:pt idx="463">
                  <c:v>267</c:v>
                </c:pt>
                <c:pt idx="464">
                  <c:v>272</c:v>
                </c:pt>
                <c:pt idx="465">
                  <c:v>284</c:v>
                </c:pt>
                <c:pt idx="466">
                  <c:v>233</c:v>
                </c:pt>
                <c:pt idx="467">
                  <c:v>180.79946231030044</c:v>
                </c:pt>
                <c:pt idx="468">
                  <c:v>181.20053768969956</c:v>
                </c:pt>
                <c:pt idx="469">
                  <c:v>121</c:v>
                </c:pt>
                <c:pt idx="470">
                  <c:v>183</c:v>
                </c:pt>
                <c:pt idx="471">
                  <c:v>436</c:v>
                </c:pt>
                <c:pt idx="472">
                  <c:v>231</c:v>
                </c:pt>
                <c:pt idx="473">
                  <c:v>180</c:v>
                </c:pt>
                <c:pt idx="474">
                  <c:v>146.3709603202733</c:v>
                </c:pt>
                <c:pt idx="475">
                  <c:v>146.6290396797267</c:v>
                </c:pt>
                <c:pt idx="476">
                  <c:v>232</c:v>
                </c:pt>
                <c:pt idx="477">
                  <c:v>197</c:v>
                </c:pt>
                <c:pt idx="478">
                  <c:v>180</c:v>
                </c:pt>
                <c:pt idx="479">
                  <c:v>137.88671695417725</c:v>
                </c:pt>
                <c:pt idx="480">
                  <c:v>138.11328304582275</c:v>
                </c:pt>
                <c:pt idx="481">
                  <c:v>123.90882023605809</c:v>
                </c:pt>
                <c:pt idx="482">
                  <c:v>124.09117976394191</c:v>
                </c:pt>
                <c:pt idx="483">
                  <c:v>137</c:v>
                </c:pt>
                <c:pt idx="484">
                  <c:v>272</c:v>
                </c:pt>
                <c:pt idx="485">
                  <c:v>145</c:v>
                </c:pt>
                <c:pt idx="486">
                  <c:v>168</c:v>
                </c:pt>
                <c:pt idx="487">
                  <c:v>146</c:v>
                </c:pt>
                <c:pt idx="488">
                  <c:v>133.39570611302042</c:v>
                </c:pt>
                <c:pt idx="489">
                  <c:v>133.60429388697958</c:v>
                </c:pt>
                <c:pt idx="490">
                  <c:v>144</c:v>
                </c:pt>
                <c:pt idx="491">
                  <c:v>125</c:v>
                </c:pt>
                <c:pt idx="492">
                  <c:v>388</c:v>
                </c:pt>
                <c:pt idx="493">
                  <c:v>143</c:v>
                </c:pt>
                <c:pt idx="494">
                  <c:v>93</c:v>
                </c:pt>
                <c:pt idx="495">
                  <c:v>95.946768308014725</c:v>
                </c:pt>
                <c:pt idx="496">
                  <c:v>96.053231691985275</c:v>
                </c:pt>
                <c:pt idx="497">
                  <c:v>127.90561010663805</c:v>
                </c:pt>
                <c:pt idx="498">
                  <c:v>128.09438989336195</c:v>
                </c:pt>
                <c:pt idx="499">
                  <c:v>93</c:v>
                </c:pt>
                <c:pt idx="500">
                  <c:v>122</c:v>
                </c:pt>
                <c:pt idx="501">
                  <c:v>31</c:v>
                </c:pt>
                <c:pt idx="502">
                  <c:v>112.92684698340599</c:v>
                </c:pt>
                <c:pt idx="503">
                  <c:v>113.07315301659401</c:v>
                </c:pt>
                <c:pt idx="504">
                  <c:v>116</c:v>
                </c:pt>
                <c:pt idx="505">
                  <c:v>104</c:v>
                </c:pt>
                <c:pt idx="506">
                  <c:v>173</c:v>
                </c:pt>
                <c:pt idx="507">
                  <c:v>121</c:v>
                </c:pt>
                <c:pt idx="508">
                  <c:v>97</c:v>
                </c:pt>
                <c:pt idx="509">
                  <c:v>74.468491158098914</c:v>
                </c:pt>
                <c:pt idx="510">
                  <c:v>74.531508841901086</c:v>
                </c:pt>
                <c:pt idx="511">
                  <c:v>145</c:v>
                </c:pt>
                <c:pt idx="512">
                  <c:v>155</c:v>
                </c:pt>
                <c:pt idx="513">
                  <c:v>71</c:v>
                </c:pt>
                <c:pt idx="514">
                  <c:v>73</c:v>
                </c:pt>
                <c:pt idx="515">
                  <c:v>60</c:v>
                </c:pt>
                <c:pt idx="516">
                  <c:v>59.97970984854328</c:v>
                </c:pt>
                <c:pt idx="517">
                  <c:v>60.02029015145672</c:v>
                </c:pt>
                <c:pt idx="518">
                  <c:v>84</c:v>
                </c:pt>
                <c:pt idx="519">
                  <c:v>115</c:v>
                </c:pt>
                <c:pt idx="520">
                  <c:v>73</c:v>
                </c:pt>
                <c:pt idx="521">
                  <c:v>72</c:v>
                </c:pt>
                <c:pt idx="522">
                  <c:v>143</c:v>
                </c:pt>
                <c:pt idx="523">
                  <c:v>55.48275635081518</c:v>
                </c:pt>
                <c:pt idx="524">
                  <c:v>55.51724364918482</c:v>
                </c:pt>
                <c:pt idx="52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026-8180-BED395825F65}"/>
            </c:ext>
          </c:extLst>
        </c:ser>
        <c:ser>
          <c:idx val="1"/>
          <c:order val="1"/>
          <c:tx>
            <c:strRef>
              <c:f>'Dados sim recup log'!$D$1</c:f>
              <c:strCache>
                <c:ptCount val="1"/>
                <c:pt idx="0">
                  <c:v>Média Móvel Novos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log'!$D$2:$D$600</c:f>
              <c:numCache>
                <c:formatCode>General</c:formatCode>
                <c:ptCount val="599"/>
                <c:pt idx="0">
                  <c:v>0</c:v>
                </c:pt>
                <c:pt idx="1">
                  <c:v>0.66666666666666663</c:v>
                </c:pt>
                <c:pt idx="2">
                  <c:v>0.4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1.2857142857142858</c:v>
                </c:pt>
                <c:pt idx="7">
                  <c:v>1.7142857142857142</c:v>
                </c:pt>
                <c:pt idx="8">
                  <c:v>2.2857142857142856</c:v>
                </c:pt>
                <c:pt idx="9">
                  <c:v>1.8571428571428572</c:v>
                </c:pt>
                <c:pt idx="10">
                  <c:v>1.5714285714285714</c:v>
                </c:pt>
                <c:pt idx="11">
                  <c:v>3.7142857142857144</c:v>
                </c:pt>
                <c:pt idx="12">
                  <c:v>3.8571428571428572</c:v>
                </c:pt>
                <c:pt idx="13">
                  <c:v>5.5714285714285712</c:v>
                </c:pt>
                <c:pt idx="14">
                  <c:v>6.2857142857142856</c:v>
                </c:pt>
                <c:pt idx="15">
                  <c:v>6.0211193288466642</c:v>
                </c:pt>
                <c:pt idx="16">
                  <c:v>6.3393154963243683</c:v>
                </c:pt>
                <c:pt idx="17">
                  <c:v>6.8571428571428568</c:v>
                </c:pt>
                <c:pt idx="18">
                  <c:v>6.4285714285714288</c:v>
                </c:pt>
                <c:pt idx="19">
                  <c:v>6</c:v>
                </c:pt>
                <c:pt idx="20">
                  <c:v>4.5677022792708373</c:v>
                </c:pt>
                <c:pt idx="21">
                  <c:v>4.0214705072900028</c:v>
                </c:pt>
                <c:pt idx="22">
                  <c:v>4.3416589184825307</c:v>
                </c:pt>
                <c:pt idx="23">
                  <c:v>4.6824300694789844</c:v>
                </c:pt>
                <c:pt idx="24">
                  <c:v>4.8571428571428568</c:v>
                </c:pt>
                <c:pt idx="25">
                  <c:v>3.8571428571428572</c:v>
                </c:pt>
                <c:pt idx="26">
                  <c:v>4.2857142857142856</c:v>
                </c:pt>
                <c:pt idx="27">
                  <c:v>7.0037262921577348</c:v>
                </c:pt>
                <c:pt idx="28">
                  <c:v>7.1213866355671405</c:v>
                </c:pt>
                <c:pt idx="29">
                  <c:v>7.4943646098136627</c:v>
                </c:pt>
                <c:pt idx="30">
                  <c:v>6.835397291339504</c:v>
                </c:pt>
                <c:pt idx="31">
                  <c:v>6.2857142857142856</c:v>
                </c:pt>
                <c:pt idx="32">
                  <c:v>5.9255239126863488</c:v>
                </c:pt>
                <c:pt idx="33">
                  <c:v>5.8571428571428568</c:v>
                </c:pt>
                <c:pt idx="34">
                  <c:v>4.2857142857142856</c:v>
                </c:pt>
                <c:pt idx="35">
                  <c:v>5.4285714285714288</c:v>
                </c:pt>
                <c:pt idx="36">
                  <c:v>4.7142857142857144</c:v>
                </c:pt>
                <c:pt idx="37">
                  <c:v>5.4880925038824397</c:v>
                </c:pt>
                <c:pt idx="38">
                  <c:v>6.1428571428571432</c:v>
                </c:pt>
                <c:pt idx="39">
                  <c:v>7.9316189444565088</c:v>
                </c:pt>
                <c:pt idx="40">
                  <c:v>9.4285714285714288</c:v>
                </c:pt>
                <c:pt idx="41">
                  <c:v>10</c:v>
                </c:pt>
                <c:pt idx="42">
                  <c:v>8.7094221401023297</c:v>
                </c:pt>
                <c:pt idx="43">
                  <c:v>9</c:v>
                </c:pt>
                <c:pt idx="44">
                  <c:v>10.906687132780121</c:v>
                </c:pt>
                <c:pt idx="45">
                  <c:v>13</c:v>
                </c:pt>
                <c:pt idx="46">
                  <c:v>14</c:v>
                </c:pt>
                <c:pt idx="47">
                  <c:v>13.571428571428571</c:v>
                </c:pt>
                <c:pt idx="48">
                  <c:v>14.285714285714286</c:v>
                </c:pt>
                <c:pt idx="49">
                  <c:v>16.576292145611955</c:v>
                </c:pt>
                <c:pt idx="50">
                  <c:v>17.714285714285715</c:v>
                </c:pt>
                <c:pt idx="51">
                  <c:v>15.318723292882478</c:v>
                </c:pt>
                <c:pt idx="52">
                  <c:v>12.714285714285714</c:v>
                </c:pt>
                <c:pt idx="53">
                  <c:v>13</c:v>
                </c:pt>
                <c:pt idx="54">
                  <c:v>12.842676740328882</c:v>
                </c:pt>
                <c:pt idx="55">
                  <c:v>11.142857142857142</c:v>
                </c:pt>
                <c:pt idx="56">
                  <c:v>10</c:v>
                </c:pt>
                <c:pt idx="57">
                  <c:v>8.5714285714285712</c:v>
                </c:pt>
                <c:pt idx="58">
                  <c:v>11.419562126897517</c:v>
                </c:pt>
                <c:pt idx="59">
                  <c:v>14.428571428571429</c:v>
                </c:pt>
                <c:pt idx="60">
                  <c:v>16.857142857142858</c:v>
                </c:pt>
                <c:pt idx="61">
                  <c:v>21.871608973956832</c:v>
                </c:pt>
                <c:pt idx="62">
                  <c:v>24.142857142857142</c:v>
                </c:pt>
                <c:pt idx="63">
                  <c:v>27.285714285714285</c:v>
                </c:pt>
                <c:pt idx="64">
                  <c:v>27.571428571428573</c:v>
                </c:pt>
                <c:pt idx="65">
                  <c:v>27.697148111012659</c:v>
                </c:pt>
                <c:pt idx="66">
                  <c:v>27.781104483129752</c:v>
                </c:pt>
                <c:pt idx="67">
                  <c:v>25.428571428571427</c:v>
                </c:pt>
                <c:pt idx="68">
                  <c:v>24.857142857142858</c:v>
                </c:pt>
                <c:pt idx="69">
                  <c:v>30.857142857142858</c:v>
                </c:pt>
                <c:pt idx="70">
                  <c:v>32.857142857142854</c:v>
                </c:pt>
                <c:pt idx="71">
                  <c:v>35.714285714285715</c:v>
                </c:pt>
                <c:pt idx="72">
                  <c:v>34.158071348866351</c:v>
                </c:pt>
                <c:pt idx="73">
                  <c:v>32.504609802584532</c:v>
                </c:pt>
                <c:pt idx="74">
                  <c:v>38.571428571428569</c:v>
                </c:pt>
                <c:pt idx="75">
                  <c:v>39.285714285714285</c:v>
                </c:pt>
                <c:pt idx="76">
                  <c:v>38.857142857142854</c:v>
                </c:pt>
                <c:pt idx="77">
                  <c:v>39.142857142857146</c:v>
                </c:pt>
                <c:pt idx="78">
                  <c:v>38.857142857142854</c:v>
                </c:pt>
                <c:pt idx="79">
                  <c:v>41.802418405541012</c:v>
                </c:pt>
                <c:pt idx="80">
                  <c:v>44.857142857142854</c:v>
                </c:pt>
                <c:pt idx="81">
                  <c:v>44.857142857142854</c:v>
                </c:pt>
                <c:pt idx="82">
                  <c:v>56.428571428571431</c:v>
                </c:pt>
                <c:pt idx="83">
                  <c:v>51.805951794175662</c:v>
                </c:pt>
                <c:pt idx="84">
                  <c:v>49.285714285714285</c:v>
                </c:pt>
                <c:pt idx="85">
                  <c:v>50.714285714285715</c:v>
                </c:pt>
                <c:pt idx="86">
                  <c:v>49.045633122049011</c:v>
                </c:pt>
                <c:pt idx="87">
                  <c:v>47.285714285714285</c:v>
                </c:pt>
                <c:pt idx="88">
                  <c:v>65.285714285714292</c:v>
                </c:pt>
                <c:pt idx="89">
                  <c:v>62.571428571428569</c:v>
                </c:pt>
                <c:pt idx="90">
                  <c:v>59.765476777252907</c:v>
                </c:pt>
                <c:pt idx="91">
                  <c:v>83.428571428571431</c:v>
                </c:pt>
                <c:pt idx="92">
                  <c:v>87.142857142857139</c:v>
                </c:pt>
                <c:pt idx="93">
                  <c:v>90.45493411669392</c:v>
                </c:pt>
                <c:pt idx="94">
                  <c:v>93.857142857142861</c:v>
                </c:pt>
                <c:pt idx="95">
                  <c:v>91</c:v>
                </c:pt>
                <c:pt idx="96">
                  <c:v>89.571428571428569</c:v>
                </c:pt>
                <c:pt idx="97">
                  <c:v>102</c:v>
                </c:pt>
                <c:pt idx="98">
                  <c:v>100.71428571428571</c:v>
                </c:pt>
                <c:pt idx="99">
                  <c:v>94.285714285714292</c:v>
                </c:pt>
                <c:pt idx="100">
                  <c:v>103.40778911788448</c:v>
                </c:pt>
                <c:pt idx="101">
                  <c:v>113</c:v>
                </c:pt>
                <c:pt idx="102">
                  <c:v>101.14285714285714</c:v>
                </c:pt>
                <c:pt idx="103">
                  <c:v>104.71428571428571</c:v>
                </c:pt>
                <c:pt idx="104">
                  <c:v>98.857142857142861</c:v>
                </c:pt>
                <c:pt idx="105">
                  <c:v>87.142857142857139</c:v>
                </c:pt>
                <c:pt idx="106">
                  <c:v>116.28571428571429</c:v>
                </c:pt>
                <c:pt idx="107">
                  <c:v>108.88103974074531</c:v>
                </c:pt>
                <c:pt idx="108">
                  <c:v>101</c:v>
                </c:pt>
                <c:pt idx="109">
                  <c:v>100.42857142857143</c:v>
                </c:pt>
                <c:pt idx="110">
                  <c:v>96.243620821477961</c:v>
                </c:pt>
                <c:pt idx="111">
                  <c:v>101.52667419178657</c:v>
                </c:pt>
                <c:pt idx="112">
                  <c:v>100.14285714285714</c:v>
                </c:pt>
                <c:pt idx="113">
                  <c:v>69.571428571428569</c:v>
                </c:pt>
                <c:pt idx="114">
                  <c:v>78.94539235676173</c:v>
                </c:pt>
                <c:pt idx="115">
                  <c:v>88.714285714285708</c:v>
                </c:pt>
                <c:pt idx="116">
                  <c:v>92.285714285714292</c:v>
                </c:pt>
                <c:pt idx="117">
                  <c:v>82.184950607093469</c:v>
                </c:pt>
                <c:pt idx="118">
                  <c:v>70.473325808213431</c:v>
                </c:pt>
                <c:pt idx="119">
                  <c:v>97.142857142857139</c:v>
                </c:pt>
                <c:pt idx="120">
                  <c:v>107.42857142857143</c:v>
                </c:pt>
                <c:pt idx="121">
                  <c:v>92.327867175597675</c:v>
                </c:pt>
                <c:pt idx="122">
                  <c:v>76.714285714285708</c:v>
                </c:pt>
                <c:pt idx="123">
                  <c:v>71.428571428571431</c:v>
                </c:pt>
                <c:pt idx="124">
                  <c:v>128.71428571428572</c:v>
                </c:pt>
                <c:pt idx="125">
                  <c:v>171.57142857142858</c:v>
                </c:pt>
                <c:pt idx="126">
                  <c:v>176.28571428571428</c:v>
                </c:pt>
                <c:pt idx="127">
                  <c:v>166.71428571428572</c:v>
                </c:pt>
                <c:pt idx="128">
                  <c:v>184.93653700396811</c:v>
                </c:pt>
                <c:pt idx="129">
                  <c:v>203.64310504889662</c:v>
                </c:pt>
                <c:pt idx="130">
                  <c:v>214.57142857142858</c:v>
                </c:pt>
                <c:pt idx="131">
                  <c:v>186</c:v>
                </c:pt>
                <c:pt idx="132">
                  <c:v>157.85714285714286</c:v>
                </c:pt>
                <c:pt idx="133">
                  <c:v>166.71428571428572</c:v>
                </c:pt>
                <c:pt idx="134">
                  <c:v>170.14285714285714</c:v>
                </c:pt>
                <c:pt idx="135">
                  <c:v>167.27268209981244</c:v>
                </c:pt>
                <c:pt idx="136">
                  <c:v>164.21403780824625</c:v>
                </c:pt>
                <c:pt idx="137">
                  <c:v>180</c:v>
                </c:pt>
                <c:pt idx="138">
                  <c:v>193.28571428571428</c:v>
                </c:pt>
                <c:pt idx="139">
                  <c:v>208.71428571428572</c:v>
                </c:pt>
                <c:pt idx="140">
                  <c:v>206.42857142857142</c:v>
                </c:pt>
                <c:pt idx="141">
                  <c:v>232.14285714285714</c:v>
                </c:pt>
                <c:pt idx="142">
                  <c:v>224.11500235269574</c:v>
                </c:pt>
                <c:pt idx="143">
                  <c:v>215.85714285714286</c:v>
                </c:pt>
                <c:pt idx="144">
                  <c:v>214.57142857142858</c:v>
                </c:pt>
                <c:pt idx="145">
                  <c:v>238.42857142857142</c:v>
                </c:pt>
                <c:pt idx="146">
                  <c:v>236.14285714285714</c:v>
                </c:pt>
                <c:pt idx="147">
                  <c:v>217.14285714285714</c:v>
                </c:pt>
                <c:pt idx="148">
                  <c:v>190.85714285714286</c:v>
                </c:pt>
                <c:pt idx="149">
                  <c:v>203.57882928891948</c:v>
                </c:pt>
                <c:pt idx="150">
                  <c:v>216.57142857142858</c:v>
                </c:pt>
                <c:pt idx="151">
                  <c:v>215.42857142857142</c:v>
                </c:pt>
                <c:pt idx="152">
                  <c:v>195.71428571428572</c:v>
                </c:pt>
                <c:pt idx="153">
                  <c:v>201.71428571428572</c:v>
                </c:pt>
                <c:pt idx="154">
                  <c:v>199.71428571428572</c:v>
                </c:pt>
                <c:pt idx="155">
                  <c:v>206</c:v>
                </c:pt>
                <c:pt idx="156">
                  <c:v>212.56268124801838</c:v>
                </c:pt>
                <c:pt idx="157">
                  <c:v>219.28571428571428</c:v>
                </c:pt>
                <c:pt idx="158">
                  <c:v>218.85714285714286</c:v>
                </c:pt>
                <c:pt idx="159">
                  <c:v>204.71428571428572</c:v>
                </c:pt>
                <c:pt idx="160">
                  <c:v>211.71428571428572</c:v>
                </c:pt>
                <c:pt idx="161">
                  <c:v>210</c:v>
                </c:pt>
                <c:pt idx="162">
                  <c:v>211.71428571428572</c:v>
                </c:pt>
                <c:pt idx="163">
                  <c:v>196.48801092264122</c:v>
                </c:pt>
                <c:pt idx="164">
                  <c:v>180.85714285714286</c:v>
                </c:pt>
                <c:pt idx="165">
                  <c:v>182.57142857142858</c:v>
                </c:pt>
                <c:pt idx="166">
                  <c:v>178.14285714285714</c:v>
                </c:pt>
                <c:pt idx="167">
                  <c:v>165.42857142857142</c:v>
                </c:pt>
                <c:pt idx="168">
                  <c:v>166.28571428571428</c:v>
                </c:pt>
                <c:pt idx="169">
                  <c:v>166.57142857142858</c:v>
                </c:pt>
                <c:pt idx="170">
                  <c:v>167.56313520014842</c:v>
                </c:pt>
                <c:pt idx="171">
                  <c:v>168.56045875381668</c:v>
                </c:pt>
                <c:pt idx="172">
                  <c:v>147.28571428571428</c:v>
                </c:pt>
                <c:pt idx="173">
                  <c:v>137.42857142857142</c:v>
                </c:pt>
                <c:pt idx="174">
                  <c:v>127.42857142857143</c:v>
                </c:pt>
                <c:pt idx="175">
                  <c:v>134.57142857142858</c:v>
                </c:pt>
                <c:pt idx="176">
                  <c:v>130.14285714285714</c:v>
                </c:pt>
                <c:pt idx="177">
                  <c:v>132.20796807763847</c:v>
                </c:pt>
                <c:pt idx="178">
                  <c:v>134.29668410332619</c:v>
                </c:pt>
                <c:pt idx="179">
                  <c:v>164</c:v>
                </c:pt>
                <c:pt idx="180">
                  <c:v>183.28571428571428</c:v>
                </c:pt>
                <c:pt idx="181">
                  <c:v>221.28571428571428</c:v>
                </c:pt>
                <c:pt idx="182">
                  <c:v>209.42857142857142</c:v>
                </c:pt>
                <c:pt idx="183">
                  <c:v>204.71428571428572</c:v>
                </c:pt>
                <c:pt idx="184">
                  <c:v>199.39433741950339</c:v>
                </c:pt>
                <c:pt idx="185">
                  <c:v>194</c:v>
                </c:pt>
                <c:pt idx="186">
                  <c:v>170</c:v>
                </c:pt>
                <c:pt idx="187">
                  <c:v>145.71428571428572</c:v>
                </c:pt>
                <c:pt idx="188">
                  <c:v>108</c:v>
                </c:pt>
                <c:pt idx="189">
                  <c:v>112.42857142857143</c:v>
                </c:pt>
                <c:pt idx="190">
                  <c:v>111.28571428571429</c:v>
                </c:pt>
                <c:pt idx="191">
                  <c:v>108.65479692414634</c:v>
                </c:pt>
                <c:pt idx="192">
                  <c:v>106</c:v>
                </c:pt>
                <c:pt idx="193">
                  <c:v>99.285714285714292</c:v>
                </c:pt>
                <c:pt idx="194">
                  <c:v>94</c:v>
                </c:pt>
                <c:pt idx="195">
                  <c:v>84.428571428571431</c:v>
                </c:pt>
                <c:pt idx="196">
                  <c:v>69.428571428571431</c:v>
                </c:pt>
                <c:pt idx="197">
                  <c:v>82</c:v>
                </c:pt>
                <c:pt idx="198">
                  <c:v>78.011053639855945</c:v>
                </c:pt>
                <c:pt idx="199">
                  <c:v>74</c:v>
                </c:pt>
                <c:pt idx="200">
                  <c:v>75.571428571428569</c:v>
                </c:pt>
                <c:pt idx="201">
                  <c:v>76.571428571428569</c:v>
                </c:pt>
                <c:pt idx="202">
                  <c:v>74.142857142857139</c:v>
                </c:pt>
                <c:pt idx="203">
                  <c:v>78.714285714285708</c:v>
                </c:pt>
                <c:pt idx="204">
                  <c:v>66</c:v>
                </c:pt>
                <c:pt idx="205">
                  <c:v>65.450024593321103</c:v>
                </c:pt>
                <c:pt idx="206">
                  <c:v>64.897937470714425</c:v>
                </c:pt>
                <c:pt idx="207">
                  <c:v>53.714285714285715</c:v>
                </c:pt>
                <c:pt idx="208">
                  <c:v>55.142857142857146</c:v>
                </c:pt>
                <c:pt idx="209">
                  <c:v>53</c:v>
                </c:pt>
                <c:pt idx="210">
                  <c:v>39.857142857142854</c:v>
                </c:pt>
                <c:pt idx="211">
                  <c:v>43.428571428571431</c:v>
                </c:pt>
                <c:pt idx="212">
                  <c:v>44.691643204772845</c:v>
                </c:pt>
                <c:pt idx="213">
                  <c:v>45.95920538642843</c:v>
                </c:pt>
                <c:pt idx="214">
                  <c:v>50</c:v>
                </c:pt>
                <c:pt idx="215">
                  <c:v>45.714285714285715</c:v>
                </c:pt>
                <c:pt idx="216">
                  <c:v>45.285714285714285</c:v>
                </c:pt>
                <c:pt idx="217">
                  <c:v>47.142857142857146</c:v>
                </c:pt>
                <c:pt idx="218">
                  <c:v>45.755877466924304</c:v>
                </c:pt>
                <c:pt idx="219">
                  <c:v>44.30914727999334</c:v>
                </c:pt>
                <c:pt idx="220">
                  <c:v>42.857142857142854</c:v>
                </c:pt>
                <c:pt idx="221">
                  <c:v>41.571428571428569</c:v>
                </c:pt>
                <c:pt idx="222">
                  <c:v>40.142857142857146</c:v>
                </c:pt>
                <c:pt idx="223">
                  <c:v>41.142857142857146</c:v>
                </c:pt>
                <c:pt idx="224">
                  <c:v>43.142857142857146</c:v>
                </c:pt>
                <c:pt idx="225">
                  <c:v>40.244122533075696</c:v>
                </c:pt>
                <c:pt idx="226">
                  <c:v>39.098211880237486</c:v>
                </c:pt>
                <c:pt idx="227">
                  <c:v>37.949323376738903</c:v>
                </c:pt>
                <c:pt idx="228">
                  <c:v>33.857142857142854</c:v>
                </c:pt>
                <c:pt idx="229">
                  <c:v>29.142857142857142</c:v>
                </c:pt>
                <c:pt idx="230">
                  <c:v>32.428571428571431</c:v>
                </c:pt>
                <c:pt idx="231">
                  <c:v>30.857142857142858</c:v>
                </c:pt>
                <c:pt idx="232">
                  <c:v>30.428571428571427</c:v>
                </c:pt>
                <c:pt idx="233">
                  <c:v>32.741151741304101</c:v>
                </c:pt>
                <c:pt idx="234">
                  <c:v>35.050676623261097</c:v>
                </c:pt>
                <c:pt idx="235">
                  <c:v>40.714285714285715</c:v>
                </c:pt>
                <c:pt idx="236">
                  <c:v>44.571428571428569</c:v>
                </c:pt>
                <c:pt idx="237">
                  <c:v>50.714285714285715</c:v>
                </c:pt>
                <c:pt idx="238">
                  <c:v>53.428571428571431</c:v>
                </c:pt>
                <c:pt idx="239">
                  <c:v>55.142857142857146</c:v>
                </c:pt>
                <c:pt idx="240">
                  <c:v>55.209378266801131</c:v>
                </c:pt>
                <c:pt idx="241">
                  <c:v>55.285714285714285</c:v>
                </c:pt>
                <c:pt idx="242">
                  <c:v>62.857142857142854</c:v>
                </c:pt>
                <c:pt idx="243">
                  <c:v>69.571428571428569</c:v>
                </c:pt>
                <c:pt idx="244">
                  <c:v>78.142857142857139</c:v>
                </c:pt>
                <c:pt idx="245">
                  <c:v>83.571428571428569</c:v>
                </c:pt>
                <c:pt idx="246">
                  <c:v>84.857142857142861</c:v>
                </c:pt>
                <c:pt idx="247">
                  <c:v>89.701674795384207</c:v>
                </c:pt>
                <c:pt idx="248">
                  <c:v>94.571428571428569</c:v>
                </c:pt>
                <c:pt idx="249">
                  <c:v>94.714285714285708</c:v>
                </c:pt>
                <c:pt idx="250">
                  <c:v>95.571428571428569</c:v>
                </c:pt>
                <c:pt idx="251">
                  <c:v>82</c:v>
                </c:pt>
                <c:pt idx="252">
                  <c:v>80.142857142857139</c:v>
                </c:pt>
                <c:pt idx="253">
                  <c:v>80.857142857142861</c:v>
                </c:pt>
                <c:pt idx="254">
                  <c:v>77.43861037184044</c:v>
                </c:pt>
                <c:pt idx="255">
                  <c:v>74</c:v>
                </c:pt>
                <c:pt idx="256">
                  <c:v>78.285714285714292</c:v>
                </c:pt>
                <c:pt idx="257">
                  <c:v>78</c:v>
                </c:pt>
                <c:pt idx="258">
                  <c:v>89.428571428571431</c:v>
                </c:pt>
                <c:pt idx="259">
                  <c:v>88.857142857142861</c:v>
                </c:pt>
                <c:pt idx="260">
                  <c:v>88.142857142857139</c:v>
                </c:pt>
                <c:pt idx="261">
                  <c:v>93.41287835148718</c:v>
                </c:pt>
                <c:pt idx="262">
                  <c:v>98.714285714285708</c:v>
                </c:pt>
                <c:pt idx="263">
                  <c:v>110.14285714285714</c:v>
                </c:pt>
                <c:pt idx="264">
                  <c:v>118.57142857142857</c:v>
                </c:pt>
                <c:pt idx="265">
                  <c:v>115.28571428571429</c:v>
                </c:pt>
                <c:pt idx="266">
                  <c:v>113.57142857142857</c:v>
                </c:pt>
                <c:pt idx="267">
                  <c:v>112.85714285714286</c:v>
                </c:pt>
                <c:pt idx="268">
                  <c:v>116.05869347153983</c:v>
                </c:pt>
                <c:pt idx="269">
                  <c:v>119.28571428571429</c:v>
                </c:pt>
                <c:pt idx="270">
                  <c:v>103.28571428571429</c:v>
                </c:pt>
                <c:pt idx="271">
                  <c:v>117.57142857142857</c:v>
                </c:pt>
                <c:pt idx="272">
                  <c:v>152</c:v>
                </c:pt>
                <c:pt idx="273">
                  <c:v>177.28571428571428</c:v>
                </c:pt>
                <c:pt idx="274">
                  <c:v>176.28571428571428</c:v>
                </c:pt>
                <c:pt idx="275">
                  <c:v>161.10733617151865</c:v>
                </c:pt>
                <c:pt idx="276">
                  <c:v>145.85714285714286</c:v>
                </c:pt>
                <c:pt idx="277">
                  <c:v>181</c:v>
                </c:pt>
                <c:pt idx="278">
                  <c:v>228.42857142857142</c:v>
                </c:pt>
                <c:pt idx="279">
                  <c:v>194.71428571428572</c:v>
                </c:pt>
                <c:pt idx="280">
                  <c:v>167.98295907708129</c:v>
                </c:pt>
                <c:pt idx="281">
                  <c:v>177</c:v>
                </c:pt>
                <c:pt idx="282">
                  <c:v>187.41334689979809</c:v>
                </c:pt>
                <c:pt idx="283">
                  <c:v>197.85714285714286</c:v>
                </c:pt>
                <c:pt idx="284">
                  <c:v>195</c:v>
                </c:pt>
                <c:pt idx="285">
                  <c:v>146</c:v>
                </c:pt>
                <c:pt idx="286">
                  <c:v>181.28571428571428</c:v>
                </c:pt>
                <c:pt idx="287">
                  <c:v>190.88866148448818</c:v>
                </c:pt>
                <c:pt idx="288">
                  <c:v>200.57142857142858</c:v>
                </c:pt>
                <c:pt idx="289">
                  <c:v>201.14204604497405</c:v>
                </c:pt>
                <c:pt idx="290">
                  <c:v>201.71428571428572</c:v>
                </c:pt>
                <c:pt idx="291">
                  <c:v>219.57142857142858</c:v>
                </c:pt>
                <c:pt idx="292">
                  <c:v>249</c:v>
                </c:pt>
                <c:pt idx="293">
                  <c:v>300</c:v>
                </c:pt>
                <c:pt idx="294">
                  <c:v>361.84266515271622</c:v>
                </c:pt>
                <c:pt idx="295">
                  <c:v>362.14285714285717</c:v>
                </c:pt>
                <c:pt idx="296">
                  <c:v>413.05159496407839</c:v>
                </c:pt>
                <c:pt idx="297">
                  <c:v>464.85714285714283</c:v>
                </c:pt>
                <c:pt idx="298">
                  <c:v>493.71428571428572</c:v>
                </c:pt>
                <c:pt idx="299">
                  <c:v>514</c:v>
                </c:pt>
                <c:pt idx="300">
                  <c:v>460.85714285714283</c:v>
                </c:pt>
                <c:pt idx="301">
                  <c:v>461.28571428571428</c:v>
                </c:pt>
                <c:pt idx="302">
                  <c:v>445.28571428571428</c:v>
                </c:pt>
                <c:pt idx="303">
                  <c:v>445.25989599901055</c:v>
                </c:pt>
                <c:pt idx="304">
                  <c:v>445.14285714285717</c:v>
                </c:pt>
                <c:pt idx="305">
                  <c:v>427.57142857142856</c:v>
                </c:pt>
                <c:pt idx="306">
                  <c:v>413.42857142857144</c:v>
                </c:pt>
                <c:pt idx="307">
                  <c:v>427.85714285714283</c:v>
                </c:pt>
                <c:pt idx="308">
                  <c:v>440.57142857142856</c:v>
                </c:pt>
                <c:pt idx="309">
                  <c:v>448.85714285714283</c:v>
                </c:pt>
                <c:pt idx="310">
                  <c:v>427.54070529651756</c:v>
                </c:pt>
                <c:pt idx="311">
                  <c:v>405.71428571428572</c:v>
                </c:pt>
                <c:pt idx="312">
                  <c:v>445.71428571428572</c:v>
                </c:pt>
                <c:pt idx="313">
                  <c:v>468.42857142857144</c:v>
                </c:pt>
                <c:pt idx="314">
                  <c:v>445.42857142857144</c:v>
                </c:pt>
                <c:pt idx="315">
                  <c:v>433.14285714285717</c:v>
                </c:pt>
                <c:pt idx="316">
                  <c:v>470.57142857142856</c:v>
                </c:pt>
                <c:pt idx="317">
                  <c:v>443.64692590321545</c:v>
                </c:pt>
                <c:pt idx="318">
                  <c:v>416.42857142857144</c:v>
                </c:pt>
                <c:pt idx="319">
                  <c:v>381.71428571428572</c:v>
                </c:pt>
                <c:pt idx="320">
                  <c:v>414</c:v>
                </c:pt>
                <c:pt idx="321">
                  <c:v>532</c:v>
                </c:pt>
                <c:pt idx="322">
                  <c:v>581</c:v>
                </c:pt>
                <c:pt idx="323">
                  <c:v>578.14285714285711</c:v>
                </c:pt>
                <c:pt idx="324">
                  <c:v>594.79848395379042</c:v>
                </c:pt>
                <c:pt idx="325">
                  <c:v>611.57142857142856</c:v>
                </c:pt>
                <c:pt idx="326">
                  <c:v>588.42857142857144</c:v>
                </c:pt>
                <c:pt idx="327">
                  <c:v>497.85714285714283</c:v>
                </c:pt>
                <c:pt idx="328">
                  <c:v>370.57142857142856</c:v>
                </c:pt>
                <c:pt idx="329">
                  <c:v>275</c:v>
                </c:pt>
                <c:pt idx="330">
                  <c:v>244.57142857142858</c:v>
                </c:pt>
                <c:pt idx="331">
                  <c:v>229.55710674730446</c:v>
                </c:pt>
                <c:pt idx="332">
                  <c:v>214.42857142857142</c:v>
                </c:pt>
                <c:pt idx="333">
                  <c:v>190.14285714285714</c:v>
                </c:pt>
                <c:pt idx="334">
                  <c:v>178</c:v>
                </c:pt>
                <c:pt idx="335">
                  <c:v>170.57142857142858</c:v>
                </c:pt>
                <c:pt idx="336">
                  <c:v>155.57142857142858</c:v>
                </c:pt>
                <c:pt idx="337">
                  <c:v>158.28571428571428</c:v>
                </c:pt>
                <c:pt idx="338">
                  <c:v>161.63453964706528</c:v>
                </c:pt>
                <c:pt idx="339">
                  <c:v>165</c:v>
                </c:pt>
                <c:pt idx="340">
                  <c:v>167.71428571428572</c:v>
                </c:pt>
                <c:pt idx="341">
                  <c:v>180.57142857142858</c:v>
                </c:pt>
                <c:pt idx="342">
                  <c:v>178</c:v>
                </c:pt>
                <c:pt idx="343">
                  <c:v>182.42857142857142</c:v>
                </c:pt>
                <c:pt idx="344">
                  <c:v>179.71428571428572</c:v>
                </c:pt>
                <c:pt idx="345">
                  <c:v>176.86523271598708</c:v>
                </c:pt>
                <c:pt idx="346">
                  <c:v>174</c:v>
                </c:pt>
                <c:pt idx="347">
                  <c:v>169.14285714285714</c:v>
                </c:pt>
                <c:pt idx="348">
                  <c:v>153.71428571428572</c:v>
                </c:pt>
                <c:pt idx="349">
                  <c:v>132.14285714285714</c:v>
                </c:pt>
                <c:pt idx="350">
                  <c:v>166</c:v>
                </c:pt>
                <c:pt idx="351">
                  <c:v>167.28571428571428</c:v>
                </c:pt>
                <c:pt idx="352">
                  <c:v>170.63474690669682</c:v>
                </c:pt>
                <c:pt idx="353">
                  <c:v>174</c:v>
                </c:pt>
                <c:pt idx="354">
                  <c:v>177.14285714285714</c:v>
                </c:pt>
                <c:pt idx="355">
                  <c:v>184</c:v>
                </c:pt>
                <c:pt idx="356">
                  <c:v>218.57142857142858</c:v>
                </c:pt>
                <c:pt idx="357">
                  <c:v>203.57142857142858</c:v>
                </c:pt>
                <c:pt idx="358">
                  <c:v>226.28571428571428</c:v>
                </c:pt>
                <c:pt idx="359">
                  <c:v>237.74614539334911</c:v>
                </c:pt>
                <c:pt idx="360">
                  <c:v>249.28571428571428</c:v>
                </c:pt>
                <c:pt idx="361">
                  <c:v>255.14285714285714</c:v>
                </c:pt>
                <c:pt idx="362">
                  <c:v>241.14285714285714</c:v>
                </c:pt>
                <c:pt idx="363">
                  <c:v>247.36167517580907</c:v>
                </c:pt>
                <c:pt idx="364">
                  <c:v>247.14285714285714</c:v>
                </c:pt>
                <c:pt idx="365">
                  <c:v>243.71428571428572</c:v>
                </c:pt>
                <c:pt idx="366">
                  <c:v>245.28119069085992</c:v>
                </c:pt>
                <c:pt idx="367">
                  <c:v>246.85714285714286</c:v>
                </c:pt>
                <c:pt idx="368">
                  <c:v>258.42857142857144</c:v>
                </c:pt>
                <c:pt idx="369">
                  <c:v>289.71428571428572</c:v>
                </c:pt>
                <c:pt idx="370">
                  <c:v>297.7811819670481</c:v>
                </c:pt>
                <c:pt idx="371">
                  <c:v>297.14285714285717</c:v>
                </c:pt>
                <c:pt idx="372">
                  <c:v>274.85714285714283</c:v>
                </c:pt>
                <c:pt idx="373">
                  <c:v>213.74953398268372</c:v>
                </c:pt>
                <c:pt idx="374">
                  <c:v>212</c:v>
                </c:pt>
                <c:pt idx="375">
                  <c:v>292.85714285714283</c:v>
                </c:pt>
                <c:pt idx="376">
                  <c:v>302.85714285714283</c:v>
                </c:pt>
                <c:pt idx="377">
                  <c:v>285.42857142857144</c:v>
                </c:pt>
                <c:pt idx="378">
                  <c:v>266.88648926240108</c:v>
                </c:pt>
                <c:pt idx="379">
                  <c:v>276.85714285714283</c:v>
                </c:pt>
                <c:pt idx="380">
                  <c:v>277.35707824557386</c:v>
                </c:pt>
                <c:pt idx="381">
                  <c:v>277.85714285714283</c:v>
                </c:pt>
                <c:pt idx="382">
                  <c:v>243.85714285714286</c:v>
                </c:pt>
                <c:pt idx="383">
                  <c:v>233.85714285714286</c:v>
                </c:pt>
                <c:pt idx="384">
                  <c:v>242.28571428571428</c:v>
                </c:pt>
                <c:pt idx="385">
                  <c:v>252.39922502331319</c:v>
                </c:pt>
                <c:pt idx="386">
                  <c:v>261.14285714285717</c:v>
                </c:pt>
                <c:pt idx="387">
                  <c:v>283.25203299144988</c:v>
                </c:pt>
                <c:pt idx="388">
                  <c:v>305.42857142857144</c:v>
                </c:pt>
                <c:pt idx="389">
                  <c:v>248.14285714285714</c:v>
                </c:pt>
                <c:pt idx="390">
                  <c:v>256.57142857142856</c:v>
                </c:pt>
                <c:pt idx="391">
                  <c:v>255.28571428571428</c:v>
                </c:pt>
                <c:pt idx="392">
                  <c:v>261.14285714285717</c:v>
                </c:pt>
                <c:pt idx="393">
                  <c:v>262.57142857142856</c:v>
                </c:pt>
                <c:pt idx="394">
                  <c:v>269.90589613207914</c:v>
                </c:pt>
                <c:pt idx="395">
                  <c:v>277.28571428571428</c:v>
                </c:pt>
                <c:pt idx="396">
                  <c:v>275.28571428571428</c:v>
                </c:pt>
                <c:pt idx="397">
                  <c:v>263.75695105194507</c:v>
                </c:pt>
                <c:pt idx="398">
                  <c:v>262.85714285714283</c:v>
                </c:pt>
                <c:pt idx="399">
                  <c:v>267.57142857142856</c:v>
                </c:pt>
                <c:pt idx="400">
                  <c:v>236.28571428571428</c:v>
                </c:pt>
                <c:pt idx="401">
                  <c:v>261.16237498845294</c:v>
                </c:pt>
                <c:pt idx="402">
                  <c:v>286.28571428571428</c:v>
                </c:pt>
                <c:pt idx="403">
                  <c:v>295</c:v>
                </c:pt>
                <c:pt idx="404">
                  <c:v>300.67162037662638</c:v>
                </c:pt>
                <c:pt idx="405">
                  <c:v>304.14285714285717</c:v>
                </c:pt>
                <c:pt idx="406">
                  <c:v>300.71428571428572</c:v>
                </c:pt>
                <c:pt idx="407">
                  <c:v>327.27188062211957</c:v>
                </c:pt>
                <c:pt idx="408">
                  <c:v>302.90393579714663</c:v>
                </c:pt>
                <c:pt idx="409">
                  <c:v>278.28571428571428</c:v>
                </c:pt>
                <c:pt idx="410">
                  <c:v>343.42857142857144</c:v>
                </c:pt>
                <c:pt idx="411">
                  <c:v>309.63348609406029</c:v>
                </c:pt>
                <c:pt idx="412">
                  <c:v>277.85714285714283</c:v>
                </c:pt>
                <c:pt idx="413">
                  <c:v>277.71428571428572</c:v>
                </c:pt>
                <c:pt idx="414">
                  <c:v>286.8709765207376</c:v>
                </c:pt>
                <c:pt idx="415">
                  <c:v>289.99748709202169</c:v>
                </c:pt>
                <c:pt idx="416">
                  <c:v>293.14285714285717</c:v>
                </c:pt>
                <c:pt idx="417">
                  <c:v>226.14285714285714</c:v>
                </c:pt>
                <c:pt idx="418">
                  <c:v>261.08079962022538</c:v>
                </c:pt>
                <c:pt idx="419">
                  <c:v>306</c:v>
                </c:pt>
                <c:pt idx="420">
                  <c:v>315.71428571428572</c:v>
                </c:pt>
                <c:pt idx="421">
                  <c:v>316</c:v>
                </c:pt>
                <c:pt idx="422">
                  <c:v>318.42165561292808</c:v>
                </c:pt>
                <c:pt idx="423">
                  <c:v>320.85714285714283</c:v>
                </c:pt>
                <c:pt idx="424">
                  <c:v>322.42857142857144</c:v>
                </c:pt>
                <c:pt idx="425">
                  <c:v>323</c:v>
                </c:pt>
                <c:pt idx="426">
                  <c:v>337.57142857142856</c:v>
                </c:pt>
                <c:pt idx="427">
                  <c:v>345.57142857142856</c:v>
                </c:pt>
                <c:pt idx="428">
                  <c:v>358.42857142857144</c:v>
                </c:pt>
                <c:pt idx="429">
                  <c:v>367.39372477770667</c:v>
                </c:pt>
                <c:pt idx="430">
                  <c:v>376.42857142857144</c:v>
                </c:pt>
                <c:pt idx="431">
                  <c:v>390.57142857142856</c:v>
                </c:pt>
                <c:pt idx="432">
                  <c:v>395.14285714285717</c:v>
                </c:pt>
                <c:pt idx="433">
                  <c:v>333.42857142857144</c:v>
                </c:pt>
                <c:pt idx="434">
                  <c:v>276</c:v>
                </c:pt>
                <c:pt idx="435">
                  <c:v>372.85714285714283</c:v>
                </c:pt>
                <c:pt idx="436">
                  <c:v>381.0355463202265</c:v>
                </c:pt>
                <c:pt idx="437">
                  <c:v>389.28571428571428</c:v>
                </c:pt>
                <c:pt idx="438">
                  <c:v>394.14285714285717</c:v>
                </c:pt>
                <c:pt idx="439">
                  <c:v>386</c:v>
                </c:pt>
                <c:pt idx="440">
                  <c:v>437.17359404936724</c:v>
                </c:pt>
                <c:pt idx="441">
                  <c:v>496.57142857142856</c:v>
                </c:pt>
                <c:pt idx="442">
                  <c:v>375.85714285714283</c:v>
                </c:pt>
                <c:pt idx="443">
                  <c:v>378.42027478691932</c:v>
                </c:pt>
                <c:pt idx="444">
                  <c:v>381</c:v>
                </c:pt>
                <c:pt idx="445">
                  <c:v>357.71428571428572</c:v>
                </c:pt>
                <c:pt idx="446">
                  <c:v>402.42857142857144</c:v>
                </c:pt>
                <c:pt idx="447">
                  <c:v>399.54069166491848</c:v>
                </c:pt>
                <c:pt idx="448">
                  <c:v>387</c:v>
                </c:pt>
                <c:pt idx="449">
                  <c:v>402.28571428571428</c:v>
                </c:pt>
                <c:pt idx="450">
                  <c:v>360.81877981351863</c:v>
                </c:pt>
                <c:pt idx="451">
                  <c:v>375.5</c:v>
                </c:pt>
                <c:pt idx="452">
                  <c:v>383.125</c:v>
                </c:pt>
                <c:pt idx="453">
                  <c:v>356.875</c:v>
                </c:pt>
                <c:pt idx="454">
                  <c:v>336.75</c:v>
                </c:pt>
                <c:pt idx="455">
                  <c:v>328.375</c:v>
                </c:pt>
                <c:pt idx="456">
                  <c:v>324.68643470572169</c:v>
                </c:pt>
                <c:pt idx="457">
                  <c:v>331.29378211547919</c:v>
                </c:pt>
                <c:pt idx="458">
                  <c:v>339.25</c:v>
                </c:pt>
                <c:pt idx="459">
                  <c:v>308.25</c:v>
                </c:pt>
                <c:pt idx="460">
                  <c:v>294.875</c:v>
                </c:pt>
                <c:pt idx="461">
                  <c:v>278.125</c:v>
                </c:pt>
                <c:pt idx="462">
                  <c:v>275.625</c:v>
                </c:pt>
                <c:pt idx="463">
                  <c:v>262.97493278878756</c:v>
                </c:pt>
                <c:pt idx="464">
                  <c:v>250.06356529427831</c:v>
                </c:pt>
                <c:pt idx="465">
                  <c:v>229.5</c:v>
                </c:pt>
                <c:pt idx="466">
                  <c:v>215.25</c:v>
                </c:pt>
                <c:pt idx="467">
                  <c:v>236.375</c:v>
                </c:pt>
                <c:pt idx="468">
                  <c:v>231.25</c:v>
                </c:pt>
                <c:pt idx="469">
                  <c:v>218.25</c:v>
                </c:pt>
                <c:pt idx="470">
                  <c:v>207.42137004003416</c:v>
                </c:pt>
                <c:pt idx="471">
                  <c:v>203.15006721121244</c:v>
                </c:pt>
                <c:pt idx="472">
                  <c:v>209.5</c:v>
                </c:pt>
                <c:pt idx="473">
                  <c:v>219</c:v>
                </c:pt>
                <c:pt idx="474">
                  <c:v>218.625</c:v>
                </c:pt>
                <c:pt idx="475">
                  <c:v>181.36083961927216</c:v>
                </c:pt>
                <c:pt idx="476">
                  <c:v>169.75</c:v>
                </c:pt>
                <c:pt idx="477">
                  <c:v>162.73860252950726</c:v>
                </c:pt>
                <c:pt idx="478">
                  <c:v>159.95362995996584</c:v>
                </c:pt>
                <c:pt idx="479">
                  <c:v>158.75</c:v>
                </c:pt>
                <c:pt idx="480">
                  <c:v>163.75</c:v>
                </c:pt>
                <c:pt idx="481">
                  <c:v>157.25</c:v>
                </c:pt>
                <c:pt idx="482">
                  <c:v>155.75</c:v>
                </c:pt>
                <c:pt idx="483">
                  <c:v>156.76416038072784</c:v>
                </c:pt>
                <c:pt idx="484">
                  <c:v>156.17446326412755</c:v>
                </c:pt>
                <c:pt idx="485">
                  <c:v>157.38639747049274</c:v>
                </c:pt>
                <c:pt idx="486">
                  <c:v>159.875</c:v>
                </c:pt>
                <c:pt idx="487">
                  <c:v>158.375</c:v>
                </c:pt>
                <c:pt idx="488">
                  <c:v>172.875</c:v>
                </c:pt>
                <c:pt idx="489">
                  <c:v>172.625</c:v>
                </c:pt>
                <c:pt idx="490">
                  <c:v>163.25</c:v>
                </c:pt>
                <c:pt idx="491">
                  <c:v>156.99334603850184</c:v>
                </c:pt>
                <c:pt idx="492">
                  <c:v>152.32553673587245</c:v>
                </c:pt>
                <c:pt idx="493">
                  <c:v>151.61320126332976</c:v>
                </c:pt>
                <c:pt idx="494">
                  <c:v>149.625</c:v>
                </c:pt>
                <c:pt idx="495">
                  <c:v>145.625</c:v>
                </c:pt>
                <c:pt idx="496">
                  <c:v>112.375</c:v>
                </c:pt>
                <c:pt idx="497">
                  <c:v>98.375</c:v>
                </c:pt>
                <c:pt idx="498">
                  <c:v>100.86585587292575</c:v>
                </c:pt>
                <c:pt idx="499">
                  <c:v>103.00665396149816</c:v>
                </c:pt>
                <c:pt idx="500">
                  <c:v>105.5</c:v>
                </c:pt>
                <c:pt idx="501">
                  <c:v>102.51179873667024</c:v>
                </c:pt>
                <c:pt idx="502">
                  <c:v>108.125</c:v>
                </c:pt>
                <c:pt idx="503">
                  <c:v>111.625</c:v>
                </c:pt>
                <c:pt idx="504">
                  <c:v>108.5</c:v>
                </c:pt>
                <c:pt idx="505">
                  <c:v>113.93356139476236</c:v>
                </c:pt>
                <c:pt idx="506">
                  <c:v>109.13414412707425</c:v>
                </c:pt>
                <c:pt idx="507">
                  <c:v>113.125</c:v>
                </c:pt>
                <c:pt idx="508">
                  <c:v>118</c:v>
                </c:pt>
                <c:pt idx="509">
                  <c:v>113.875</c:v>
                </c:pt>
                <c:pt idx="510">
                  <c:v>101.375</c:v>
                </c:pt>
                <c:pt idx="511">
                  <c:v>93.75</c:v>
                </c:pt>
                <c:pt idx="512">
                  <c:v>89.12246373106791</c:v>
                </c:pt>
                <c:pt idx="513">
                  <c:v>87.316438605237636</c:v>
                </c:pt>
                <c:pt idx="514">
                  <c:v>88.5</c:v>
                </c:pt>
                <c:pt idx="515">
                  <c:v>84.75</c:v>
                </c:pt>
                <c:pt idx="516">
                  <c:v>74.5</c:v>
                </c:pt>
                <c:pt idx="517">
                  <c:v>74.625</c:v>
                </c:pt>
                <c:pt idx="518">
                  <c:v>83.375</c:v>
                </c:pt>
                <c:pt idx="519">
                  <c:v>82.810344543851897</c:v>
                </c:pt>
                <c:pt idx="520">
                  <c:v>82.25253626893209</c:v>
                </c:pt>
                <c:pt idx="521">
                  <c:v>84.375</c:v>
                </c:pt>
                <c:pt idx="522">
                  <c:v>84.428571428571431</c:v>
                </c:pt>
                <c:pt idx="523">
                  <c:v>79.333333333333329</c:v>
                </c:pt>
                <c:pt idx="524">
                  <c:v>80.599999999999994</c:v>
                </c:pt>
                <c:pt idx="525">
                  <c:v>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026-8180-BED395825F65}"/>
            </c:ext>
          </c:extLst>
        </c:ser>
        <c:ser>
          <c:idx val="2"/>
          <c:order val="2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4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2234.3126921820317</c:v>
                </c:pt>
                <c:pt idx="524">
                  <c:v>2226.2629712648441</c:v>
                </c:pt>
                <c:pt idx="525">
                  <c:v>2227.3299913801516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3320"/>
        <c:axId val="210663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F3-4BFA-A6E2-BC8DEFFD623C}"/>
                  </c:ext>
                </c:extLst>
              </c15:ser>
            </c15:filteredLineSeries>
          </c:ext>
        </c:extLst>
      </c:lineChart>
      <c:dateAx>
        <c:axId val="210663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712"/>
        <c:crosses val="autoZero"/>
        <c:auto val="1"/>
        <c:lblOffset val="100"/>
        <c:baseTimeUnit val="days"/>
      </c:dateAx>
      <c:valAx>
        <c:axId val="210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9.1631154023407047E-2"/>
          <c:w val="0.88687833796354554"/>
          <c:h val="0.6956400525719878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log'!$L$1</c:f>
              <c:strCache>
                <c:ptCount val="1"/>
                <c:pt idx="0">
                  <c:v>R diário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log'!$L$2:$L$600</c:f>
              <c:numCache>
                <c:formatCode>General</c:formatCode>
                <c:ptCount val="599"/>
                <c:pt idx="20">
                  <c:v>0.91953670437252943</c:v>
                </c:pt>
                <c:pt idx="21">
                  <c:v>1.22</c:v>
                </c:pt>
                <c:pt idx="22">
                  <c:v>0.98360655737704916</c:v>
                </c:pt>
                <c:pt idx="23">
                  <c:v>1.0228423285230648</c:v>
                </c:pt>
                <c:pt idx="24">
                  <c:v>1.018728910751763</c:v>
                </c:pt>
                <c:pt idx="25">
                  <c:v>0.99791519154932851</c:v>
                </c:pt>
                <c:pt idx="26">
                  <c:v>1.0083445657862866</c:v>
                </c:pt>
                <c:pt idx="27">
                  <c:v>1.001427191171449</c:v>
                </c:pt>
                <c:pt idx="28">
                  <c:v>1.0793650793650793</c:v>
                </c:pt>
                <c:pt idx="29">
                  <c:v>1.0441176470588236</c:v>
                </c:pt>
                <c:pt idx="30">
                  <c:v>1.2112676056338028</c:v>
                </c:pt>
                <c:pt idx="31">
                  <c:v>0.86046511627906974</c:v>
                </c:pt>
                <c:pt idx="32">
                  <c:v>1.0945945945945945</c:v>
                </c:pt>
                <c:pt idx="33">
                  <c:v>1</c:v>
                </c:pt>
                <c:pt idx="34">
                  <c:v>1</c:v>
                </c:pt>
                <c:pt idx="35">
                  <c:v>0.94199980792102644</c:v>
                </c:pt>
                <c:pt idx="36">
                  <c:v>0.93051315138912338</c:v>
                </c:pt>
                <c:pt idx="37">
                  <c:v>0.9859154929577465</c:v>
                </c:pt>
                <c:pt idx="38">
                  <c:v>1.1857142857142857</c:v>
                </c:pt>
                <c:pt idx="39">
                  <c:v>1.0120481927710843</c:v>
                </c:pt>
                <c:pt idx="40">
                  <c:v>0.95708062122200355</c:v>
                </c:pt>
                <c:pt idx="41">
                  <c:v>0.94533509999053367</c:v>
                </c:pt>
                <c:pt idx="42">
                  <c:v>1.1973684210526316</c:v>
                </c:pt>
                <c:pt idx="43">
                  <c:v>1.1428571428571428</c:v>
                </c:pt>
                <c:pt idx="44">
                  <c:v>1.1442307692307692</c:v>
                </c:pt>
                <c:pt idx="45">
                  <c:v>1.0333273527791287</c:v>
                </c:pt>
                <c:pt idx="46">
                  <c:v>1.0328061943642557</c:v>
                </c:pt>
                <c:pt idx="47">
                  <c:v>0.9724843898578156</c:v>
                </c:pt>
                <c:pt idx="48">
                  <c:v>0.9473260981128756</c:v>
                </c:pt>
                <c:pt idx="49">
                  <c:v>1.188034188034188</c:v>
                </c:pt>
                <c:pt idx="50">
                  <c:v>1.0071942446043165</c:v>
                </c:pt>
                <c:pt idx="51">
                  <c:v>1.1357142857142857</c:v>
                </c:pt>
                <c:pt idx="52">
                  <c:v>1.0314465408805031</c:v>
                </c:pt>
                <c:pt idx="53">
                  <c:v>1.2865853658536586</c:v>
                </c:pt>
                <c:pt idx="54">
                  <c:v>0.77317411604745401</c:v>
                </c:pt>
                <c:pt idx="55">
                  <c:v>0.90719772738074589</c:v>
                </c:pt>
                <c:pt idx="56">
                  <c:v>1.1283783783783783</c:v>
                </c:pt>
                <c:pt idx="57">
                  <c:v>0.94430434725908019</c:v>
                </c:pt>
                <c:pt idx="58">
                  <c:v>0.92581538943834552</c:v>
                </c:pt>
                <c:pt idx="59">
                  <c:v>1.0753424657534247</c:v>
                </c:pt>
                <c:pt idx="60">
                  <c:v>1</c:v>
                </c:pt>
                <c:pt idx="61">
                  <c:v>0.76155931531211474</c:v>
                </c:pt>
                <c:pt idx="62">
                  <c:v>1.0009917045553984</c:v>
                </c:pt>
                <c:pt idx="63">
                  <c:v>1.1446868707657507</c:v>
                </c:pt>
                <c:pt idx="64">
                  <c:v>1</c:v>
                </c:pt>
                <c:pt idx="65">
                  <c:v>0.99270072992700731</c:v>
                </c:pt>
                <c:pt idx="66">
                  <c:v>1.1397058823529411</c:v>
                </c:pt>
                <c:pt idx="67">
                  <c:v>1.0193548387096774</c:v>
                </c:pt>
                <c:pt idx="68">
                  <c:v>1.1234420684682527</c:v>
                </c:pt>
                <c:pt idx="69">
                  <c:v>1.114493135773212</c:v>
                </c:pt>
                <c:pt idx="70">
                  <c:v>1.1070288713678369</c:v>
                </c:pt>
                <c:pt idx="71">
                  <c:v>1.0502283105022832</c:v>
                </c:pt>
                <c:pt idx="72">
                  <c:v>1.1608695652173913</c:v>
                </c:pt>
                <c:pt idx="73">
                  <c:v>1.0749063670411985</c:v>
                </c:pt>
                <c:pt idx="74">
                  <c:v>1.0801393728222997</c:v>
                </c:pt>
                <c:pt idx="75">
                  <c:v>1.0384451342395191</c:v>
                </c:pt>
                <c:pt idx="76">
                  <c:v>1.0375313238168644</c:v>
                </c:pt>
                <c:pt idx="77">
                  <c:v>1.0568862275449102</c:v>
                </c:pt>
                <c:pt idx="78">
                  <c:v>0.90368271954674217</c:v>
                </c:pt>
                <c:pt idx="79">
                  <c:v>1.0031347962382444</c:v>
                </c:pt>
                <c:pt idx="80">
                  <c:v>1.0375000000000001</c:v>
                </c:pt>
                <c:pt idx="81">
                  <c:v>1.0632530120481927</c:v>
                </c:pt>
                <c:pt idx="82">
                  <c:v>1.0585260225751367</c:v>
                </c:pt>
                <c:pt idx="83">
                  <c:v>1.0571116308028634</c:v>
                </c:pt>
                <c:pt idx="84">
                  <c:v>0.85822784810126584</c:v>
                </c:pt>
                <c:pt idx="85">
                  <c:v>1.1238938053097345</c:v>
                </c:pt>
                <c:pt idx="86">
                  <c:v>1.0791642455996269</c:v>
                </c:pt>
                <c:pt idx="87">
                  <c:v>1.0750031717665365</c:v>
                </c:pt>
                <c:pt idx="88">
                  <c:v>1.0701357466063348</c:v>
                </c:pt>
                <c:pt idx="89">
                  <c:v>0.99703584803107226</c:v>
                </c:pt>
                <c:pt idx="90">
                  <c:v>0.99661161356200834</c:v>
                </c:pt>
                <c:pt idx="91">
                  <c:v>1.1170212765957446</c:v>
                </c:pt>
                <c:pt idx="92">
                  <c:v>1.0304761904761905</c:v>
                </c:pt>
                <c:pt idx="93">
                  <c:v>0.94085027726432535</c:v>
                </c:pt>
                <c:pt idx="94">
                  <c:v>1.2809430255402749</c:v>
                </c:pt>
                <c:pt idx="95">
                  <c:v>1.0858895705521472</c:v>
                </c:pt>
                <c:pt idx="96">
                  <c:v>1.03002796981789</c:v>
                </c:pt>
                <c:pt idx="97">
                  <c:v>1.0298113200405374</c:v>
                </c:pt>
                <c:pt idx="98">
                  <c:v>1.2170439414114513</c:v>
                </c:pt>
                <c:pt idx="99">
                  <c:v>1.0098468271334793</c:v>
                </c:pt>
                <c:pt idx="100">
                  <c:v>1.0552546045503792</c:v>
                </c:pt>
                <c:pt idx="101">
                  <c:v>1.1139630390143738</c:v>
                </c:pt>
                <c:pt idx="102">
                  <c:v>0.82764976958525349</c:v>
                </c:pt>
                <c:pt idx="103">
                  <c:v>1.1235377184074218</c:v>
                </c:pt>
                <c:pt idx="104">
                  <c:v>1.1140439329383225</c:v>
                </c:pt>
                <c:pt idx="105">
                  <c:v>0.95017793594306055</c:v>
                </c:pt>
                <c:pt idx="106">
                  <c:v>1.0327715355805243</c:v>
                </c:pt>
                <c:pt idx="107">
                  <c:v>0.96554850407978243</c:v>
                </c:pt>
                <c:pt idx="108">
                  <c:v>0.96056338028169019</c:v>
                </c:pt>
                <c:pt idx="109">
                  <c:v>1.2082111436950147</c:v>
                </c:pt>
                <c:pt idx="110">
                  <c:v>1.011294479404337</c:v>
                </c:pt>
                <c:pt idx="111">
                  <c:v>1.0112323784118762</c:v>
                </c:pt>
                <c:pt idx="112">
                  <c:v>0.98180379746835444</c:v>
                </c:pt>
                <c:pt idx="113">
                  <c:v>1.0131985851402676</c:v>
                </c:pt>
                <c:pt idx="114">
                  <c:v>1.0129939053818378</c:v>
                </c:pt>
                <c:pt idx="115">
                  <c:v>1.0127832769690732</c:v>
                </c:pt>
                <c:pt idx="116">
                  <c:v>1</c:v>
                </c:pt>
                <c:pt idx="117">
                  <c:v>1.0555272294868023</c:v>
                </c:pt>
                <c:pt idx="118">
                  <c:v>1.0546182641966242</c:v>
                </c:pt>
                <c:pt idx="119">
                  <c:v>1.0153203342618384</c:v>
                </c:pt>
                <c:pt idx="120">
                  <c:v>0.92524005486968453</c:v>
                </c:pt>
                <c:pt idx="121">
                  <c:v>0.95478131949592293</c:v>
                </c:pt>
                <c:pt idx="122">
                  <c:v>1.1409820201052885</c:v>
                </c:pt>
                <c:pt idx="123">
                  <c:v>0.98305783848239381</c:v>
                </c:pt>
                <c:pt idx="124">
                  <c:v>0.93712628611400683</c:v>
                </c:pt>
                <c:pt idx="125">
                  <c:v>0.93092569171761685</c:v>
                </c:pt>
                <c:pt idx="126">
                  <c:v>0.97183416747357532</c:v>
                </c:pt>
                <c:pt idx="127">
                  <c:v>1.2489510826426373</c:v>
                </c:pt>
                <c:pt idx="128">
                  <c:v>1.1276871591034461</c:v>
                </c:pt>
                <c:pt idx="129">
                  <c:v>1.1128766598923578</c:v>
                </c:pt>
                <c:pt idx="130">
                  <c:v>0.9411940639214581</c:v>
                </c:pt>
                <c:pt idx="131">
                  <c:v>1.0120093717030612</c:v>
                </c:pt>
                <c:pt idx="132">
                  <c:v>1.0122941700473465</c:v>
                </c:pt>
                <c:pt idx="133">
                  <c:v>1.012610553927715</c:v>
                </c:pt>
                <c:pt idx="134">
                  <c:v>1.049921294777806</c:v>
                </c:pt>
                <c:pt idx="135">
                  <c:v>0.98981105073433806</c:v>
                </c:pt>
                <c:pt idx="136">
                  <c:v>1.1244017532047414</c:v>
                </c:pt>
                <c:pt idx="137">
                  <c:v>0.95239344952214777</c:v>
                </c:pt>
                <c:pt idx="138">
                  <c:v>0.99118814625608653</c:v>
                </c:pt>
                <c:pt idx="139">
                  <c:v>0.99086030256306645</c:v>
                </c:pt>
                <c:pt idx="140">
                  <c:v>1.0541999683478398</c:v>
                </c:pt>
                <c:pt idx="141">
                  <c:v>1.0761817663499447</c:v>
                </c:pt>
                <c:pt idx="142">
                  <c:v>1.031435724345418</c:v>
                </c:pt>
                <c:pt idx="143">
                  <c:v>1.0874439524596007</c:v>
                </c:pt>
                <c:pt idx="144">
                  <c:v>1.022344704946234</c:v>
                </c:pt>
                <c:pt idx="145">
                  <c:v>0.96300962102999177</c:v>
                </c:pt>
                <c:pt idx="146">
                  <c:v>0.96070749302750302</c:v>
                </c:pt>
                <c:pt idx="147">
                  <c:v>1.0346408960534725</c:v>
                </c:pt>
                <c:pt idx="148">
                  <c:v>1.1223954910441429</c:v>
                </c:pt>
                <c:pt idx="149">
                  <c:v>1.0143794024359389</c:v>
                </c:pt>
                <c:pt idx="150">
                  <c:v>1.0214005708794351</c:v>
                </c:pt>
                <c:pt idx="151">
                  <c:v>0.9515403721368092</c:v>
                </c:pt>
                <c:pt idx="152">
                  <c:v>0.99334850591348001</c:v>
                </c:pt>
                <c:pt idx="153">
                  <c:v>0.99349613316818508</c:v>
                </c:pt>
                <c:pt idx="154">
                  <c:v>1.0247427025419544</c:v>
                </c:pt>
                <c:pt idx="155">
                  <c:v>1.0579180480819645</c:v>
                </c:pt>
                <c:pt idx="156">
                  <c:v>1.0221421741132801</c:v>
                </c:pt>
                <c:pt idx="157">
                  <c:v>1.0111755290795876</c:v>
                </c:pt>
                <c:pt idx="158">
                  <c:v>0.96547838443971934</c:v>
                </c:pt>
                <c:pt idx="159">
                  <c:v>1.0057553503972401</c:v>
                </c:pt>
                <c:pt idx="160">
                  <c:v>1.0065165080182277</c:v>
                </c:pt>
                <c:pt idx="161">
                  <c:v>1.0180580554661369</c:v>
                </c:pt>
                <c:pt idx="162">
                  <c:v>1.0184420760831394</c:v>
                </c:pt>
                <c:pt idx="163">
                  <c:v>1.0355915864897316</c:v>
                </c:pt>
                <c:pt idx="164">
                  <c:v>1.0039751771419325</c:v>
                </c:pt>
                <c:pt idx="165">
                  <c:v>0.96916367783452972</c:v>
                </c:pt>
                <c:pt idx="166">
                  <c:v>0.9701842869365177</c:v>
                </c:pt>
                <c:pt idx="167">
                  <c:v>0.96939797254817206</c:v>
                </c:pt>
                <c:pt idx="168">
                  <c:v>1.0203448310041079</c:v>
                </c:pt>
                <c:pt idx="169">
                  <c:v>1.0091702179554791</c:v>
                </c:pt>
                <c:pt idx="170">
                  <c:v>1.0078509542885725</c:v>
                </c:pt>
                <c:pt idx="171">
                  <c:v>1.0082110443720185</c:v>
                </c:pt>
                <c:pt idx="172">
                  <c:v>0.9668394852576</c:v>
                </c:pt>
                <c:pt idx="173">
                  <c:v>0.97267992433477779</c:v>
                </c:pt>
                <c:pt idx="174">
                  <c:v>0.97239096002791992</c:v>
                </c:pt>
                <c:pt idx="175">
                  <c:v>0.97214289812892785</c:v>
                </c:pt>
                <c:pt idx="176">
                  <c:v>0.98707134194238244</c:v>
                </c:pt>
                <c:pt idx="177">
                  <c:v>0.9843723067787481</c:v>
                </c:pt>
                <c:pt idx="178">
                  <c:v>1.0295754571854292</c:v>
                </c:pt>
                <c:pt idx="179">
                  <c:v>0.9553329272227582</c:v>
                </c:pt>
                <c:pt idx="180">
                  <c:v>0.97666880934189548</c:v>
                </c:pt>
                <c:pt idx="181">
                  <c:v>0.9770153217468921</c:v>
                </c:pt>
                <c:pt idx="182">
                  <c:v>1.0534025137772869</c:v>
                </c:pt>
                <c:pt idx="183">
                  <c:v>1.0393718291412961</c:v>
                </c:pt>
                <c:pt idx="184">
                  <c:v>1.0837656024399966</c:v>
                </c:pt>
                <c:pt idx="185">
                  <c:v>1.0026758107433398</c:v>
                </c:pt>
                <c:pt idx="186">
                  <c:v>0.95108518087721139</c:v>
                </c:pt>
                <c:pt idx="187">
                  <c:v>0.96884749676866766</c:v>
                </c:pt>
                <c:pt idx="188">
                  <c:v>0.96870369185763394</c:v>
                </c:pt>
                <c:pt idx="189">
                  <c:v>0.99231408768906582</c:v>
                </c:pt>
                <c:pt idx="190">
                  <c:v>0.98188693729177967</c:v>
                </c:pt>
                <c:pt idx="191">
                  <c:v>0.99267805071567938</c:v>
                </c:pt>
                <c:pt idx="192">
                  <c:v>1.0210796548206966</c:v>
                </c:pt>
                <c:pt idx="193">
                  <c:v>0.94842672252155269</c:v>
                </c:pt>
                <c:pt idx="194">
                  <c:v>0.96511900239115223</c:v>
                </c:pt>
                <c:pt idx="195">
                  <c:v>0.96495551858225093</c:v>
                </c:pt>
                <c:pt idx="196">
                  <c:v>0.97955675888978821</c:v>
                </c:pt>
                <c:pt idx="197">
                  <c:v>0.97026162562292062</c:v>
                </c:pt>
                <c:pt idx="198">
                  <c:v>0.9709404088570921</c:v>
                </c:pt>
                <c:pt idx="199">
                  <c:v>0.93422263109475623</c:v>
                </c:pt>
                <c:pt idx="200">
                  <c:v>1.0093549975381586</c:v>
                </c:pt>
                <c:pt idx="201">
                  <c:v>0.96818352501872318</c:v>
                </c:pt>
                <c:pt idx="202">
                  <c:v>0.96685962607916409</c:v>
                </c:pt>
                <c:pt idx="203">
                  <c:v>0.97186034392912979</c:v>
                </c:pt>
                <c:pt idx="204">
                  <c:v>0.98016085790884722</c:v>
                </c:pt>
                <c:pt idx="205">
                  <c:v>0.98905908096280093</c:v>
                </c:pt>
                <c:pt idx="206">
                  <c:v>1.0608407079646018</c:v>
                </c:pt>
                <c:pt idx="207">
                  <c:v>0.99843587069864437</c:v>
                </c:pt>
                <c:pt idx="208">
                  <c:v>0.98321320547861868</c:v>
                </c:pt>
                <c:pt idx="209">
                  <c:v>0.982827625355018</c:v>
                </c:pt>
                <c:pt idx="210">
                  <c:v>0.98242644097819232</c:v>
                </c:pt>
                <c:pt idx="211">
                  <c:v>0.92244224422442245</c:v>
                </c:pt>
                <c:pt idx="212">
                  <c:v>0.97853309481216455</c:v>
                </c:pt>
                <c:pt idx="213">
                  <c:v>0.97074954296160876</c:v>
                </c:pt>
                <c:pt idx="214">
                  <c:v>1.0182046453232894</c:v>
                </c:pt>
                <c:pt idx="215">
                  <c:v>1.0083104089122117</c:v>
                </c:pt>
                <c:pt idx="216">
                  <c:v>1.0082670048036793</c:v>
                </c:pt>
                <c:pt idx="217">
                  <c:v>0.99818071558520316</c:v>
                </c:pt>
                <c:pt idx="218">
                  <c:v>1.020048602673147</c:v>
                </c:pt>
                <c:pt idx="219">
                  <c:v>0.9297200714711138</c:v>
                </c:pt>
                <c:pt idx="220">
                  <c:v>0.97117232543241516</c:v>
                </c:pt>
                <c:pt idx="221">
                  <c:v>0.98818172650350733</c:v>
                </c:pt>
                <c:pt idx="222">
                  <c:v>0.9879847103119157</c:v>
                </c:pt>
                <c:pt idx="223">
                  <c:v>0.98778204805368441</c:v>
                </c:pt>
                <c:pt idx="224">
                  <c:v>0.96990424076607384</c:v>
                </c:pt>
                <c:pt idx="225">
                  <c:v>0.84696755994358253</c:v>
                </c:pt>
                <c:pt idx="226">
                  <c:v>0.82597835137385511</c:v>
                </c:pt>
                <c:pt idx="227">
                  <c:v>0.91129032258064513</c:v>
                </c:pt>
                <c:pt idx="228">
                  <c:v>1.0088495575221239</c:v>
                </c:pt>
                <c:pt idx="229">
                  <c:v>0.95209642303823605</c:v>
                </c:pt>
                <c:pt idx="230">
                  <c:v>0.94971084437260134</c:v>
                </c:pt>
                <c:pt idx="231">
                  <c:v>0.94707389278552212</c:v>
                </c:pt>
                <c:pt idx="232">
                  <c:v>0.80153649167733676</c:v>
                </c:pt>
                <c:pt idx="233">
                  <c:v>1.0527156549520766</c:v>
                </c:pt>
                <c:pt idx="234">
                  <c:v>1.0121396054628224</c:v>
                </c:pt>
                <c:pt idx="235">
                  <c:v>0.96701649175412296</c:v>
                </c:pt>
                <c:pt idx="236">
                  <c:v>1.0015503875968992</c:v>
                </c:pt>
                <c:pt idx="237">
                  <c:v>1.0015479876160991</c:v>
                </c:pt>
                <c:pt idx="238">
                  <c:v>1.0231839258114375</c:v>
                </c:pt>
                <c:pt idx="239">
                  <c:v>1.0166163141993958</c:v>
                </c:pt>
                <c:pt idx="240">
                  <c:v>1.0698365527488856</c:v>
                </c:pt>
                <c:pt idx="241">
                  <c:v>1.0458333333333334</c:v>
                </c:pt>
                <c:pt idx="242">
                  <c:v>0.98671978751660028</c:v>
                </c:pt>
                <c:pt idx="243">
                  <c:v>0.99530214894198321</c:v>
                </c:pt>
                <c:pt idx="244">
                  <c:v>0.99525429128398524</c:v>
                </c:pt>
                <c:pt idx="245">
                  <c:v>1.1290760869565217</c:v>
                </c:pt>
                <c:pt idx="246">
                  <c:v>1.0553549939831528</c:v>
                </c:pt>
                <c:pt idx="247">
                  <c:v>1.1311288483466362</c:v>
                </c:pt>
                <c:pt idx="248">
                  <c:v>1.0776209677419355</c:v>
                </c:pt>
                <c:pt idx="249">
                  <c:v>0.99251637043966323</c:v>
                </c:pt>
                <c:pt idx="250">
                  <c:v>1.0418421496162493</c:v>
                </c:pt>
                <c:pt idx="251">
                  <c:v>1.0403525423910949</c:v>
                </c:pt>
                <c:pt idx="252">
                  <c:v>1.031304347826087</c:v>
                </c:pt>
                <c:pt idx="253">
                  <c:v>1.0168634064080944</c:v>
                </c:pt>
                <c:pt idx="254">
                  <c:v>0.99751243781094523</c:v>
                </c:pt>
                <c:pt idx="255">
                  <c:v>1.0224438902743143</c:v>
                </c:pt>
                <c:pt idx="256">
                  <c:v>0.96422764227642277</c:v>
                </c:pt>
                <c:pt idx="257">
                  <c:v>0.97772897662909064</c:v>
                </c:pt>
                <c:pt idx="258">
                  <c:v>0.97707237471080388</c:v>
                </c:pt>
                <c:pt idx="259">
                  <c:v>1.0344218887908208</c:v>
                </c:pt>
                <c:pt idx="260">
                  <c:v>1.0042662116040955</c:v>
                </c:pt>
                <c:pt idx="261">
                  <c:v>1.0025488530161428</c:v>
                </c:pt>
                <c:pt idx="262">
                  <c:v>0.99745762711864405</c:v>
                </c:pt>
                <c:pt idx="263">
                  <c:v>0.94902293967714524</c:v>
                </c:pt>
                <c:pt idx="264">
                  <c:v>0.98441199322052364</c:v>
                </c:pt>
                <c:pt idx="265">
                  <c:v>0.98400474242587299</c:v>
                </c:pt>
                <c:pt idx="266">
                  <c:v>1.0794824399260627</c:v>
                </c:pt>
                <c:pt idx="267">
                  <c:v>1.0059931506849316</c:v>
                </c:pt>
                <c:pt idx="268">
                  <c:v>1.0102127659574469</c:v>
                </c:pt>
                <c:pt idx="269">
                  <c:v>0.96714406065711878</c:v>
                </c:pt>
                <c:pt idx="270">
                  <c:v>0.96341463414634143</c:v>
                </c:pt>
                <c:pt idx="271">
                  <c:v>0.98517346705394937</c:v>
                </c:pt>
                <c:pt idx="272">
                  <c:v>0.98476337527128499</c:v>
                </c:pt>
                <c:pt idx="273">
                  <c:v>0.9878844361602982</c:v>
                </c:pt>
                <c:pt idx="274">
                  <c:v>1.0792452830188679</c:v>
                </c:pt>
                <c:pt idx="275">
                  <c:v>1.1267482517482517</c:v>
                </c:pt>
                <c:pt idx="276">
                  <c:v>1.0294802172226531</c:v>
                </c:pt>
                <c:pt idx="277">
                  <c:v>0.94197437829691033</c:v>
                </c:pt>
                <c:pt idx="278">
                  <c:v>0.92057624889684087</c:v>
                </c:pt>
                <c:pt idx="279">
                  <c:v>0.91334096551758803</c:v>
                </c:pt>
                <c:pt idx="280">
                  <c:v>1.142721217887726</c:v>
                </c:pt>
                <c:pt idx="281">
                  <c:v>1.2722731057452124</c:v>
                </c:pt>
                <c:pt idx="282">
                  <c:v>1.0091623036649215</c:v>
                </c:pt>
                <c:pt idx="283">
                  <c:v>0.97320914685514082</c:v>
                </c:pt>
                <c:pt idx="284">
                  <c:v>0.97222041461169961</c:v>
                </c:pt>
                <c:pt idx="285">
                  <c:v>0.9757669628253347</c:v>
                </c:pt>
                <c:pt idx="286">
                  <c:v>0.97496284268176925</c:v>
                </c:pt>
                <c:pt idx="287">
                  <c:v>1.11671469740634</c:v>
                </c:pt>
                <c:pt idx="288">
                  <c:v>1.0380645161290323</c:v>
                </c:pt>
                <c:pt idx="289">
                  <c:v>1.0304536979490366</c:v>
                </c:pt>
                <c:pt idx="290">
                  <c:v>1.0126174014820624</c:v>
                </c:pt>
                <c:pt idx="291">
                  <c:v>1.012555900648332</c:v>
                </c:pt>
                <c:pt idx="292">
                  <c:v>0.98945497174562602</c:v>
                </c:pt>
                <c:pt idx="293">
                  <c:v>0.98925525401615289</c:v>
                </c:pt>
                <c:pt idx="294">
                  <c:v>1.1388221153846154</c:v>
                </c:pt>
                <c:pt idx="295">
                  <c:v>1.0559366754617414</c:v>
                </c:pt>
                <c:pt idx="296">
                  <c:v>1.1644177911044478</c:v>
                </c:pt>
                <c:pt idx="297">
                  <c:v>1.0935622317596567</c:v>
                </c:pt>
                <c:pt idx="298">
                  <c:v>0.98547880690737832</c:v>
                </c:pt>
                <c:pt idx="299">
                  <c:v>1.0244493238608445</c:v>
                </c:pt>
                <c:pt idx="300">
                  <c:v>1.0243383363215779</c:v>
                </c:pt>
                <c:pt idx="301">
                  <c:v>1.1294117647058823</c:v>
                </c:pt>
                <c:pt idx="302">
                  <c:v>1.0564516129032258</c:v>
                </c:pt>
                <c:pt idx="303">
                  <c:v>1.0206743002544529</c:v>
                </c:pt>
                <c:pt idx="304">
                  <c:v>1.045497039576192</c:v>
                </c:pt>
                <c:pt idx="305">
                  <c:v>0.92608047690014905</c:v>
                </c:pt>
                <c:pt idx="306">
                  <c:v>0.98474381746705153</c:v>
                </c:pt>
                <c:pt idx="307">
                  <c:v>0.98378903895327952</c:v>
                </c:pt>
                <c:pt idx="308">
                  <c:v>1.0574750830564783</c:v>
                </c:pt>
                <c:pt idx="309">
                  <c:v>1.0276468740182219</c:v>
                </c:pt>
                <c:pt idx="310">
                  <c:v>1.03362885967594</c:v>
                </c:pt>
                <c:pt idx="311">
                  <c:v>1.0627033422064478</c:v>
                </c:pt>
                <c:pt idx="312">
                  <c:v>0.92902866685221264</c:v>
                </c:pt>
                <c:pt idx="313">
                  <c:v>0.92903487727683476</c:v>
                </c:pt>
                <c:pt idx="314">
                  <c:v>0.92386023739028333</c:v>
                </c:pt>
                <c:pt idx="315">
                  <c:v>1.1001745200698081</c:v>
                </c:pt>
                <c:pt idx="316">
                  <c:v>1.0704314720812182</c:v>
                </c:pt>
                <c:pt idx="317">
                  <c:v>0.99170124481327804</c:v>
                </c:pt>
                <c:pt idx="318">
                  <c:v>1.0340705319784818</c:v>
                </c:pt>
                <c:pt idx="319">
                  <c:v>0.98497109826589591</c:v>
                </c:pt>
                <c:pt idx="320">
                  <c:v>0.93916987882725789</c:v>
                </c:pt>
                <c:pt idx="321">
                  <c:v>0.93448572495354443</c:v>
                </c:pt>
                <c:pt idx="322">
                  <c:v>1.0203945168839852</c:v>
                </c:pt>
                <c:pt idx="323">
                  <c:v>1.0986238532110091</c:v>
                </c:pt>
                <c:pt idx="324">
                  <c:v>1.1300328064419922</c:v>
                </c:pt>
                <c:pt idx="325">
                  <c:v>1.0358933755608339</c:v>
                </c:pt>
                <c:pt idx="326">
                  <c:v>0.97834394904458599</c:v>
                </c:pt>
                <c:pt idx="327">
                  <c:v>0.92647479717262138</c:v>
                </c:pt>
                <c:pt idx="328">
                  <c:v>0.9191426497501759</c:v>
                </c:pt>
                <c:pt idx="329">
                  <c:v>1.082874617737003</c:v>
                </c:pt>
                <c:pt idx="330">
                  <c:v>0.98249082180175096</c:v>
                </c:pt>
                <c:pt idx="331">
                  <c:v>0.97326818051164132</c:v>
                </c:pt>
                <c:pt idx="332">
                  <c:v>0.9636739515652688</c:v>
                </c:pt>
                <c:pt idx="333">
                  <c:v>0.96690162427214221</c:v>
                </c:pt>
                <c:pt idx="334">
                  <c:v>0.96700974836320885</c:v>
                </c:pt>
                <c:pt idx="335">
                  <c:v>0.96561171645705413</c:v>
                </c:pt>
                <c:pt idx="336">
                  <c:v>1.001357773251867</c:v>
                </c:pt>
                <c:pt idx="337">
                  <c:v>0.9820338983050847</c:v>
                </c:pt>
                <c:pt idx="338">
                  <c:v>0.98653779772178118</c:v>
                </c:pt>
                <c:pt idx="339">
                  <c:v>0.97480755773268024</c:v>
                </c:pt>
                <c:pt idx="340">
                  <c:v>0.97020818377602303</c:v>
                </c:pt>
                <c:pt idx="341">
                  <c:v>0.98433698570436623</c:v>
                </c:pt>
                <c:pt idx="342">
                  <c:v>0.98396532202477882</c:v>
                </c:pt>
                <c:pt idx="343">
                  <c:v>1.0263559969442322</c:v>
                </c:pt>
                <c:pt idx="344">
                  <c:v>1.048008931894306</c:v>
                </c:pt>
                <c:pt idx="345">
                  <c:v>1.0028409090909092</c:v>
                </c:pt>
                <c:pt idx="346">
                  <c:v>1.0092067988668556</c:v>
                </c:pt>
                <c:pt idx="347">
                  <c:v>0.99228070175438599</c:v>
                </c:pt>
                <c:pt idx="348">
                  <c:v>0.98695866890341366</c:v>
                </c:pt>
                <c:pt idx="349">
                  <c:v>0.98670099192449123</c:v>
                </c:pt>
                <c:pt idx="350">
                  <c:v>1.0265068990559187</c:v>
                </c:pt>
                <c:pt idx="351">
                  <c:v>0.99823134064379204</c:v>
                </c:pt>
                <c:pt idx="352">
                  <c:v>0.96491849751948977</c:v>
                </c:pt>
                <c:pt idx="353">
                  <c:v>1.0969518912963643</c:v>
                </c:pt>
                <c:pt idx="354">
                  <c:v>0.99196518245731502</c:v>
                </c:pt>
                <c:pt idx="355">
                  <c:v>0.99697620098783113</c:v>
                </c:pt>
                <c:pt idx="356">
                  <c:v>0.99693962097765498</c:v>
                </c:pt>
                <c:pt idx="357">
                  <c:v>1.0292020373514432</c:v>
                </c:pt>
                <c:pt idx="358">
                  <c:v>1.0138568129330254</c:v>
                </c:pt>
                <c:pt idx="359">
                  <c:v>1.0289619264562317</c:v>
                </c:pt>
                <c:pt idx="360">
                  <c:v>1.0458570524984188</c:v>
                </c:pt>
                <c:pt idx="361">
                  <c:v>1.039310553371636</c:v>
                </c:pt>
                <c:pt idx="362">
                  <c:v>1.0178330724925486</c:v>
                </c:pt>
                <c:pt idx="363">
                  <c:v>1.0176393866142988</c:v>
                </c:pt>
                <c:pt idx="364">
                  <c:v>1.0339887640449439</c:v>
                </c:pt>
                <c:pt idx="365">
                  <c:v>0.98641673458299373</c:v>
                </c:pt>
                <c:pt idx="366">
                  <c:v>1.043592631356477</c:v>
                </c:pt>
                <c:pt idx="367">
                  <c:v>1.0421491553421576</c:v>
                </c:pt>
                <c:pt idx="368">
                  <c:v>1.0288680678652824</c:v>
                </c:pt>
                <c:pt idx="369">
                  <c:v>1.0098135547865561</c:v>
                </c:pt>
                <c:pt idx="370">
                  <c:v>1.0097803495393376</c:v>
                </c:pt>
                <c:pt idx="371">
                  <c:v>1.0238957277335263</c:v>
                </c:pt>
                <c:pt idx="372">
                  <c:v>1.0301744460160303</c:v>
                </c:pt>
                <c:pt idx="373">
                  <c:v>1.0453089244851259</c:v>
                </c:pt>
                <c:pt idx="374">
                  <c:v>1.0221103327495622</c:v>
                </c:pt>
                <c:pt idx="375">
                  <c:v>0.97408438637823946</c:v>
                </c:pt>
                <c:pt idx="376">
                  <c:v>0.94441372185862471</c:v>
                </c:pt>
                <c:pt idx="377">
                  <c:v>0.94081905723691073</c:v>
                </c:pt>
                <c:pt idx="378">
                  <c:v>1.1271962385548131</c:v>
                </c:pt>
                <c:pt idx="379">
                  <c:v>0.99780461031833145</c:v>
                </c:pt>
                <c:pt idx="380">
                  <c:v>0.99317931793179315</c:v>
                </c:pt>
                <c:pt idx="381">
                  <c:v>0.97674214032160389</c:v>
                </c:pt>
                <c:pt idx="382">
                  <c:v>0.97595516346809541</c:v>
                </c:pt>
                <c:pt idx="383">
                  <c:v>0.94506046261469268</c:v>
                </c:pt>
                <c:pt idx="384">
                  <c:v>0.9415739308532759</c:v>
                </c:pt>
                <c:pt idx="385">
                  <c:v>1.1042047531992687</c:v>
                </c:pt>
                <c:pt idx="386">
                  <c:v>0.99976348155156103</c:v>
                </c:pt>
                <c:pt idx="387">
                  <c:v>1.0248403122782115</c:v>
                </c:pt>
                <c:pt idx="388">
                  <c:v>0.99330563250230841</c:v>
                </c:pt>
                <c:pt idx="389">
                  <c:v>0.98768301185219609</c:v>
                </c:pt>
                <c:pt idx="390">
                  <c:v>0.97914615965720531</c:v>
                </c:pt>
                <c:pt idx="391">
                  <c:v>0.97852362245311397</c:v>
                </c:pt>
                <c:pt idx="392">
                  <c:v>1.0051571709233791</c:v>
                </c:pt>
                <c:pt idx="393">
                  <c:v>1.0065966283899341</c:v>
                </c:pt>
                <c:pt idx="394">
                  <c:v>1.0050970873786407</c:v>
                </c:pt>
                <c:pt idx="395">
                  <c:v>1.0142477662400387</c:v>
                </c:pt>
                <c:pt idx="396">
                  <c:v>1.0138095238095237</c:v>
                </c:pt>
                <c:pt idx="397">
                  <c:v>0.998138511381094</c:v>
                </c:pt>
                <c:pt idx="398">
                  <c:v>0.99810031969423285</c:v>
                </c:pt>
                <c:pt idx="399">
                  <c:v>1.0089580386610089</c:v>
                </c:pt>
                <c:pt idx="400">
                  <c:v>1.0051271708292611</c:v>
                </c:pt>
                <c:pt idx="401">
                  <c:v>1.0051269164261705</c:v>
                </c:pt>
                <c:pt idx="402">
                  <c:v>1.0185013876040703</c:v>
                </c:pt>
                <c:pt idx="403">
                  <c:v>0.9670753860127157</c:v>
                </c:pt>
                <c:pt idx="404">
                  <c:v>1.0268651881161144</c:v>
                </c:pt>
                <c:pt idx="405">
                  <c:v>1.0264281030797069</c:v>
                </c:pt>
                <c:pt idx="406">
                  <c:v>1.0267320115838716</c:v>
                </c:pt>
                <c:pt idx="407">
                  <c:v>1.0171403775222392</c:v>
                </c:pt>
                <c:pt idx="408">
                  <c:v>1.0209044368600682</c:v>
                </c:pt>
                <c:pt idx="409">
                  <c:v>1.0094024237358963</c:v>
                </c:pt>
                <c:pt idx="410">
                  <c:v>0.99255519263506531</c:v>
                </c:pt>
                <c:pt idx="411">
                  <c:v>0.99242288341464457</c:v>
                </c:pt>
                <c:pt idx="412">
                  <c:v>0.99228747544898677</c:v>
                </c:pt>
                <c:pt idx="413">
                  <c:v>1.1202880135535791</c:v>
                </c:pt>
                <c:pt idx="414">
                  <c:v>0.97181764012271254</c:v>
                </c:pt>
                <c:pt idx="415">
                  <c:v>0.97006071744409761</c:v>
                </c:pt>
                <c:pt idx="416">
                  <c:v>1.0168437938640464</c:v>
                </c:pt>
                <c:pt idx="417">
                  <c:v>1.0041411950305659</c:v>
                </c:pt>
                <c:pt idx="418">
                  <c:v>0.998345828636924</c:v>
                </c:pt>
                <c:pt idx="419">
                  <c:v>0.99831281015558837</c:v>
                </c:pt>
                <c:pt idx="420">
                  <c:v>1.0197044334975369</c:v>
                </c:pt>
                <c:pt idx="421">
                  <c:v>1.0129468599033817</c:v>
                </c:pt>
                <c:pt idx="422">
                  <c:v>1.0297596337275849</c:v>
                </c:pt>
                <c:pt idx="423">
                  <c:v>1.0114857354575768</c:v>
                </c:pt>
                <c:pt idx="424">
                  <c:v>1.0053113553113553</c:v>
                </c:pt>
                <c:pt idx="425">
                  <c:v>0.99511103592731021</c:v>
                </c:pt>
                <c:pt idx="426">
                  <c:v>0.99502679270766325</c:v>
                </c:pt>
                <c:pt idx="427">
                  <c:v>1.0235510579576816</c:v>
                </c:pt>
                <c:pt idx="428">
                  <c:v>1.0161783210497932</c:v>
                </c:pt>
                <c:pt idx="429">
                  <c:v>1.0389173889969927</c:v>
                </c:pt>
                <c:pt idx="430">
                  <c:v>1.0156649072024519</c:v>
                </c:pt>
                <c:pt idx="431">
                  <c:v>1.0211232187761945</c:v>
                </c:pt>
                <c:pt idx="432">
                  <c:v>1.0040962997980962</c:v>
                </c:pt>
                <c:pt idx="433">
                  <c:v>1.0040957554636147</c:v>
                </c:pt>
                <c:pt idx="434">
                  <c:v>1.0262172284644195</c:v>
                </c:pt>
                <c:pt idx="435">
                  <c:v>1.0123770231672484</c:v>
                </c:pt>
                <c:pt idx="436">
                  <c:v>0.9670846394984326</c:v>
                </c:pt>
                <c:pt idx="437">
                  <c:v>0.95299837925445707</c:v>
                </c:pt>
                <c:pt idx="438">
                  <c:v>1.1039115646258504</c:v>
                </c:pt>
                <c:pt idx="439">
                  <c:v>1.0039997727479073</c:v>
                </c:pt>
                <c:pt idx="440">
                  <c:v>1.0039953390853211</c:v>
                </c:pt>
                <c:pt idx="441">
                  <c:v>1.0056548983646645</c:v>
                </c:pt>
                <c:pt idx="442">
                  <c:v>0.99939209726443767</c:v>
                </c:pt>
                <c:pt idx="443">
                  <c:v>1.0103739408167116</c:v>
                </c:pt>
                <c:pt idx="444">
                  <c:v>1.0103520014660781</c:v>
                </c:pt>
                <c:pt idx="445">
                  <c:v>0.98078355429763142</c:v>
                </c:pt>
                <c:pt idx="446">
                  <c:v>1.000016644717014</c:v>
                </c:pt>
                <c:pt idx="447">
                  <c:v>0.99998335556002804</c:v>
                </c:pt>
                <c:pt idx="448">
                  <c:v>0.99164641555285538</c:v>
                </c:pt>
                <c:pt idx="449">
                  <c:v>1.0231275846224537</c:v>
                </c:pt>
                <c:pt idx="450">
                  <c:v>0.9965568862275449</c:v>
                </c:pt>
                <c:pt idx="451">
                  <c:v>0.99924891092083523</c:v>
                </c:pt>
                <c:pt idx="452">
                  <c:v>0.9926337943475646</c:v>
                </c:pt>
                <c:pt idx="453">
                  <c:v>0.97949541757727354</c:v>
                </c:pt>
                <c:pt idx="454">
                  <c:v>0.97887808952773803</c:v>
                </c:pt>
                <c:pt idx="455">
                  <c:v>0.99115463591849629</c:v>
                </c:pt>
                <c:pt idx="456">
                  <c:v>0.98996015936254977</c:v>
                </c:pt>
                <c:pt idx="457">
                  <c:v>0.98599484867997422</c:v>
                </c:pt>
                <c:pt idx="458">
                  <c:v>0.9766530612244898</c:v>
                </c:pt>
                <c:pt idx="459">
                  <c:v>0.99448345035105312</c:v>
                </c:pt>
                <c:pt idx="460">
                  <c:v>0.98820737224207256</c:v>
                </c:pt>
                <c:pt idx="461">
                  <c:v>0.9879490529951076</c:v>
                </c:pt>
                <c:pt idx="462">
                  <c:v>0.9760674931129476</c:v>
                </c:pt>
                <c:pt idx="463">
                  <c:v>0.98059622508378907</c:v>
                </c:pt>
                <c:pt idx="464">
                  <c:v>0.96941896024464835</c:v>
                </c:pt>
                <c:pt idx="465">
                  <c:v>0.98329931341621823</c:v>
                </c:pt>
                <c:pt idx="466">
                  <c:v>0.98150594451783357</c:v>
                </c:pt>
                <c:pt idx="467">
                  <c:v>0.97336430022890041</c:v>
                </c:pt>
                <c:pt idx="468">
                  <c:v>0.97245064402321746</c:v>
                </c:pt>
                <c:pt idx="469">
                  <c:v>0.95409303270363599</c:v>
                </c:pt>
                <c:pt idx="470">
                  <c:v>0.97402597402597402</c:v>
                </c:pt>
                <c:pt idx="471">
                  <c:v>1.0133333333333334</c:v>
                </c:pt>
                <c:pt idx="472">
                  <c:v>0.98295944779982747</c:v>
                </c:pt>
                <c:pt idx="473">
                  <c:v>0.9820057055080097</c:v>
                </c:pt>
                <c:pt idx="474">
                  <c:v>0.97782234960667502</c:v>
                </c:pt>
                <c:pt idx="475">
                  <c:v>0.97720278805382343</c:v>
                </c:pt>
                <c:pt idx="476">
                  <c:v>0.98947614593077637</c:v>
                </c:pt>
                <c:pt idx="477">
                  <c:v>0.98321909714015598</c:v>
                </c:pt>
                <c:pt idx="478">
                  <c:v>0.98173076923076918</c:v>
                </c:pt>
                <c:pt idx="479">
                  <c:v>0.98338700766163667</c:v>
                </c:pt>
                <c:pt idx="480">
                  <c:v>0.98303039074751619</c:v>
                </c:pt>
                <c:pt idx="481">
                  <c:v>0.97283246387102384</c:v>
                </c:pt>
                <c:pt idx="482">
                  <c:v>0.97194746446211777</c:v>
                </c:pt>
                <c:pt idx="483">
                  <c:v>0.98473077953388699</c:v>
                </c:pt>
                <c:pt idx="484">
                  <c:v>1.0214907508161044</c:v>
                </c:pt>
                <c:pt idx="485">
                  <c:v>0.98988015978695076</c:v>
                </c:pt>
                <c:pt idx="486">
                  <c:v>0.98950766747376917</c:v>
                </c:pt>
                <c:pt idx="487">
                  <c:v>0.99619358346927678</c:v>
                </c:pt>
                <c:pt idx="488">
                  <c:v>0.9967319794755839</c:v>
                </c:pt>
                <c:pt idx="489">
                  <c:v>0.99670704072530902</c:v>
                </c:pt>
                <c:pt idx="490">
                  <c:v>0.99423076923076925</c:v>
                </c:pt>
                <c:pt idx="491">
                  <c:v>0.98618402873722022</c:v>
                </c:pt>
                <c:pt idx="492">
                  <c:v>0.97029980386662928</c:v>
                </c:pt>
                <c:pt idx="493">
                  <c:v>0.98816055443257289</c:v>
                </c:pt>
                <c:pt idx="494">
                  <c:v>0.9853886616014027</c:v>
                </c:pt>
                <c:pt idx="495">
                  <c:v>0.98031106945194402</c:v>
                </c:pt>
                <c:pt idx="496">
                  <c:v>0.9798497258208072</c:v>
                </c:pt>
                <c:pt idx="497">
                  <c:v>0.99214164537974237</c:v>
                </c:pt>
                <c:pt idx="498">
                  <c:v>0.99205028242645421</c:v>
                </c:pt>
                <c:pt idx="499">
                  <c:v>0.97584692597239653</c:v>
                </c:pt>
                <c:pt idx="500">
                  <c:v>0.98232079717132759</c:v>
                </c:pt>
                <c:pt idx="501">
                  <c:v>0.95778795811518325</c:v>
                </c:pt>
                <c:pt idx="502">
                  <c:v>0.9849927988506354</c:v>
                </c:pt>
                <c:pt idx="503">
                  <c:v>0.98471287125318296</c:v>
                </c:pt>
                <c:pt idx="504">
                  <c:v>0.99013737231419519</c:v>
                </c:pt>
                <c:pt idx="505">
                  <c:v>0.98292422625400211</c:v>
                </c:pt>
                <c:pt idx="506">
                  <c:v>0.99746652189648932</c:v>
                </c:pt>
                <c:pt idx="507">
                  <c:v>0.98258345428156746</c:v>
                </c:pt>
                <c:pt idx="508">
                  <c:v>0.98116691285081237</c:v>
                </c:pt>
                <c:pt idx="509">
                  <c:v>0.97800997509877174</c:v>
                </c:pt>
                <c:pt idx="510">
                  <c:v>0.97745973847143386</c:v>
                </c:pt>
                <c:pt idx="511">
                  <c:v>0.98700787401574808</c:v>
                </c:pt>
                <c:pt idx="512">
                  <c:v>0.99760670123653772</c:v>
                </c:pt>
                <c:pt idx="513">
                  <c:v>0.98440623750499801</c:v>
                </c:pt>
                <c:pt idx="514">
                  <c:v>0.98781478472786355</c:v>
                </c:pt>
                <c:pt idx="515">
                  <c:v>0.98314144736842102</c:v>
                </c:pt>
                <c:pt idx="516">
                  <c:v>0.98495738778101516</c:v>
                </c:pt>
                <c:pt idx="517">
                  <c:v>0.98469952971472929</c:v>
                </c:pt>
                <c:pt idx="518">
                  <c:v>0.9909443725743855</c:v>
                </c:pt>
                <c:pt idx="519">
                  <c:v>1.0073977371627503</c:v>
                </c:pt>
                <c:pt idx="520">
                  <c:v>0.98272138228941686</c:v>
                </c:pt>
                <c:pt idx="521">
                  <c:v>0.9767032967032967</c:v>
                </c:pt>
                <c:pt idx="522">
                  <c:v>1.0265526552655266</c:v>
                </c:pt>
                <c:pt idx="523">
                  <c:v>0.98269832774471133</c:v>
                </c:pt>
                <c:pt idx="524">
                  <c:v>0.98236258296048939</c:v>
                </c:pt>
                <c:pt idx="525">
                  <c:v>0.9927338782924614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1B7-9374-21D8B411D86F}"/>
            </c:ext>
          </c:extLst>
        </c:ser>
        <c:ser>
          <c:idx val="1"/>
          <c:order val="1"/>
          <c:tx>
            <c:strRef>
              <c:f>'Dados sim recup log'!$M$1</c:f>
              <c:strCache>
                <c:ptCount val="1"/>
                <c:pt idx="0">
                  <c:v>R diário (média móvel)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log'!$M$2:$M$600</c:f>
              <c:numCache>
                <c:formatCode>General</c:formatCode>
                <c:ptCount val="599"/>
                <c:pt idx="20">
                  <c:v>1.0357275519913138</c:v>
                </c:pt>
                <c:pt idx="21">
                  <c:v>1.0184760965187321</c:v>
                </c:pt>
                <c:pt idx="22">
                  <c:v>1.0177821261749342</c:v>
                </c:pt>
                <c:pt idx="23">
                  <c:v>1.0210470334483863</c:v>
                </c:pt>
                <c:pt idx="24">
                  <c:v>1.0335670349817927</c:v>
                </c:pt>
                <c:pt idx="25">
                  <c:v>1.0156401670581543</c:v>
                </c:pt>
                <c:pt idx="26">
                  <c:v>1.0243393847404962</c:v>
                </c:pt>
                <c:pt idx="27">
                  <c:v>1.049383116730976</c:v>
                </c:pt>
                <c:pt idx="28">
                  <c:v>1.0243751177430473</c:v>
                </c:pt>
                <c:pt idx="29">
                  <c:v>1.0379970418751201</c:v>
                </c:pt>
                <c:pt idx="30">
                  <c:v>1.0367655307753645</c:v>
                </c:pt>
                <c:pt idx="31">
                  <c:v>1.0365543226153138</c:v>
                </c:pt>
                <c:pt idx="32">
                  <c:v>1.0165920355468125</c:v>
                </c:pt>
                <c:pt idx="33">
                  <c:v>1</c:v>
                </c:pt>
                <c:pt idx="34">
                  <c:v>0.9710207547408406</c:v>
                </c:pt>
                <c:pt idx="35">
                  <c:v>1.0165316624334497</c:v>
                </c:pt>
                <c:pt idx="36">
                  <c:v>1.0052088971162378</c:v>
                </c:pt>
                <c:pt idx="37">
                  <c:v>0.99892914474579353</c:v>
                </c:pt>
                <c:pt idx="38">
                  <c:v>0.99093904095999941</c:v>
                </c:pt>
                <c:pt idx="39">
                  <c:v>1.0254851260278568</c:v>
                </c:pt>
                <c:pt idx="40">
                  <c:v>1.0560443114607809</c:v>
                </c:pt>
                <c:pt idx="41">
                  <c:v>1.0787511569066228</c:v>
                </c:pt>
                <c:pt idx="42">
                  <c:v>1.057758892112753</c:v>
                </c:pt>
                <c:pt idx="43">
                  <c:v>1.0608313553577906</c:v>
                </c:pt>
                <c:pt idx="44">
                  <c:v>1.0632537811898271</c:v>
                </c:pt>
                <c:pt idx="45">
                  <c:v>1.0635733999707866</c:v>
                </c:pt>
                <c:pt idx="46">
                  <c:v>1.0623849638732428</c:v>
                </c:pt>
                <c:pt idx="47">
                  <c:v>1.0433790192591443</c:v>
                </c:pt>
                <c:pt idx="48">
                  <c:v>1.0422660574228486</c:v>
                </c:pt>
                <c:pt idx="49">
                  <c:v>1.0419948341074621</c:v>
                </c:pt>
                <c:pt idx="50">
                  <c:v>1.0752190790572462</c:v>
                </c:pt>
                <c:pt idx="51">
                  <c:v>1.0405612018733732</c:v>
                </c:pt>
                <c:pt idx="52">
                  <c:v>1.0341469723270214</c:v>
                </c:pt>
                <c:pt idx="53">
                  <c:v>1.026563817574722</c:v>
                </c:pt>
                <c:pt idx="54">
                  <c:v>1.017151806904248</c:v>
                </c:pt>
                <c:pt idx="55">
                  <c:v>0.98788857232257399</c:v>
                </c:pt>
                <c:pt idx="56">
                  <c:v>0.99378785814116621</c:v>
                </c:pt>
                <c:pt idx="57">
                  <c:v>0.95864894704631498</c:v>
                </c:pt>
                <c:pt idx="58">
                  <c:v>0.95657828510935283</c:v>
                </c:pt>
                <c:pt idx="59">
                  <c:v>0.97011806729360273</c:v>
                </c:pt>
                <c:pt idx="60">
                  <c:v>0.972108791642326</c:v>
                </c:pt>
                <c:pt idx="61">
                  <c:v>0.98009980095568439</c:v>
                </c:pt>
                <c:pt idx="62">
                  <c:v>0.98991523346520871</c:v>
                </c:pt>
                <c:pt idx="63">
                  <c:v>0.99817014930348436</c:v>
                </c:pt>
                <c:pt idx="64">
                  <c:v>1.0009074440039225</c:v>
                </c:pt>
                <c:pt idx="65">
                  <c:v>1.0580712448609906</c:v>
                </c:pt>
                <c:pt idx="66">
                  <c:v>1.0744315618192943</c:v>
                </c:pt>
                <c:pt idx="67">
                  <c:v>1.0693093491637344</c:v>
                </c:pt>
                <c:pt idx="68">
                  <c:v>1.0768219398291909</c:v>
                </c:pt>
                <c:pt idx="69">
                  <c:v>1.1011670136799436</c:v>
                </c:pt>
                <c:pt idx="70">
                  <c:v>1.091997029386736</c:v>
                </c:pt>
                <c:pt idx="71">
                  <c:v>1.1010700353067628</c:v>
                </c:pt>
                <c:pt idx="72">
                  <c:v>1.0887644343531575</c:v>
                </c:pt>
                <c:pt idx="73">
                  <c:v>1.077691534381338</c:v>
                </c:pt>
                <c:pt idx="74">
                  <c:v>1.070578841218907</c:v>
                </c:pt>
                <c:pt idx="75">
                  <c:v>1.0478393228633183</c:v>
                </c:pt>
                <c:pt idx="76">
                  <c:v>1.0262049434684959</c:v>
                </c:pt>
                <c:pt idx="77">
                  <c:v>1.021025522238364</c:v>
                </c:pt>
                <c:pt idx="78">
                  <c:v>1.0187297795330843</c:v>
                </c:pt>
                <c:pt idx="79">
                  <c:v>1.021520966795187</c:v>
                </c:pt>
                <c:pt idx="80">
                  <c:v>1.0242529717648001</c:v>
                </c:pt>
                <c:pt idx="81">
                  <c:v>0.99423554295838612</c:v>
                </c:pt>
                <c:pt idx="82">
                  <c:v>1.0256972347199358</c:v>
                </c:pt>
                <c:pt idx="83">
                  <c:v>1.0364582008667378</c:v>
                </c:pt>
                <c:pt idx="84">
                  <c:v>1.041729310145362</c:v>
                </c:pt>
                <c:pt idx="85">
                  <c:v>1.0426899918953718</c:v>
                </c:pt>
                <c:pt idx="86">
                  <c:v>1.0338135939173991</c:v>
                </c:pt>
                <c:pt idx="87">
                  <c:v>1.025146240104448</c:v>
                </c:pt>
                <c:pt idx="88">
                  <c:v>1.0644789714286147</c:v>
                </c:pt>
                <c:pt idx="89">
                  <c:v>1.0513641986217281</c:v>
                </c:pt>
                <c:pt idx="90">
                  <c:v>1.0309642560388599</c:v>
                </c:pt>
                <c:pt idx="91">
                  <c:v>1.0571044566375252</c:v>
                </c:pt>
                <c:pt idx="92">
                  <c:v>1.0593136978756157</c:v>
                </c:pt>
                <c:pt idx="93">
                  <c:v>1.0642516626521166</c:v>
                </c:pt>
                <c:pt idx="94">
                  <c:v>1.0692455214077701</c:v>
                </c:pt>
                <c:pt idx="95">
                  <c:v>1.0824257805609769</c:v>
                </c:pt>
                <c:pt idx="96">
                  <c:v>1.0793032649972536</c:v>
                </c:pt>
                <c:pt idx="97">
                  <c:v>1.0971424653629522</c:v>
                </c:pt>
                <c:pt idx="98">
                  <c:v>1.0754678915755822</c:v>
                </c:pt>
                <c:pt idx="99">
                  <c:v>1.0345441071705566</c:v>
                </c:pt>
                <c:pt idx="100">
                  <c:v>1.0474667487161236</c:v>
                </c:pt>
                <c:pt idx="101">
                  <c:v>1.0592977588787855</c:v>
                </c:pt>
                <c:pt idx="102">
                  <c:v>1.0224938921177431</c:v>
                </c:pt>
                <c:pt idx="103">
                  <c:v>1.025778050011027</c:v>
                </c:pt>
                <c:pt idx="104">
                  <c:v>1.0128415788466587</c:v>
                </c:pt>
                <c:pt idx="105">
                  <c:v>0.99162944411861143</c:v>
                </c:pt>
                <c:pt idx="106">
                  <c:v>1.0466953742787488</c:v>
                </c:pt>
                <c:pt idx="107">
                  <c:v>1.0310751071319841</c:v>
                </c:pt>
                <c:pt idx="108">
                  <c:v>1.0169110490487476</c:v>
                </c:pt>
                <c:pt idx="109">
                  <c:v>1.0216787516892794</c:v>
                </c:pt>
                <c:pt idx="110">
                  <c:v>1.0188899144947421</c:v>
                </c:pt>
                <c:pt idx="111">
                  <c:v>1.0258960760633222</c:v>
                </c:pt>
                <c:pt idx="112">
                  <c:v>1.0336838361975726</c:v>
                </c:pt>
                <c:pt idx="113">
                  <c:v>1.0061275340462539</c:v>
                </c:pt>
                <c:pt idx="114">
                  <c:v>1.0122994627097941</c:v>
                </c:pt>
                <c:pt idx="115">
                  <c:v>1.0183928417023163</c:v>
                </c:pt>
                <c:pt idx="116">
                  <c:v>1.023288193172776</c:v>
                </c:pt>
                <c:pt idx="117">
                  <c:v>1.0100983372778694</c:v>
                </c:pt>
                <c:pt idx="118">
                  <c:v>1.0015942222659955</c:v>
                </c:pt>
                <c:pt idx="119">
                  <c:v>1.018794101629001</c:v>
                </c:pt>
                <c:pt idx="120">
                  <c:v>1.0163102112665621</c:v>
                </c:pt>
                <c:pt idx="121">
                  <c:v>0.99918216115288161</c:v>
                </c:pt>
                <c:pt idx="122">
                  <c:v>0.98153238381285246</c:v>
                </c:pt>
                <c:pt idx="123">
                  <c:v>0.97541355635400218</c:v>
                </c:pt>
                <c:pt idx="124">
                  <c:v>1.0181266080624412</c:v>
                </c:pt>
                <c:pt idx="125">
                  <c:v>1.042625101362822</c:v>
                </c:pt>
                <c:pt idx="126">
                  <c:v>1.038916828777813</c:v>
                </c:pt>
                <c:pt idx="127">
                  <c:v>1.0324779768731811</c:v>
                </c:pt>
                <c:pt idx="128">
                  <c:v>1.0438792973082234</c:v>
                </c:pt>
                <c:pt idx="129">
                  <c:v>1.0564503750389143</c:v>
                </c:pt>
                <c:pt idx="130">
                  <c:v>1.062671767037336</c:v>
                </c:pt>
                <c:pt idx="131">
                  <c:v>1.0366432647874353</c:v>
                </c:pt>
                <c:pt idx="132">
                  <c:v>1.0175093883868107</c:v>
                </c:pt>
                <c:pt idx="133">
                  <c:v>1.0190081007342293</c:v>
                </c:pt>
                <c:pt idx="134">
                  <c:v>1.0207315181161327</c:v>
                </c:pt>
                <c:pt idx="135">
                  <c:v>1.0177046262538172</c:v>
                </c:pt>
                <c:pt idx="136">
                  <c:v>1.0145979738061521</c:v>
                </c:pt>
                <c:pt idx="137">
                  <c:v>1.020448782859287</c:v>
                </c:pt>
                <c:pt idx="138">
                  <c:v>1.024056479702933</c:v>
                </c:pt>
                <c:pt idx="139">
                  <c:v>1.0301005185436782</c:v>
                </c:pt>
                <c:pt idx="140">
                  <c:v>1.0251940736197538</c:v>
                </c:pt>
                <c:pt idx="141">
                  <c:v>1.0356270033379953</c:v>
                </c:pt>
                <c:pt idx="142">
                  <c:v>1.0313688548537323</c:v>
                </c:pt>
                <c:pt idx="143">
                  <c:v>1.0268256076976767</c:v>
                </c:pt>
                <c:pt idx="144">
                  <c:v>1.0240821175066483</c:v>
                </c:pt>
                <c:pt idx="145">
                  <c:v>1.0302518298058991</c:v>
                </c:pt>
                <c:pt idx="146">
                  <c:v>1.0278005818391762</c:v>
                </c:pt>
                <c:pt idx="147">
                  <c:v>1.0186420592884642</c:v>
                </c:pt>
                <c:pt idx="148">
                  <c:v>1.008251154454985</c:v>
                </c:pt>
                <c:pt idx="149">
                  <c:v>1.0127287960497393</c:v>
                </c:pt>
                <c:pt idx="150">
                  <c:v>1.0175957916277538</c:v>
                </c:pt>
                <c:pt idx="151">
                  <c:v>1.0161993231838979</c:v>
                </c:pt>
                <c:pt idx="152">
                  <c:v>1.0076468370980309</c:v>
                </c:pt>
                <c:pt idx="153">
                  <c:v>1.0087448481596655</c:v>
                </c:pt>
                <c:pt idx="154">
                  <c:v>1.0072959990661938</c:v>
                </c:pt>
                <c:pt idx="155">
                  <c:v>1.0093907016688715</c:v>
                </c:pt>
                <c:pt idx="156">
                  <c:v>1.0111821649890764</c:v>
                </c:pt>
                <c:pt idx="157">
                  <c:v>1.0130647830047157</c:v>
                </c:pt>
                <c:pt idx="158">
                  <c:v>1.0121180659692617</c:v>
                </c:pt>
                <c:pt idx="159">
                  <c:v>1.0066344572075714</c:v>
                </c:pt>
                <c:pt idx="160">
                  <c:v>1.0085160673136098</c:v>
                </c:pt>
                <c:pt idx="161">
                  <c:v>1.0074870062323777</c:v>
                </c:pt>
                <c:pt idx="162">
                  <c:v>1.0080354872059691</c:v>
                </c:pt>
                <c:pt idx="163">
                  <c:v>1.0028634535160983</c:v>
                </c:pt>
                <c:pt idx="164">
                  <c:v>0.99749458909425781</c:v>
                </c:pt>
                <c:pt idx="165">
                  <c:v>0.99781436504745358</c:v>
                </c:pt>
                <c:pt idx="166">
                  <c:v>0.99651154953865795</c:v>
                </c:pt>
                <c:pt idx="167">
                  <c:v>0.99265363263161732</c:v>
                </c:pt>
                <c:pt idx="168">
                  <c:v>0.99325085369098731</c:v>
                </c:pt>
                <c:pt idx="169">
                  <c:v>0.99291022386045735</c:v>
                </c:pt>
                <c:pt idx="170">
                  <c:v>0.99327469312484817</c:v>
                </c:pt>
                <c:pt idx="171">
                  <c:v>0.99371221541262877</c:v>
                </c:pt>
                <c:pt idx="172">
                  <c:v>0.98686607523624637</c:v>
                </c:pt>
                <c:pt idx="173">
                  <c:v>0.9837494947866412</c:v>
                </c:pt>
                <c:pt idx="174">
                  <c:v>0.98044244562554317</c:v>
                </c:pt>
                <c:pt idx="175">
                  <c:v>0.983383837552957</c:v>
                </c:pt>
                <c:pt idx="176">
                  <c:v>0.98170332425828954</c:v>
                </c:pt>
                <c:pt idx="177">
                  <c:v>0.98227744304787168</c:v>
                </c:pt>
                <c:pt idx="178">
                  <c:v>0.98294342668923418</c:v>
                </c:pt>
                <c:pt idx="179">
                  <c:v>0.99428097338657062</c:v>
                </c:pt>
                <c:pt idx="180">
                  <c:v>1.0016415431049046</c:v>
                </c:pt>
                <c:pt idx="181">
                  <c:v>1.0155009292001012</c:v>
                </c:pt>
                <c:pt idx="182">
                  <c:v>1.011667514419855</c:v>
                </c:pt>
                <c:pt idx="183">
                  <c:v>1.0110236822562417</c:v>
                </c:pt>
                <c:pt idx="184">
                  <c:v>1.0098630597338223</c:v>
                </c:pt>
                <c:pt idx="185">
                  <c:v>1.0086312655366712</c:v>
                </c:pt>
                <c:pt idx="186">
                  <c:v>1.0000598001183814</c:v>
                </c:pt>
                <c:pt idx="187">
                  <c:v>0.99196431097226712</c:v>
                </c:pt>
                <c:pt idx="188">
                  <c:v>0.97960127361700178</c:v>
                </c:pt>
                <c:pt idx="189">
                  <c:v>0.98214991142916563</c:v>
                </c:pt>
                <c:pt idx="190">
                  <c:v>0.98175725651681012</c:v>
                </c:pt>
                <c:pt idx="191">
                  <c:v>0.98121662475853633</c:v>
                </c:pt>
                <c:pt idx="192">
                  <c:v>0.98067335333028671</c:v>
                </c:pt>
                <c:pt idx="193">
                  <c:v>0.97886225371614966</c:v>
                </c:pt>
                <c:pt idx="194">
                  <c:v>0.97719814770251068</c:v>
                </c:pt>
                <c:pt idx="195">
                  <c:v>0.97411211168370238</c:v>
                </c:pt>
                <c:pt idx="196">
                  <c:v>0.96181896816034285</c:v>
                </c:pt>
                <c:pt idx="197">
                  <c:v>0.97041213106107516</c:v>
                </c:pt>
                <c:pt idx="198">
                  <c:v>0.9708517231804773</c:v>
                </c:pt>
                <c:pt idx="199">
                  <c:v>0.97112516948107197</c:v>
                </c:pt>
                <c:pt idx="200">
                  <c:v>0.97003145713918149</c:v>
                </c:pt>
                <c:pt idx="201">
                  <c:v>0.97143915436405381</c:v>
                </c:pt>
                <c:pt idx="202">
                  <c:v>0.9740083904406146</c:v>
                </c:pt>
                <c:pt idx="203">
                  <c:v>0.99185544718702268</c:v>
                </c:pt>
                <c:pt idx="204">
                  <c:v>0.99031546148593941</c:v>
                </c:pt>
                <c:pt idx="205">
                  <c:v>0.99249716747187244</c:v>
                </c:pt>
                <c:pt idx="206">
                  <c:v>0.99482239112155069</c:v>
                </c:pt>
                <c:pt idx="207">
                  <c:v>0.99636034575134047</c:v>
                </c:pt>
                <c:pt idx="208">
                  <c:v>0.98775896847820654</c:v>
                </c:pt>
                <c:pt idx="209">
                  <c:v>0.98625033784596083</c:v>
                </c:pt>
                <c:pt idx="210">
                  <c:v>0.97382523581163649</c:v>
                </c:pt>
                <c:pt idx="211">
                  <c:v>0.97655664334649939</c:v>
                </c:pt>
                <c:pt idx="212">
                  <c:v>0.98007933303147676</c:v>
                </c:pt>
                <c:pt idx="213">
                  <c:v>0.98366379850940522</c:v>
                </c:pt>
                <c:pt idx="214">
                  <c:v>0.98590190874756833</c:v>
                </c:pt>
                <c:pt idx="215">
                  <c:v>1.0001702852475058</c:v>
                </c:pt>
                <c:pt idx="216">
                  <c:v>0.99288554688875053</c:v>
                </c:pt>
                <c:pt idx="217">
                  <c:v>0.99294731010152781</c:v>
                </c:pt>
                <c:pt idx="218">
                  <c:v>0.98871087260163548</c:v>
                </c:pt>
                <c:pt idx="219">
                  <c:v>0.98583873364889685</c:v>
                </c:pt>
                <c:pt idx="220">
                  <c:v>0.98295217534795742</c:v>
                </c:pt>
                <c:pt idx="221">
                  <c:v>0.97892514866375457</c:v>
                </c:pt>
                <c:pt idx="222">
                  <c:v>0.95326398927976563</c:v>
                </c:pt>
                <c:pt idx="223">
                  <c:v>0.93728718952336698</c:v>
                </c:pt>
                <c:pt idx="224">
                  <c:v>0.92880421070829577</c:v>
                </c:pt>
                <c:pt idx="225">
                  <c:v>0.93155478856822038</c:v>
                </c:pt>
                <c:pt idx="226">
                  <c:v>0.92664372628499581</c:v>
                </c:pt>
                <c:pt idx="227">
                  <c:v>0.92145526663019961</c:v>
                </c:pt>
                <c:pt idx="228">
                  <c:v>0.91832498509028382</c:v>
                </c:pt>
                <c:pt idx="229">
                  <c:v>0.91112067919236706</c:v>
                </c:pt>
                <c:pt idx="230">
                  <c:v>0.94324567024741535</c:v>
                </c:pt>
                <c:pt idx="231">
                  <c:v>0.95749556692407223</c:v>
                </c:pt>
                <c:pt idx="232">
                  <c:v>0.95172015804179355</c:v>
                </c:pt>
                <c:pt idx="233">
                  <c:v>0.95862988470034183</c:v>
                </c:pt>
                <c:pt idx="234">
                  <c:v>0.96593556960282956</c:v>
                </c:pt>
                <c:pt idx="235">
                  <c:v>0.97666101116512627</c:v>
                </c:pt>
                <c:pt idx="236">
                  <c:v>1.0103958016762853</c:v>
                </c:pt>
                <c:pt idx="237">
                  <c:v>1.0127271201819432</c:v>
                </c:pt>
                <c:pt idx="238">
                  <c:v>1.0174759747163569</c:v>
                </c:pt>
                <c:pt idx="239">
                  <c:v>1.0204120665817149</c:v>
                </c:pt>
                <c:pt idx="240">
                  <c:v>1.0195002101722481</c:v>
                </c:pt>
                <c:pt idx="241">
                  <c:v>1.0185825203845611</c:v>
                </c:pt>
                <c:pt idx="242">
                  <c:v>1.0330138582241675</c:v>
                </c:pt>
                <c:pt idx="243">
                  <c:v>1.038547492045367</c:v>
                </c:pt>
                <c:pt idx="244">
                  <c:v>1.0468458588536629</c:v>
                </c:pt>
                <c:pt idx="245">
                  <c:v>1.051333225814379</c:v>
                </c:pt>
                <c:pt idx="246">
                  <c:v>1.0522133211909921</c:v>
                </c:pt>
                <c:pt idx="247">
                  <c:v>1.0591051476061708</c:v>
                </c:pt>
                <c:pt idx="248">
                  <c:v>1.0658315582669209</c:v>
                </c:pt>
                <c:pt idx="249">
                  <c:v>1.0521292513233131</c:v>
                </c:pt>
                <c:pt idx="250">
                  <c:v>1.0465595841120279</c:v>
                </c:pt>
                <c:pt idx="251">
                  <c:v>1.027933099857506</c:v>
                </c:pt>
                <c:pt idx="252">
                  <c:v>1.020243684703378</c:v>
                </c:pt>
                <c:pt idx="253">
                  <c:v>1.0160378825346901</c:v>
                </c:pt>
                <c:pt idx="254">
                  <c:v>1.0068607463430186</c:v>
                </c:pt>
                <c:pt idx="255">
                  <c:v>0.99787469590247668</c:v>
                </c:pt>
                <c:pt idx="256">
                  <c:v>0.99830506525264917</c:v>
                </c:pt>
                <c:pt idx="257">
                  <c:v>0.99652885696205729</c:v>
                </c:pt>
                <c:pt idx="258">
                  <c:v>0.99724608492690081</c:v>
                </c:pt>
                <c:pt idx="259">
                  <c:v>0.99372756279637964</c:v>
                </c:pt>
                <c:pt idx="260">
                  <c:v>0.9914737307916941</c:v>
                </c:pt>
                <c:pt idx="261">
                  <c:v>0.99243904458638532</c:v>
                </c:pt>
                <c:pt idx="262">
                  <c:v>0.99344191279070326</c:v>
                </c:pt>
                <c:pt idx="263">
                  <c:v>0.99951171828422414</c:v>
                </c:pt>
                <c:pt idx="264">
                  <c:v>0.99975707512788081</c:v>
                </c:pt>
                <c:pt idx="265">
                  <c:v>1.0008453109526572</c:v>
                </c:pt>
                <c:pt idx="266">
                  <c:v>0.99644241035945935</c:v>
                </c:pt>
                <c:pt idx="267">
                  <c:v>0.99858719652112071</c:v>
                </c:pt>
                <c:pt idx="268">
                  <c:v>0.99869750835689775</c:v>
                </c:pt>
                <c:pt idx="269">
                  <c:v>0.99880746638036288</c:v>
                </c:pt>
                <c:pt idx="270">
                  <c:v>0.98623504736185996</c:v>
                </c:pt>
                <c:pt idx="271">
                  <c:v>0.99618767761762006</c:v>
                </c:pt>
                <c:pt idx="272">
                  <c:v>1.0118464207431852</c:v>
                </c:pt>
                <c:pt idx="273">
                  <c:v>1.0209156518445692</c:v>
                </c:pt>
                <c:pt idx="274">
                  <c:v>1.0176385609363972</c:v>
                </c:pt>
                <c:pt idx="275">
                  <c:v>1.0078270071663082</c:v>
                </c:pt>
                <c:pt idx="276">
                  <c:v>0.99704489326987311</c:v>
                </c:pt>
                <c:pt idx="277">
                  <c:v>1.0180009028319594</c:v>
                </c:pt>
                <c:pt idx="278">
                  <c:v>1.0422136608504813</c:v>
                </c:pt>
                <c:pt idx="279">
                  <c:v>1.0259324802741598</c:v>
                </c:pt>
                <c:pt idx="280">
                  <c:v>1.0177271868963902</c:v>
                </c:pt>
                <c:pt idx="281">
                  <c:v>1.0223325363486329</c:v>
                </c:pt>
                <c:pt idx="282">
                  <c:v>1.0308714632026059</c:v>
                </c:pt>
                <c:pt idx="283">
                  <c:v>1.0405315428237025</c:v>
                </c:pt>
                <c:pt idx="284">
                  <c:v>1.0371150960690865</c:v>
                </c:pt>
                <c:pt idx="285">
                  <c:v>1.0074063174194554</c:v>
                </c:pt>
                <c:pt idx="286">
                  <c:v>1.0104155512139259</c:v>
                </c:pt>
                <c:pt idx="287">
                  <c:v>1.0161615673260271</c:v>
                </c:pt>
                <c:pt idx="288">
                  <c:v>1.022079797816583</c:v>
                </c:pt>
                <c:pt idx="289">
                  <c:v>1.0241158301421363</c:v>
                </c:pt>
                <c:pt idx="290">
                  <c:v>1.0262471862936071</c:v>
                </c:pt>
                <c:pt idx="291">
                  <c:v>1.0291252089341643</c:v>
                </c:pt>
                <c:pt idx="292">
                  <c:v>1.0316379079313829</c:v>
                </c:pt>
                <c:pt idx="293">
                  <c:v>1.0498087766664406</c:v>
                </c:pt>
                <c:pt idx="294">
                  <c:v>1.0614055611072883</c:v>
                </c:pt>
                <c:pt idx="295">
                  <c:v>1.0573035355897533</c:v>
                </c:pt>
                <c:pt idx="296">
                  <c:v>1.0625662900236585</c:v>
                </c:pt>
                <c:pt idx="297">
                  <c:v>1.0678695068905724</c:v>
                </c:pt>
                <c:pt idx="298">
                  <c:v>1.06660444074439</c:v>
                </c:pt>
                <c:pt idx="299">
                  <c:v>1.066678730887632</c:v>
                </c:pt>
                <c:pt idx="300">
                  <c:v>1.0467889118795433</c:v>
                </c:pt>
                <c:pt idx="301">
                  <c:v>1.0400888555479466</c:v>
                </c:pt>
                <c:pt idx="302">
                  <c:v>1.0308927985103284</c:v>
                </c:pt>
                <c:pt idx="303">
                  <c:v>1.0250877559783227</c:v>
                </c:pt>
                <c:pt idx="304">
                  <c:v>1.0191899326712548</c:v>
                </c:pt>
                <c:pt idx="305">
                  <c:v>1.0096525786970263</c:v>
                </c:pt>
                <c:pt idx="306">
                  <c:v>1.0056731566033708</c:v>
                </c:pt>
                <c:pt idx="307">
                  <c:v>1.0074867669669163</c:v>
                </c:pt>
                <c:pt idx="308">
                  <c:v>1.0098389065560036</c:v>
                </c:pt>
                <c:pt idx="309">
                  <c:v>1.0102975434827672</c:v>
                </c:pt>
                <c:pt idx="310">
                  <c:v>1.001927419690029</c:v>
                </c:pt>
                <c:pt idx="311">
                  <c:v>0.99297171067910217</c:v>
                </c:pt>
                <c:pt idx="312">
                  <c:v>0.99860283746959211</c:v>
                </c:pt>
                <c:pt idx="313">
                  <c:v>1.0044388563183371</c:v>
                </c:pt>
                <c:pt idx="314">
                  <c:v>0.99851454421737773</c:v>
                </c:pt>
                <c:pt idx="315">
                  <c:v>0.99462607446971574</c:v>
                </c:pt>
                <c:pt idx="316">
                  <c:v>1.0029692256909</c:v>
                </c:pt>
                <c:pt idx="317">
                  <c:v>1.0045250472838174</c:v>
                </c:pt>
                <c:pt idx="318">
                  <c:v>1.0061674306891897</c:v>
                </c:pt>
                <c:pt idx="319">
                  <c:v>0.99540486742267797</c:v>
                </c:pt>
                <c:pt idx="320">
                  <c:v>0.99910846670364717</c:v>
                </c:pt>
                <c:pt idx="321">
                  <c:v>1.0179210502644169</c:v>
                </c:pt>
                <c:pt idx="322">
                  <c:v>1.0181771961771802</c:v>
                </c:pt>
                <c:pt idx="323">
                  <c:v>1.0171957097023805</c:v>
                </c:pt>
                <c:pt idx="324">
                  <c:v>1.0152199795369876</c:v>
                </c:pt>
                <c:pt idx="325">
                  <c:v>1.0128218186102338</c:v>
                </c:pt>
                <c:pt idx="326">
                  <c:v>1.0214572602803607</c:v>
                </c:pt>
                <c:pt idx="327">
                  <c:v>1.00528382882846</c:v>
                </c:pt>
                <c:pt idx="328">
                  <c:v>0.98406365634188131</c:v>
                </c:pt>
                <c:pt idx="329">
                  <c:v>0.97395665709532342</c:v>
                </c:pt>
                <c:pt idx="330">
                  <c:v>0.97232115338877911</c:v>
                </c:pt>
                <c:pt idx="331">
                  <c:v>0.97828745202698297</c:v>
                </c:pt>
                <c:pt idx="332">
                  <c:v>0.98520459136381144</c:v>
                </c:pt>
                <c:pt idx="333">
                  <c:v>0.9742510216499124</c:v>
                </c:pt>
                <c:pt idx="334">
                  <c:v>0.97418628139622609</c:v>
                </c:pt>
                <c:pt idx="335">
                  <c:v>0.97607273475712908</c:v>
                </c:pt>
                <c:pt idx="336">
                  <c:v>0.97767579371029067</c:v>
                </c:pt>
                <c:pt idx="337">
                  <c:v>0.97815272437859313</c:v>
                </c:pt>
                <c:pt idx="338">
                  <c:v>0.98063755024461496</c:v>
                </c:pt>
                <c:pt idx="339">
                  <c:v>0.98327885503785051</c:v>
                </c:pt>
                <c:pt idx="340">
                  <c:v>0.98674860591436686</c:v>
                </c:pt>
                <c:pt idx="341">
                  <c:v>0.9959570120440322</c:v>
                </c:pt>
                <c:pt idx="342">
                  <c:v>0.99829178068789348</c:v>
                </c:pt>
                <c:pt idx="343">
                  <c:v>1.0032498577920057</c:v>
                </c:pt>
                <c:pt idx="344">
                  <c:v>1.0064791107486912</c:v>
                </c:pt>
                <c:pt idx="345">
                  <c:v>1.0068616252797316</c:v>
                </c:pt>
                <c:pt idx="346">
                  <c:v>1.0072610535061028</c:v>
                </c:pt>
                <c:pt idx="347">
                  <c:v>1.0072822085500073</c:v>
                </c:pt>
                <c:pt idx="348">
                  <c:v>1.0003041055356914</c:v>
                </c:pt>
                <c:pt idx="349">
                  <c:v>0.99481063921989166</c:v>
                </c:pt>
                <c:pt idx="350">
                  <c:v>1.0067297644862898</c:v>
                </c:pt>
                <c:pt idx="351">
                  <c:v>1.0066840277215983</c:v>
                </c:pt>
                <c:pt idx="352">
                  <c:v>1.008137395297082</c:v>
                </c:pt>
                <c:pt idx="353">
                  <c:v>1.009625229810122</c:v>
                </c:pt>
                <c:pt idx="354">
                  <c:v>1.0100034922097454</c:v>
                </c:pt>
                <c:pt idx="355">
                  <c:v>1.0122470208379302</c:v>
                </c:pt>
                <c:pt idx="356">
                  <c:v>1.0215825373482592</c:v>
                </c:pt>
                <c:pt idx="357">
                  <c:v>1.0146450451398348</c:v>
                </c:pt>
                <c:pt idx="358">
                  <c:v>1.021425839216157</c:v>
                </c:pt>
                <c:pt idx="359">
                  <c:v>1.0244514423490945</c:v>
                </c:pt>
                <c:pt idx="360">
                  <c:v>1.0274634592331602</c:v>
                </c:pt>
                <c:pt idx="361">
                  <c:v>1.0281447653819924</c:v>
                </c:pt>
                <c:pt idx="362">
                  <c:v>1.0241226127564287</c:v>
                </c:pt>
                <c:pt idx="363">
                  <c:v>1.0261903171783364</c:v>
                </c:pt>
                <c:pt idx="364">
                  <c:v>1.0256697868376625</c:v>
                </c:pt>
                <c:pt idx="365">
                  <c:v>1.0241912034493463</c:v>
                </c:pt>
                <c:pt idx="366">
                  <c:v>1.023034489740414</c:v>
                </c:pt>
                <c:pt idx="367">
                  <c:v>1.0219020643538288</c:v>
                </c:pt>
                <c:pt idx="368">
                  <c:v>1.0204710588658368</c:v>
                </c:pt>
                <c:pt idx="369">
                  <c:v>1.026818295769208</c:v>
                </c:pt>
                <c:pt idx="370">
                  <c:v>1.0270593696273373</c:v>
                </c:pt>
                <c:pt idx="371">
                  <c:v>1.0242146012982809</c:v>
                </c:pt>
                <c:pt idx="372">
                  <c:v>1.0162398790313305</c:v>
                </c:pt>
                <c:pt idx="373">
                  <c:v>1.0065656457027996</c:v>
                </c:pt>
                <c:pt idx="374">
                  <c:v>0.9964451937660509</c:v>
                </c:pt>
                <c:pt idx="375">
                  <c:v>1.0102219875607443</c:v>
                </c:pt>
                <c:pt idx="376">
                  <c:v>1.0056250067765289</c:v>
                </c:pt>
                <c:pt idx="377">
                  <c:v>0.99830261448265978</c:v>
                </c:pt>
                <c:pt idx="378">
                  <c:v>0.99184857176786767</c:v>
                </c:pt>
                <c:pt idx="379">
                  <c:v>0.99212047577374407</c:v>
                </c:pt>
                <c:pt idx="380">
                  <c:v>0.99221750596539704</c:v>
                </c:pt>
                <c:pt idx="381">
                  <c:v>0.99233119738634712</c:v>
                </c:pt>
                <c:pt idx="382">
                  <c:v>0.98941407765307143</c:v>
                </c:pt>
                <c:pt idx="383">
                  <c:v>0.98969133005554422</c:v>
                </c:pt>
                <c:pt idx="384">
                  <c:v>0.99413805588352178</c:v>
                </c:pt>
                <c:pt idx="385">
                  <c:v>0.99652909005488266</c:v>
                </c:pt>
                <c:pt idx="386">
                  <c:v>0.99823107055746274</c:v>
                </c:pt>
                <c:pt idx="387">
                  <c:v>1.0032966431960331</c:v>
                </c:pt>
                <c:pt idx="388">
                  <c:v>1.0088288329353634</c:v>
                </c:pt>
                <c:pt idx="389">
                  <c:v>0.99537489027185277</c:v>
                </c:pt>
                <c:pt idx="390">
                  <c:v>0.99634393428259083</c:v>
                </c:pt>
                <c:pt idx="391">
                  <c:v>0.99357898558863633</c:v>
                </c:pt>
                <c:pt idx="392">
                  <c:v>0.99654485016274086</c:v>
                </c:pt>
                <c:pt idx="393">
                  <c:v>1.0002686908816392</c:v>
                </c:pt>
                <c:pt idx="394">
                  <c:v>1.0030176458024502</c:v>
                </c:pt>
                <c:pt idx="395">
                  <c:v>1.0058600428225446</c:v>
                </c:pt>
                <c:pt idx="396">
                  <c:v>1.0064025251089552</c:v>
                </c:pt>
                <c:pt idx="397">
                  <c:v>1.006192511650438</c:v>
                </c:pt>
                <c:pt idx="398">
                  <c:v>1.0061967775329357</c:v>
                </c:pt>
                <c:pt idx="399">
                  <c:v>1.0067985334700034</c:v>
                </c:pt>
                <c:pt idx="400">
                  <c:v>1.0000335469155122</c:v>
                </c:pt>
                <c:pt idx="401">
                  <c:v>1.0040953204977985</c:v>
                </c:pt>
                <c:pt idx="402">
                  <c:v>1.0081177868015565</c:v>
                </c:pt>
                <c:pt idx="403">
                  <c:v>1.0106358635119534</c:v>
                </c:pt>
                <c:pt idx="404">
                  <c:v>1.0123526675325976</c:v>
                </c:pt>
                <c:pt idx="405">
                  <c:v>1.0146076771675068</c:v>
                </c:pt>
                <c:pt idx="406">
                  <c:v>1.0133078091578203</c:v>
                </c:pt>
                <c:pt idx="407">
                  <c:v>1.0170794187285861</c:v>
                </c:pt>
                <c:pt idx="408">
                  <c:v>1.012134433881847</c:v>
                </c:pt>
                <c:pt idx="409">
                  <c:v>1.0072551173089659</c:v>
                </c:pt>
                <c:pt idx="410">
                  <c:v>1.0198818239720768</c:v>
                </c:pt>
                <c:pt idx="411">
                  <c:v>1.0132621855257304</c:v>
                </c:pt>
                <c:pt idx="412">
                  <c:v>1.0058943806229881</c:v>
                </c:pt>
                <c:pt idx="413">
                  <c:v>1.0069504072028195</c:v>
                </c:pt>
                <c:pt idx="414">
                  <c:v>1.0086212152248177</c:v>
                </c:pt>
                <c:pt idx="415">
                  <c:v>1.009478969412485</c:v>
                </c:pt>
                <c:pt idx="416">
                  <c:v>1.0103523740254972</c:v>
                </c:pt>
                <c:pt idx="417">
                  <c:v>0.99686508033758925</c:v>
                </c:pt>
                <c:pt idx="418">
                  <c:v>1.0027855817138447</c:v>
                </c:pt>
                <c:pt idx="419">
                  <c:v>1.0113776657006035</c:v>
                </c:pt>
                <c:pt idx="420">
                  <c:v>1.0106146185522815</c:v>
                </c:pt>
                <c:pt idx="421">
                  <c:v>1.0107827780134713</c:v>
                </c:pt>
                <c:pt idx="422">
                  <c:v>1.0103142569597263</c:v>
                </c:pt>
                <c:pt idx="423">
                  <c:v>1.0098385109787511</c:v>
                </c:pt>
                <c:pt idx="424">
                  <c:v>1.0103818342629243</c:v>
                </c:pt>
                <c:pt idx="425">
                  <c:v>1.0108416742757802</c:v>
                </c:pt>
                <c:pt idx="426">
                  <c:v>1.012121023047061</c:v>
                </c:pt>
                <c:pt idx="427">
                  <c:v>1.0127173674186869</c:v>
                </c:pt>
                <c:pt idx="428">
                  <c:v>1.0149776549963634</c:v>
                </c:pt>
                <c:pt idx="429">
                  <c:v>1.0162818521091708</c:v>
                </c:pt>
                <c:pt idx="430">
                  <c:v>1.0175999534154425</c:v>
                </c:pt>
                <c:pt idx="431">
                  <c:v>1.0179781983591421</c:v>
                </c:pt>
                <c:pt idx="432">
                  <c:v>1.0174333197877532</c:v>
                </c:pt>
                <c:pt idx="433">
                  <c:v>1.0070725016067739</c:v>
                </c:pt>
                <c:pt idx="434">
                  <c:v>0.99795177282319203</c:v>
                </c:pt>
                <c:pt idx="435">
                  <c:v>1.0091277389225972</c:v>
                </c:pt>
                <c:pt idx="436">
                  <c:v>1.0091138796746097</c:v>
                </c:pt>
                <c:pt idx="437">
                  <c:v>1.0090994621674187</c:v>
                </c:pt>
                <c:pt idx="438">
                  <c:v>1.0061858685199678</c:v>
                </c:pt>
                <c:pt idx="439">
                  <c:v>1.0043320076194879</c:v>
                </c:pt>
                <c:pt idx="440">
                  <c:v>1.0106344798738822</c:v>
                </c:pt>
                <c:pt idx="441">
                  <c:v>1.0191072777216863</c:v>
                </c:pt>
                <c:pt idx="442">
                  <c:v>1.002034332355322</c:v>
                </c:pt>
                <c:pt idx="443">
                  <c:v>1.0014654600213597</c:v>
                </c:pt>
                <c:pt idx="444">
                  <c:v>1.0008927822197424</c:v>
                </c:pt>
                <c:pt idx="445">
                  <c:v>0.99888905282599083</c:v>
                </c:pt>
                <c:pt idx="446">
                  <c:v>1.0022441328472942</c:v>
                </c:pt>
                <c:pt idx="447">
                  <c:v>1.0002745768465331</c:v>
                </c:pt>
                <c:pt idx="448">
                  <c:v>0.99869679510627751</c:v>
                </c:pt>
                <c:pt idx="449">
                  <c:v>1.0004117458637334</c:v>
                </c:pt>
                <c:pt idx="450">
                  <c:v>0.9974528585299699</c:v>
                </c:pt>
                <c:pt idx="451">
                  <c:v>0.99441788653120944</c:v>
                </c:pt>
                <c:pt idx="452">
                  <c:v>0.99434742097191742</c:v>
                </c:pt>
                <c:pt idx="453">
                  <c:v>0.98967720920965929</c:v>
                </c:pt>
                <c:pt idx="454">
                  <c:v>0.98817191177495334</c:v>
                </c:pt>
                <c:pt idx="455">
                  <c:v>0.98494834001105946</c:v>
                </c:pt>
                <c:pt idx="456">
                  <c:v>0.98521032159245148</c:v>
                </c:pt>
                <c:pt idx="457">
                  <c:v>0.98645740233354728</c:v>
                </c:pt>
                <c:pt idx="458">
                  <c:v>0.98775813116253575</c:v>
                </c:pt>
                <c:pt idx="459">
                  <c:v>0.98559606517507881</c:v>
                </c:pt>
                <c:pt idx="460">
                  <c:v>0.98425882662385411</c:v>
                </c:pt>
                <c:pt idx="461">
                  <c:v>0.98187780147941295</c:v>
                </c:pt>
                <c:pt idx="462">
                  <c:v>0.9828295731284008</c:v>
                </c:pt>
                <c:pt idx="463">
                  <c:v>0.98098703862348846</c:v>
                </c:pt>
                <c:pt idx="464">
                  <c:v>0.97886841536734026</c:v>
                </c:pt>
                <c:pt idx="465">
                  <c:v>0.97665981366173771</c:v>
                </c:pt>
                <c:pt idx="466">
                  <c:v>0.97348796356630107</c:v>
                </c:pt>
                <c:pt idx="467">
                  <c:v>0.97255347329655306</c:v>
                </c:pt>
                <c:pt idx="468">
                  <c:v>0.9787283710197543</c:v>
                </c:pt>
                <c:pt idx="469">
                  <c:v>0.97868003732744757</c:v>
                </c:pt>
                <c:pt idx="470">
                  <c:v>0.97875121066916204</c:v>
                </c:pt>
                <c:pt idx="471">
                  <c:v>0.97939034602590003</c:v>
                </c:pt>
                <c:pt idx="472">
                  <c:v>0.98007264079736545</c:v>
                </c:pt>
                <c:pt idx="473">
                  <c:v>0.98518432894841823</c:v>
                </c:pt>
                <c:pt idx="474">
                  <c:v>0.98650733538505786</c:v>
                </c:pt>
                <c:pt idx="475">
                  <c:v>0.98205229558852603</c:v>
                </c:pt>
                <c:pt idx="476">
                  <c:v>0.98211330782662909</c:v>
                </c:pt>
                <c:pt idx="477">
                  <c:v>0.98225964204476912</c:v>
                </c:pt>
                <c:pt idx="478">
                  <c:v>0.98154199536029763</c:v>
                </c:pt>
                <c:pt idx="479">
                  <c:v>0.98078615727858065</c:v>
                </c:pt>
                <c:pt idx="480">
                  <c:v>0.98011281625006785</c:v>
                </c:pt>
                <c:pt idx="481">
                  <c:v>0.98547413485975444</c:v>
                </c:pt>
                <c:pt idx="482">
                  <c:v>0.98663863633528681</c:v>
                </c:pt>
                <c:pt idx="483">
                  <c:v>0.98751357639442461</c:v>
                </c:pt>
                <c:pt idx="484">
                  <c:v>0.98939185678534147</c:v>
                </c:pt>
                <c:pt idx="485">
                  <c:v>0.99282817683903768</c:v>
                </c:pt>
                <c:pt idx="486">
                  <c:v>0.99640241283889763</c:v>
                </c:pt>
                <c:pt idx="487">
                  <c:v>0.99776999588878501</c:v>
                </c:pt>
                <c:pt idx="488">
                  <c:v>0.99276872373759928</c:v>
                </c:pt>
                <c:pt idx="489">
                  <c:v>0.98993929012280435</c:v>
                </c:pt>
                <c:pt idx="490">
                  <c:v>0.98974664903160059</c:v>
                </c:pt>
                <c:pt idx="491">
                  <c:v>0.98820590116984064</c:v>
                </c:pt>
                <c:pt idx="492">
                  <c:v>0.98586353243432623</c:v>
                </c:pt>
                <c:pt idx="493">
                  <c:v>0.98346409540434443</c:v>
                </c:pt>
                <c:pt idx="494">
                  <c:v>0.98316861486224427</c:v>
                </c:pt>
                <c:pt idx="495">
                  <c:v>0.98400196658628869</c:v>
                </c:pt>
                <c:pt idx="496">
                  <c:v>0.9848036411328791</c:v>
                </c:pt>
                <c:pt idx="497">
                  <c:v>0.98397011065881046</c:v>
                </c:pt>
                <c:pt idx="498">
                  <c:v>0.97998472874997533</c:v>
                </c:pt>
                <c:pt idx="499">
                  <c:v>0.98065196016999989</c:v>
                </c:pt>
                <c:pt idx="500">
                  <c:v>0.98134578960424157</c:v>
                </c:pt>
                <c:pt idx="501">
                  <c:v>0.98106233498129924</c:v>
                </c:pt>
                <c:pt idx="502">
                  <c:v>0.97976794055267036</c:v>
                </c:pt>
                <c:pt idx="503">
                  <c:v>0.98283981874949</c:v>
                </c:pt>
                <c:pt idx="504">
                  <c:v>0.98287735671788767</c:v>
                </c:pt>
                <c:pt idx="505">
                  <c:v>0.98626937391935865</c:v>
                </c:pt>
                <c:pt idx="506">
                  <c:v>0.9852674867315947</c:v>
                </c:pt>
                <c:pt idx="507">
                  <c:v>0.98422745357212649</c:v>
                </c:pt>
                <c:pt idx="508">
                  <c:v>0.98378244770265932</c:v>
                </c:pt>
                <c:pt idx="509">
                  <c:v>0.98586845899487729</c:v>
                </c:pt>
                <c:pt idx="510">
                  <c:v>0.98401396560626297</c:v>
                </c:pt>
                <c:pt idx="511">
                  <c:v>0.98476068445080878</c:v>
                </c:pt>
                <c:pt idx="512">
                  <c:v>0.98504355011605005</c:v>
                </c:pt>
                <c:pt idx="513">
                  <c:v>0.98604014538256068</c:v>
                </c:pt>
                <c:pt idx="514">
                  <c:v>0.98708018348263926</c:v>
                </c:pt>
                <c:pt idx="515">
                  <c:v>0.98764162269049371</c:v>
                </c:pt>
                <c:pt idx="516">
                  <c:v>0.98902058090270284</c:v>
                </c:pt>
                <c:pt idx="517">
                  <c:v>0.98877858149497777</c:v>
                </c:pt>
                <c:pt idx="518">
                  <c:v>0.98718196372892186</c:v>
                </c:pt>
                <c:pt idx="519">
                  <c:v>0.99329433468020367</c:v>
                </c:pt>
                <c:pt idx="520">
                  <c:v>0.99296855984190369</c:v>
                </c:pt>
                <c:pt idx="521">
                  <c:v>0.99263156388134766</c:v>
                </c:pt>
                <c:pt idx="522">
                  <c:v>0.9928874448483701</c:v>
                </c:pt>
                <c:pt idx="523">
                  <c:v>0.99494481680072688</c:v>
                </c:pt>
                <c:pt idx="524">
                  <c:v>0.99639722723441804</c:v>
                </c:pt>
                <c:pt idx="525">
                  <c:v>1.0004792875455775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C-42D2-BBD6-3926D6C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4496"/>
        <c:axId val="210664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log'!$N$1</c15:sqref>
                        </c15:formulaRef>
                      </c:ext>
                    </c:extLst>
                    <c:strCache>
                      <c:ptCount val="1"/>
                      <c:pt idx="0">
                        <c:v>R média semanal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log'!$N$22:$N$600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1.1942847028174224</c:v>
                      </c:pt>
                      <c:pt idx="8">
                        <c:v>1.2012020088139759</c:v>
                      </c:pt>
                      <c:pt idx="9">
                        <c:v>1.2250599610442106</c:v>
                      </c:pt>
                      <c:pt idx="10">
                        <c:v>1.2439191331413348</c:v>
                      </c:pt>
                      <c:pt idx="11">
                        <c:v>1.2475143951009027</c:v>
                      </c:pt>
                      <c:pt idx="12">
                        <c:v>1.2486835785187698</c:v>
                      </c:pt>
                      <c:pt idx="13">
                        <c:v>1.2190135389894319</c:v>
                      </c:pt>
                      <c:pt idx="14">
                        <c:v>1.1279840773084175</c:v>
                      </c:pt>
                      <c:pt idx="15">
                        <c:v>1.119347306903647</c:v>
                      </c:pt>
                      <c:pt idx="16">
                        <c:v>1.0839894782648278</c:v>
                      </c:pt>
                      <c:pt idx="17">
                        <c:v>1.044429671216702</c:v>
                      </c:pt>
                      <c:pt idx="18">
                        <c:v>0.99846782186421223</c:v>
                      </c:pt>
                      <c:pt idx="19">
                        <c:v>1.0072023627338675</c:v>
                      </c:pt>
                      <c:pt idx="20">
                        <c:v>1.063650325654959</c:v>
                      </c:pt>
                      <c:pt idx="21">
                        <c:v>1.1816575636950526</c:v>
                      </c:pt>
                      <c:pt idx="22">
                        <c:v>1.2295817647613734</c:v>
                      </c:pt>
                      <c:pt idx="23">
                        <c:v>1.297619722405023</c:v>
                      </c:pt>
                      <c:pt idx="24">
                        <c:v>1.3811781182385452</c:v>
                      </c:pt>
                      <c:pt idx="25">
                        <c:v>1.4824164216570817</c:v>
                      </c:pt>
                      <c:pt idx="26">
                        <c:v>1.5357579321189287</c:v>
                      </c:pt>
                      <c:pt idx="27">
                        <c:v>1.5173393650662244</c:v>
                      </c:pt>
                      <c:pt idx="28">
                        <c:v>1.4660205068377554</c:v>
                      </c:pt>
                      <c:pt idx="29">
                        <c:v>1.4441720189838023</c:v>
                      </c:pt>
                      <c:pt idx="30">
                        <c:v>1.4637588721425834</c:v>
                      </c:pt>
                      <c:pt idx="31">
                        <c:v>1.4325184807196742</c:v>
                      </c:pt>
                      <c:pt idx="32">
                        <c:v>1.3928842613772086</c:v>
                      </c:pt>
                      <c:pt idx="33">
                        <c:v>1.3459194486206407</c:v>
                      </c:pt>
                      <c:pt idx="34">
                        <c:v>1.3120873372402304</c:v>
                      </c:pt>
                      <c:pt idx="35">
                        <c:v>1.2436326378638949</c:v>
                      </c:pt>
                      <c:pt idx="36">
                        <c:v>1.1860970659761911</c:v>
                      </c:pt>
                      <c:pt idx="37">
                        <c:v>1.0575060706602852</c:v>
                      </c:pt>
                      <c:pt idx="38">
                        <c:v>0.97215554620308309</c:v>
                      </c:pt>
                      <c:pt idx="39">
                        <c:v>0.91196482204954876</c:v>
                      </c:pt>
                      <c:pt idx="40">
                        <c:v>0.86358880568900109</c:v>
                      </c:pt>
                      <c:pt idx="41">
                        <c:v>0.83213067195880763</c:v>
                      </c:pt>
                      <c:pt idx="42">
                        <c:v>0.83383779454904927</c:v>
                      </c:pt>
                      <c:pt idx="43">
                        <c:v>0.83751475635525807</c:v>
                      </c:pt>
                      <c:pt idx="44">
                        <c:v>0.87443350006476339</c:v>
                      </c:pt>
                      <c:pt idx="45">
                        <c:v>0.96721089780530611</c:v>
                      </c:pt>
                      <c:pt idx="46">
                        <c:v>1.0712117942888348</c:v>
                      </c:pt>
                      <c:pt idx="47">
                        <c:v>1.1783215998204501</c:v>
                      </c:pt>
                      <c:pt idx="48">
                        <c:v>1.2946054571422814</c:v>
                      </c:pt>
                      <c:pt idx="49">
                        <c:v>1.4400998963768619</c:v>
                      </c:pt>
                      <c:pt idx="50">
                        <c:v>1.5754676794943403</c:v>
                      </c:pt>
                      <c:pt idx="51">
                        <c:v>1.7331275372937467</c:v>
                      </c:pt>
                      <c:pt idx="52">
                        <c:v>1.7834031800490115</c:v>
                      </c:pt>
                      <c:pt idx="53">
                        <c:v>1.7888142696340728</c:v>
                      </c:pt>
                      <c:pt idx="54">
                        <c:v>1.7909379633109825</c:v>
                      </c:pt>
                      <c:pt idx="55">
                        <c:v>1.7427349437769306</c:v>
                      </c:pt>
                      <c:pt idx="56">
                        <c:v>1.6240980634559583</c:v>
                      </c:pt>
                      <c:pt idx="57">
                        <c:v>1.5185440333456803</c:v>
                      </c:pt>
                      <c:pt idx="58">
                        <c:v>1.4049842232520011</c:v>
                      </c:pt>
                      <c:pt idx="59">
                        <c:v>1.3182106218605898</c:v>
                      </c:pt>
                      <c:pt idx="60">
                        <c:v>1.2528456462523132</c:v>
                      </c:pt>
                      <c:pt idx="61">
                        <c:v>1.1635048474585157</c:v>
                      </c:pt>
                      <c:pt idx="62">
                        <c:v>1.1389186095444039</c:v>
                      </c:pt>
                      <c:pt idx="63">
                        <c:v>1.1502980379262602</c:v>
                      </c:pt>
                      <c:pt idx="64">
                        <c:v>1.1736231420381056</c:v>
                      </c:pt>
                      <c:pt idx="65">
                        <c:v>1.2012263988403329</c:v>
                      </c:pt>
                      <c:pt idx="66">
                        <c:v>1.2156815384706312</c:v>
                      </c:pt>
                      <c:pt idx="67">
                        <c:v>1.2167417549008936</c:v>
                      </c:pt>
                      <c:pt idx="68">
                        <c:v>1.3027054010735175</c:v>
                      </c:pt>
                      <c:pt idx="69">
                        <c:v>1.3353041947254802</c:v>
                      </c:pt>
                      <c:pt idx="70">
                        <c:v>1.3282261595783602</c:v>
                      </c:pt>
                      <c:pt idx="71">
                        <c:v>1.347829785567717</c:v>
                      </c:pt>
                      <c:pt idx="72">
                        <c:v>1.3693183643791085</c:v>
                      </c:pt>
                      <c:pt idx="73">
                        <c:v>1.4096345362111578</c:v>
                      </c:pt>
                      <c:pt idx="74">
                        <c:v>1.4702735626401287</c:v>
                      </c:pt>
                      <c:pt idx="75">
                        <c:v>1.4950619518044987</c:v>
                      </c:pt>
                      <c:pt idx="76">
                        <c:v>1.5347918904515889</c:v>
                      </c:pt>
                      <c:pt idx="77">
                        <c:v>1.6333110955552392</c:v>
                      </c:pt>
                      <c:pt idx="78">
                        <c:v>1.6616840740707577</c:v>
                      </c:pt>
                      <c:pt idx="79">
                        <c:v>1.6228294510460675</c:v>
                      </c:pt>
                      <c:pt idx="80">
                        <c:v>1.5972348913902026</c:v>
                      </c:pt>
                      <c:pt idx="81">
                        <c:v>1.5823749615757305</c:v>
                      </c:pt>
                      <c:pt idx="82">
                        <c:v>1.4947618232196076</c:v>
                      </c:pt>
                      <c:pt idx="83">
                        <c:v>1.4206330305662869</c:v>
                      </c:pt>
                      <c:pt idx="84">
                        <c:v>1.3114761729366369</c:v>
                      </c:pt>
                      <c:pt idx="85">
                        <c:v>1.2092396235453433</c:v>
                      </c:pt>
                      <c:pt idx="86">
                        <c:v>1.2234427817883458</c:v>
                      </c:pt>
                      <c:pt idx="87">
                        <c:v>1.2042973190780903</c:v>
                      </c:pt>
                      <c:pt idx="88">
                        <c:v>1.1561086010476798</c:v>
                      </c:pt>
                      <c:pt idx="89">
                        <c:v>1.1551869418889569</c:v>
                      </c:pt>
                      <c:pt idx="90">
                        <c:v>1.1474298211333622</c:v>
                      </c:pt>
                      <c:pt idx="91">
                        <c:v>1.1622190238271923</c:v>
                      </c:pt>
                      <c:pt idx="92">
                        <c:v>1.2115080145883523</c:v>
                      </c:pt>
                      <c:pt idx="93">
                        <c:v>1.1645523627492733</c:v>
                      </c:pt>
                      <c:pt idx="94">
                        <c:v>1.1433461277012549</c:v>
                      </c:pt>
                      <c:pt idx="95">
                        <c:v>1.1450121553190085</c:v>
                      </c:pt>
                      <c:pt idx="96">
                        <c:v>1.1468158828202719</c:v>
                      </c:pt>
                      <c:pt idx="97">
                        <c:v>1.1369204856395567</c:v>
                      </c:pt>
                      <c:pt idx="98">
                        <c:v>1.1099886393581866</c:v>
                      </c:pt>
                      <c:pt idx="99">
                        <c:v>1.0939997696134784</c:v>
                      </c:pt>
                      <c:pt idx="100">
                        <c:v>1.1050717720745038</c:v>
                      </c:pt>
                      <c:pt idx="101">
                        <c:v>1.0907523337953109</c:v>
                      </c:pt>
                      <c:pt idx="102">
                        <c:v>1.0512728433459377</c:v>
                      </c:pt>
                      <c:pt idx="103">
                        <c:v>1.0020889419695553</c:v>
                      </c:pt>
                      <c:pt idx="104">
                        <c:v>1.0100535540072677</c:v>
                      </c:pt>
                      <c:pt idx="105">
                        <c:v>1.0514309744580679</c:v>
                      </c:pt>
                      <c:pt idx="106">
                        <c:v>1.0721983292955164</c:v>
                      </c:pt>
                      <c:pt idx="107">
                        <c:v>1.0892551797331942</c:v>
                      </c:pt>
                      <c:pt idx="108">
                        <c:v>1.1379816171830683</c:v>
                      </c:pt>
                      <c:pt idx="109">
                        <c:v>1.2248409997338088</c:v>
                      </c:pt>
                      <c:pt idx="110">
                        <c:v>1.3344124049210144</c:v>
                      </c:pt>
                      <c:pt idx="111">
                        <c:v>1.3586813477379778</c:v>
                      </c:pt>
                      <c:pt idx="112">
                        <c:v>1.3259521810307469</c:v>
                      </c:pt>
                      <c:pt idx="113">
                        <c:v>1.3005430042422712</c:v>
                      </c:pt>
                      <c:pt idx="114">
                        <c:v>1.2857467808812999</c:v>
                      </c:pt>
                      <c:pt idx="115">
                        <c:v>1.2535074222355149</c:v>
                      </c:pt>
                      <c:pt idx="116">
                        <c:v>1.2038483972370964</c:v>
                      </c:pt>
                      <c:pt idx="117">
                        <c:v>1.156016062356287</c:v>
                      </c:pt>
                      <c:pt idx="118">
                        <c:v>1.1419798685899629</c:v>
                      </c:pt>
                      <c:pt idx="119">
                        <c:v>1.1561112538391303</c:v>
                      </c:pt>
                      <c:pt idx="120">
                        <c:v>1.1631295227456735</c:v>
                      </c:pt>
                      <c:pt idx="121">
                        <c:v>1.1801030150986342</c:v>
                      </c:pt>
                      <c:pt idx="122">
                        <c:v>1.1959476884486158</c:v>
                      </c:pt>
                      <c:pt idx="123">
                        <c:v>1.2103608953200093</c:v>
                      </c:pt>
                      <c:pt idx="124">
                        <c:v>1.2146704170232498</c:v>
                      </c:pt>
                      <c:pt idx="125">
                        <c:v>1.2220189457834585</c:v>
                      </c:pt>
                      <c:pt idx="126">
                        <c:v>1.2192905069792748</c:v>
                      </c:pt>
                      <c:pt idx="127">
                        <c:v>1.2114980225304262</c:v>
                      </c:pt>
                      <c:pt idx="128">
                        <c:v>1.1794731847462048</c:v>
                      </c:pt>
                      <c:pt idx="129">
                        <c:v>1.158156417793299</c:v>
                      </c:pt>
                      <c:pt idx="130">
                        <c:v>1.1477461099120994</c:v>
                      </c:pt>
                      <c:pt idx="131">
                        <c:v>1.1389114213998128</c:v>
                      </c:pt>
                      <c:pt idx="132">
                        <c:v>1.1139223035639327</c:v>
                      </c:pt>
                      <c:pt idx="133">
                        <c:v>1.0932698471132876</c:v>
                      </c:pt>
                      <c:pt idx="134">
                        <c:v>1.0810925514563579</c:v>
                      </c:pt>
                      <c:pt idx="135">
                        <c:v>1.0823144255891293</c:v>
                      </c:pt>
                      <c:pt idx="136">
                        <c:v>1.0806615239292285</c:v>
                      </c:pt>
                      <c:pt idx="137">
                        <c:v>1.0758497050087941</c:v>
                      </c:pt>
                      <c:pt idx="138">
                        <c:v>1.0715288800778402</c:v>
                      </c:pt>
                      <c:pt idx="139">
                        <c:v>1.0704523180818124</c:v>
                      </c:pt>
                      <c:pt idx="140">
                        <c:v>1.0702095421336228</c:v>
                      </c:pt>
                      <c:pt idx="141">
                        <c:v>1.0704124791968648</c:v>
                      </c:pt>
                      <c:pt idx="142">
                        <c:v>1.0689753365020882</c:v>
                      </c:pt>
                      <c:pt idx="143">
                        <c:v>1.0601811768501659</c:v>
                      </c:pt>
                      <c:pt idx="144">
                        <c:v>1.0438868324205683</c:v>
                      </c:pt>
                      <c:pt idx="145">
                        <c:v>1.029134161216287</c:v>
                      </c:pt>
                      <c:pt idx="146">
                        <c:v>1.0187849922420633</c:v>
                      </c:pt>
                      <c:pt idx="147">
                        <c:v>1.0027610428790348</c:v>
                      </c:pt>
                      <c:pt idx="148">
                        <c:v>0.9885916698938938</c:v>
                      </c:pt>
                      <c:pt idx="149">
                        <c:v>0.97375815506420305</c:v>
                      </c:pt>
                      <c:pt idx="150">
                        <c:v>0.9644476815444033</c:v>
                      </c:pt>
                      <c:pt idx="151">
                        <c:v>0.9607906175684533</c:v>
                      </c:pt>
                      <c:pt idx="152">
                        <c:v>0.95024856235507915</c:v>
                      </c:pt>
                      <c:pt idx="153">
                        <c:v>0.93807898520726274</c:v>
                      </c:pt>
                      <c:pt idx="154">
                        <c:v>0.92653915143416132</c:v>
                      </c:pt>
                      <c:pt idx="155">
                        <c:v>0.91733485352115696</c:v>
                      </c:pt>
                      <c:pt idx="156">
                        <c:v>0.90698096717984189</c:v>
                      </c:pt>
                      <c:pt idx="157">
                        <c:v>0.89693913627427879</c:v>
                      </c:pt>
                      <c:pt idx="158">
                        <c:v>0.88721907053847526</c:v>
                      </c:pt>
                      <c:pt idx="159">
                        <c:v>0.89388526285184799</c:v>
                      </c:pt>
                      <c:pt idx="160">
                        <c:v>0.91014289591665332</c:v>
                      </c:pt>
                      <c:pt idx="161">
                        <c:v>0.94268762091235314</c:v>
                      </c:pt>
                      <c:pt idx="162">
                        <c:v>0.96980081012507924</c:v>
                      </c:pt>
                      <c:pt idx="163">
                        <c:v>0.99876567785745141</c:v>
                      </c:pt>
                      <c:pt idx="164">
                        <c:v>1.0268143390004485</c:v>
                      </c:pt>
                      <c:pt idx="165">
                        <c:v>1.0536486822091145</c:v>
                      </c:pt>
                      <c:pt idx="166">
                        <c:v>1.0597725579883603</c:v>
                      </c:pt>
                      <c:pt idx="167">
                        <c:v>1.0495337004628811</c:v>
                      </c:pt>
                      <c:pt idx="168">
                        <c:v>1.0124309295189373</c:v>
                      </c:pt>
                      <c:pt idx="169">
                        <c:v>0.98289105223013051</c:v>
                      </c:pt>
                      <c:pt idx="170">
                        <c:v>0.95443899072564609</c:v>
                      </c:pt>
                      <c:pt idx="171">
                        <c:v>0.92736475108279159</c:v>
                      </c:pt>
                      <c:pt idx="172">
                        <c:v>0.90165943817017524</c:v>
                      </c:pt>
                      <c:pt idx="173">
                        <c:v>0.8825476132799438</c:v>
                      </c:pt>
                      <c:pt idx="174">
                        <c:v>0.86941020298515959</c:v>
                      </c:pt>
                      <c:pt idx="175">
                        <c:v>0.86453849291374729</c:v>
                      </c:pt>
                      <c:pt idx="176">
                        <c:v>0.84664215870997372</c:v>
                      </c:pt>
                      <c:pt idx="177">
                        <c:v>0.83685841487419343</c:v>
                      </c:pt>
                      <c:pt idx="178">
                        <c:v>0.82801841472939763</c:v>
                      </c:pt>
                      <c:pt idx="179">
                        <c:v>0.81995653354589937</c:v>
                      </c:pt>
                      <c:pt idx="180">
                        <c:v>0.81255930342265104</c:v>
                      </c:pt>
                      <c:pt idx="181">
                        <c:v>0.80777058823063586</c:v>
                      </c:pt>
                      <c:pt idx="182">
                        <c:v>0.80768457865480148</c:v>
                      </c:pt>
                      <c:pt idx="183">
                        <c:v>0.83290762135829433</c:v>
                      </c:pt>
                      <c:pt idx="184">
                        <c:v>0.84999070912138253</c:v>
                      </c:pt>
                      <c:pt idx="185">
                        <c:v>0.86894151911965667</c:v>
                      </c:pt>
                      <c:pt idx="186">
                        <c:v>0.89014527371104069</c:v>
                      </c:pt>
                      <c:pt idx="187">
                        <c:v>0.91430586725436436</c:v>
                      </c:pt>
                      <c:pt idx="188">
                        <c:v>0.92966586353415037</c:v>
                      </c:pt>
                      <c:pt idx="189">
                        <c:v>0.94135048629266949</c:v>
                      </c:pt>
                      <c:pt idx="190">
                        <c:v>0.92423836749116928</c:v>
                      </c:pt>
                      <c:pt idx="191">
                        <c:v>0.9113975828014873</c:v>
                      </c:pt>
                      <c:pt idx="192">
                        <c:v>0.89999444265809103</c:v>
                      </c:pt>
                      <c:pt idx="193">
                        <c:v>0.88989950367356074</c:v>
                      </c:pt>
                      <c:pt idx="194">
                        <c:v>0.88055854792542743</c:v>
                      </c:pt>
                      <c:pt idx="195">
                        <c:v>0.89162287780851046</c:v>
                      </c:pt>
                      <c:pt idx="196">
                        <c:v>0.89762146047517344</c:v>
                      </c:pt>
                      <c:pt idx="197">
                        <c:v>0.91524719414914346</c:v>
                      </c:pt>
                      <c:pt idx="198">
                        <c:v>0.9266383656685836</c:v>
                      </c:pt>
                      <c:pt idx="199">
                        <c:v>0.93208372238154413</c:v>
                      </c:pt>
                      <c:pt idx="200">
                        <c:v>0.93140941438499047</c:v>
                      </c:pt>
                      <c:pt idx="201">
                        <c:v>0.92481827183184906</c:v>
                      </c:pt>
                      <c:pt idx="202">
                        <c:v>0.88144585793916497</c:v>
                      </c:pt>
                      <c:pt idx="203">
                        <c:v>0.83208776025962461</c:v>
                      </c:pt>
                      <c:pt idx="204">
                        <c:v>0.77833597769548468</c:v>
                      </c:pt>
                      <c:pt idx="205">
                        <c:v>0.73334139153266253</c:v>
                      </c:pt>
                      <c:pt idx="206">
                        <c:v>0.68930766919010966</c:v>
                      </c:pt>
                      <c:pt idx="207">
                        <c:v>0.64618218264685157</c:v>
                      </c:pt>
                      <c:pt idx="208">
                        <c:v>0.60618040516660832</c:v>
                      </c:pt>
                      <c:pt idx="209">
                        <c:v>0.57938148160384717</c:v>
                      </c:pt>
                      <c:pt idx="210">
                        <c:v>0.5830646999691409</c:v>
                      </c:pt>
                      <c:pt idx="211">
                        <c:v>0.60107594153199106</c:v>
                      </c:pt>
                      <c:pt idx="212">
                        <c:v>0.61408743435175106</c:v>
                      </c:pt>
                      <c:pt idx="213">
                        <c:v>0.6352846835197743</c:v>
                      </c:pt>
                      <c:pt idx="214">
                        <c:v>0.66595101776318288</c:v>
                      </c:pt>
                      <c:pt idx="215">
                        <c:v>0.70825514382698751</c:v>
                      </c:pt>
                      <c:pt idx="216">
                        <c:v>0.78542616821380662</c:v>
                      </c:pt>
                      <c:pt idx="217">
                        <c:v>0.8432823033707284</c:v>
                      </c:pt>
                      <c:pt idx="218">
                        <c:v>0.89610804814433775</c:v>
                      </c:pt>
                      <c:pt idx="219">
                        <c:v>0.96078606464413663</c:v>
                      </c:pt>
                      <c:pt idx="220">
                        <c:v>1.0217933015320644</c:v>
                      </c:pt>
                      <c:pt idx="221">
                        <c:v>1.0774846989168616</c:v>
                      </c:pt>
                      <c:pt idx="222">
                        <c:v>1.1396550218358472</c:v>
                      </c:pt>
                      <c:pt idx="223">
                        <c:v>1.1714081380394821</c:v>
                      </c:pt>
                      <c:pt idx="224">
                        <c:v>1.2108728342475923</c:v>
                      </c:pt>
                      <c:pt idx="225">
                        <c:v>1.2511655061294251</c:v>
                      </c:pt>
                      <c:pt idx="226">
                        <c:v>1.2901582171349459</c:v>
                      </c:pt>
                      <c:pt idx="227">
                        <c:v>1.3402775157478004</c:v>
                      </c:pt>
                      <c:pt idx="228">
                        <c:v>1.4024490353322263</c:v>
                      </c:pt>
                      <c:pt idx="229">
                        <c:v>1.4284006374317169</c:v>
                      </c:pt>
                      <c:pt idx="230">
                        <c:v>1.4394203332114839</c:v>
                      </c:pt>
                      <c:pt idx="231">
                        <c:v>1.4134151581172181</c:v>
                      </c:pt>
                      <c:pt idx="232">
                        <c:v>1.3716182971541695</c:v>
                      </c:pt>
                      <c:pt idx="233">
                        <c:v>1.3244616107966931</c:v>
                      </c:pt>
                      <c:pt idx="234">
                        <c:v>1.2591274898092708</c:v>
                      </c:pt>
                      <c:pt idx="235">
                        <c:v>1.178846180008883</c:v>
                      </c:pt>
                      <c:pt idx="236">
                        <c:v>1.1185394866423741</c:v>
                      </c:pt>
                      <c:pt idx="237">
                        <c:v>1.0650677639500115</c:v>
                      </c:pt>
                      <c:pt idx="238">
                        <c:v>1.0332721632645476</c:v>
                      </c:pt>
                      <c:pt idx="239">
                        <c:v>1.0064174313460683</c:v>
                      </c:pt>
                      <c:pt idx="240">
                        <c:v>0.98208586760682248</c:v>
                      </c:pt>
                      <c:pt idx="241">
                        <c:v>0.96801902714902099</c:v>
                      </c:pt>
                      <c:pt idx="242">
                        <c:v>0.96371886961116426</c:v>
                      </c:pt>
                      <c:pt idx="243">
                        <c:v>0.96488371824919872</c:v>
                      </c:pt>
                      <c:pt idx="244">
                        <c:v>0.96800942316521599</c:v>
                      </c:pt>
                      <c:pt idx="245">
                        <c:v>0.97150312924408133</c:v>
                      </c:pt>
                      <c:pt idx="246">
                        <c:v>0.97415726001562875</c:v>
                      </c:pt>
                      <c:pt idx="247">
                        <c:v>0.98114648632489265</c:v>
                      </c:pt>
                      <c:pt idx="248">
                        <c:v>0.98733373759410192</c:v>
                      </c:pt>
                      <c:pt idx="249">
                        <c:v>0.99266630109050047</c:v>
                      </c:pt>
                      <c:pt idx="250">
                        <c:v>0.97948055891838981</c:v>
                      </c:pt>
                      <c:pt idx="251">
                        <c:v>0.9759835539405507</c:v>
                      </c:pt>
                      <c:pt idx="252">
                        <c:v>0.98671138781572754</c:v>
                      </c:pt>
                      <c:pt idx="253">
                        <c:v>1.0109456293725587</c:v>
                      </c:pt>
                      <c:pt idx="254">
                        <c:v>1.0302327719038322</c:v>
                      </c:pt>
                      <c:pt idx="255">
                        <c:v>1.0396505473421489</c:v>
                      </c:pt>
                      <c:pt idx="256">
                        <c:v>1.0378158993637032</c:v>
                      </c:pt>
                      <c:pt idx="257">
                        <c:v>1.0712431335224815</c:v>
                      </c:pt>
                      <c:pt idx="258">
                        <c:v>1.1207368379816014</c:v>
                      </c:pt>
                      <c:pt idx="259">
                        <c:v>1.1363387766698558</c:v>
                      </c:pt>
                      <c:pt idx="260">
                        <c:v>1.1327898288678291</c:v>
                      </c:pt>
                      <c:pt idx="261">
                        <c:v>1.1380149528048027</c:v>
                      </c:pt>
                      <c:pt idx="262">
                        <c:v>1.1640362197108125</c:v>
                      </c:pt>
                      <c:pt idx="263">
                        <c:v>1.2148062858294171</c:v>
                      </c:pt>
                      <c:pt idx="264">
                        <c:v>1.2376157372045824</c:v>
                      </c:pt>
                      <c:pt idx="265">
                        <c:v>1.1962824505487837</c:v>
                      </c:pt>
                      <c:pt idx="266">
                        <c:v>1.1781890279521936</c:v>
                      </c:pt>
                      <c:pt idx="267">
                        <c:v>1.1763765620738142</c:v>
                      </c:pt>
                      <c:pt idx="268">
                        <c:v>1.1760857411570718</c:v>
                      </c:pt>
                      <c:pt idx="269">
                        <c:v>1.1683784721147954</c:v>
                      </c:pt>
                      <c:pt idx="270">
                        <c:v>1.1523390403715872</c:v>
                      </c:pt>
                      <c:pt idx="271">
                        <c:v>1.1434614732542725</c:v>
                      </c:pt>
                      <c:pt idx="272">
                        <c:v>1.1709656587124686</c:v>
                      </c:pt>
                      <c:pt idx="273">
                        <c:v>1.2166182757326576</c:v>
                      </c:pt>
                      <c:pt idx="274">
                        <c:v>1.2707874860938249</c:v>
                      </c:pt>
                      <c:pt idx="275">
                        <c:v>1.3145823886750301</c:v>
                      </c:pt>
                      <c:pt idx="276">
                        <c:v>1.3639384243001111</c:v>
                      </c:pt>
                      <c:pt idx="277">
                        <c:v>1.4192567561103746</c:v>
                      </c:pt>
                      <c:pt idx="278">
                        <c:v>1.4709440070869393</c:v>
                      </c:pt>
                      <c:pt idx="279">
                        <c:v>1.5209063903365447</c:v>
                      </c:pt>
                      <c:pt idx="280">
                        <c:v>1.5165313729482077</c:v>
                      </c:pt>
                      <c:pt idx="281">
                        <c:v>1.4860741623086513</c:v>
                      </c:pt>
                      <c:pt idx="282">
                        <c:v>1.4489530209711563</c:v>
                      </c:pt>
                      <c:pt idx="283">
                        <c:v>1.3978459647465977</c:v>
                      </c:pt>
                      <c:pt idx="284">
                        <c:v>1.3341241841835461</c:v>
                      </c:pt>
                      <c:pt idx="285">
                        <c:v>1.2628879755299935</c:v>
                      </c:pt>
                      <c:pt idx="286">
                        <c:v>1.1906607866183105</c:v>
                      </c:pt>
                      <c:pt idx="287">
                        <c:v>1.1459569096031899</c:v>
                      </c:pt>
                      <c:pt idx="288">
                        <c:v>1.1126278936469536</c:v>
                      </c:pt>
                      <c:pt idx="289">
                        <c:v>1.090399728649051</c:v>
                      </c:pt>
                      <c:pt idx="290">
                        <c:v>1.0657637652821152</c:v>
                      </c:pt>
                      <c:pt idx="291">
                        <c:v>1.0383474515081723</c:v>
                      </c:pt>
                      <c:pt idx="292">
                        <c:v>1.0269836706538333</c:v>
                      </c:pt>
                      <c:pt idx="293">
                        <c:v>1.025723215177728</c:v>
                      </c:pt>
                      <c:pt idx="294">
                        <c:v>1.0165885868454336</c:v>
                      </c:pt>
                      <c:pt idx="295">
                        <c:v>1.0012740734392713</c:v>
                      </c:pt>
                      <c:pt idx="296">
                        <c:v>0.99401120849987379</c:v>
                      </c:pt>
                      <c:pt idx="297">
                        <c:v>0.99658831228303335</c:v>
                      </c:pt>
                      <c:pt idx="298">
                        <c:v>1.0098320937450638</c:v>
                      </c:pt>
                      <c:pt idx="299">
                        <c:v>1.0065981626294738</c:v>
                      </c:pt>
                      <c:pt idx="300">
                        <c:v>1.001256313936052</c:v>
                      </c:pt>
                      <c:pt idx="301">
                        <c:v>1.0207161073096838</c:v>
                      </c:pt>
                      <c:pt idx="302">
                        <c:v>1.0448849984025863</c:v>
                      </c:pt>
                      <c:pt idx="303">
                        <c:v>1.0597060311350415</c:v>
                      </c:pt>
                      <c:pt idx="304">
                        <c:v>1.0709884618140078</c:v>
                      </c:pt>
                      <c:pt idx="305">
                        <c:v>1.078071550042168</c:v>
                      </c:pt>
                      <c:pt idx="306">
                        <c:v>1.1062875498524876</c:v>
                      </c:pt>
                      <c:pt idx="307">
                        <c:v>1.1131253722333256</c:v>
                      </c:pt>
                      <c:pt idx="308">
                        <c:v>1.0761013572538898</c:v>
                      </c:pt>
                      <c:pt idx="309">
                        <c:v>1.0293651090810285</c:v>
                      </c:pt>
                      <c:pt idx="310">
                        <c:v>0.98395368813802409</c:v>
                      </c:pt>
                      <c:pt idx="311">
                        <c:v>0.94815859211134657</c:v>
                      </c:pt>
                      <c:pt idx="312">
                        <c:v>0.92230457630833196</c:v>
                      </c:pt>
                      <c:pt idx="313">
                        <c:v>0.87968063929973361</c:v>
                      </c:pt>
                      <c:pt idx="314">
                        <c:v>0.85246851311073346</c:v>
                      </c:pt>
                      <c:pt idx="315">
                        <c:v>0.84554618750929744</c:v>
                      </c:pt>
                      <c:pt idx="316">
                        <c:v>0.84877497778728628</c:v>
                      </c:pt>
                      <c:pt idx="317">
                        <c:v>0.85386557107541283</c:v>
                      </c:pt>
                      <c:pt idx="318">
                        <c:v>0.85591677591558923</c:v>
                      </c:pt>
                      <c:pt idx="319">
                        <c:v>0.85424375282797016</c:v>
                      </c:pt>
                      <c:pt idx="320">
                        <c:v>0.86520189713175677</c:v>
                      </c:pt>
                      <c:pt idx="321">
                        <c:v>0.88453708776021656</c:v>
                      </c:pt>
                      <c:pt idx="322">
                        <c:v>0.90467244189988427</c:v>
                      </c:pt>
                      <c:pt idx="323">
                        <c:v>0.92833688276151927</c:v>
                      </c:pt>
                      <c:pt idx="324">
                        <c:v>0.95522064903576953</c:v>
                      </c:pt>
                      <c:pt idx="325">
                        <c:v>0.9807650287805163</c:v>
                      </c:pt>
                      <c:pt idx="326">
                        <c:v>1.004685914956829</c:v>
                      </c:pt>
                      <c:pt idx="327">
                        <c:v>1.025592781434975</c:v>
                      </c:pt>
                      <c:pt idx="328">
                        <c:v>1.0300692273571925</c:v>
                      </c:pt>
                      <c:pt idx="329">
                        <c:v>1.0264772748122215</c:v>
                      </c:pt>
                      <c:pt idx="330">
                        <c:v>1.0300377489178556</c:v>
                      </c:pt>
                      <c:pt idx="331">
                        <c:v>1.0302474623786062</c:v>
                      </c:pt>
                      <c:pt idx="332">
                        <c:v>1.0315528640246259</c:v>
                      </c:pt>
                      <c:pt idx="333">
                        <c:v>1.0339740564543154</c:v>
                      </c:pt>
                      <c:pt idx="334">
                        <c:v>1.0367674510765363</c:v>
                      </c:pt>
                      <c:pt idx="335">
                        <c:v>1.0491457126349994</c:v>
                      </c:pt>
                      <c:pt idx="336">
                        <c:v>1.0773798519104936</c:v>
                      </c:pt>
                      <c:pt idx="337">
                        <c:v>1.0858506096045386</c:v>
                      </c:pt>
                      <c:pt idx="338">
                        <c:v>1.1017517310659279</c:v>
                      </c:pt>
                      <c:pt idx="339">
                        <c:v>1.1195806794454777</c:v>
                      </c:pt>
                      <c:pt idx="340">
                        <c:v>1.1393616203608561</c:v>
                      </c:pt>
                      <c:pt idx="341">
                        <c:v>1.1598263717764359</c:v>
                      </c:pt>
                      <c:pt idx="342">
                        <c:v>1.1734333514997528</c:v>
                      </c:pt>
                      <c:pt idx="343">
                        <c:v>1.1787260442889378</c:v>
                      </c:pt>
                      <c:pt idx="344">
                        <c:v>1.1915336268352033</c:v>
                      </c:pt>
                      <c:pt idx="345">
                        <c:v>1.1947595335508794</c:v>
                      </c:pt>
                      <c:pt idx="346">
                        <c:v>1.1931070221991178</c:v>
                      </c:pt>
                      <c:pt idx="347">
                        <c:v>1.1866490414075628</c:v>
                      </c:pt>
                      <c:pt idx="348">
                        <c:v>1.1777923154016139</c:v>
                      </c:pt>
                      <c:pt idx="349">
                        <c:v>1.1808924859257905</c:v>
                      </c:pt>
                      <c:pt idx="350">
                        <c:v>1.1818925514007037</c:v>
                      </c:pt>
                      <c:pt idx="351">
                        <c:v>1.1802157222964715</c:v>
                      </c:pt>
                      <c:pt idx="352">
                        <c:v>1.1710530990874288</c:v>
                      </c:pt>
                      <c:pt idx="353">
                        <c:v>1.1522014464383283</c:v>
                      </c:pt>
                      <c:pt idx="354">
                        <c:v>1.1234986537381513</c:v>
                      </c:pt>
                      <c:pt idx="355">
                        <c:v>1.1122148277900292</c:v>
                      </c:pt>
                      <c:pt idx="356">
                        <c:v>1.089258974388879</c:v>
                      </c:pt>
                      <c:pt idx="357">
                        <c:v>1.058760685251992</c:v>
                      </c:pt>
                      <c:pt idx="358">
                        <c:v>1.0253029708617958</c:v>
                      </c:pt>
                      <c:pt idx="359">
                        <c:v>1.0009684644862056</c:v>
                      </c:pt>
                      <c:pt idx="360">
                        <c:v>0.98670011004504687</c:v>
                      </c:pt>
                      <c:pt idx="361">
                        <c:v>0.98262634792950432</c:v>
                      </c:pt>
                      <c:pt idx="362">
                        <c:v>0.96238683545364534</c:v>
                      </c:pt>
                      <c:pt idx="363">
                        <c:v>0.94713824814394498</c:v>
                      </c:pt>
                      <c:pt idx="364">
                        <c:v>0.94318712883537303</c:v>
                      </c:pt>
                      <c:pt idx="365">
                        <c:v>0.94763801451515239</c:v>
                      </c:pt>
                      <c:pt idx="366">
                        <c:v>0.95347463622566964</c:v>
                      </c:pt>
                      <c:pt idx="367">
                        <c:v>0.96412116914528057</c:v>
                      </c:pt>
                      <c:pt idx="368">
                        <c:v>0.98014980929641515</c:v>
                      </c:pt>
                      <c:pt idx="369">
                        <c:v>0.98605480851111083</c:v>
                      </c:pt>
                      <c:pt idx="370">
                        <c:v>0.99268296841105907</c:v>
                      </c:pt>
                      <c:pt idx="371">
                        <c:v>0.99212471640914368</c:v>
                      </c:pt>
                      <c:pt idx="372">
                        <c:v>0.99214040686183136</c:v>
                      </c:pt>
                      <c:pt idx="373">
                        <c:v>0.99416559473374289</c:v>
                      </c:pt>
                      <c:pt idx="374">
                        <c:v>0.99388913650815103</c:v>
                      </c:pt>
                      <c:pt idx="375">
                        <c:v>0.99096431106167959</c:v>
                      </c:pt>
                      <c:pt idx="376">
                        <c:v>1.0019430816392703</c:v>
                      </c:pt>
                      <c:pt idx="377">
                        <c:v>1.0118470049916102</c:v>
                      </c:pt>
                      <c:pt idx="378">
                        <c:v>1.0246967886259557</c:v>
                      </c:pt>
                      <c:pt idx="379">
                        <c:v>1.0352401338199264</c:v>
                      </c:pt>
                      <c:pt idx="380">
                        <c:v>1.0349967687389443</c:v>
                      </c:pt>
                      <c:pt idx="381">
                        <c:v>1.0361088028413401</c:v>
                      </c:pt>
                      <c:pt idx="382">
                        <c:v>1.0384344429022097</c:v>
                      </c:pt>
                      <c:pt idx="383">
                        <c:v>1.0428025205813254</c:v>
                      </c:pt>
                      <c:pt idx="384">
                        <c:v>1.0491868118642658</c:v>
                      </c:pt>
                      <c:pt idx="385">
                        <c:v>1.0579570695012885</c:v>
                      </c:pt>
                      <c:pt idx="386">
                        <c:v>1.0647971015457569</c:v>
                      </c:pt>
                      <c:pt idx="387">
                        <c:v>1.0829468875763002</c:v>
                      </c:pt>
                      <c:pt idx="388">
                        <c:v>1.0916173122266331</c:v>
                      </c:pt>
                      <c:pt idx="389">
                        <c:v>1.0906831902766283</c:v>
                      </c:pt>
                      <c:pt idx="390">
                        <c:v>1.1006614762408484</c:v>
                      </c:pt>
                      <c:pt idx="391">
                        <c:v>1.1016503326434588</c:v>
                      </c:pt>
                      <c:pt idx="392">
                        <c:v>1.0921895270013335</c:v>
                      </c:pt>
                      <c:pt idx="393">
                        <c:v>1.085337228251203</c:v>
                      </c:pt>
                      <c:pt idx="394">
                        <c:v>1.076311381323497</c:v>
                      </c:pt>
                      <c:pt idx="395">
                        <c:v>1.0734875404033608</c:v>
                      </c:pt>
                      <c:pt idx="396">
                        <c:v>1.0767884583510499</c:v>
                      </c:pt>
                      <c:pt idx="397">
                        <c:v>1.0524874429668207</c:v>
                      </c:pt>
                      <c:pt idx="398">
                        <c:v>1.0416052704013588</c:v>
                      </c:pt>
                      <c:pt idx="399">
                        <c:v>1.0472832210351222</c:v>
                      </c:pt>
                      <c:pt idx="400">
                        <c:v>1.051094200242408</c:v>
                      </c:pt>
                      <c:pt idx="401">
                        <c:v>1.0533467863236028</c:v>
                      </c:pt>
                      <c:pt idx="402">
                        <c:v>1.0542183720427734</c:v>
                      </c:pt>
                      <c:pt idx="403">
                        <c:v>1.0536821988436793</c:v>
                      </c:pt>
                      <c:pt idx="404">
                        <c:v>1.0679693509149031</c:v>
                      </c:pt>
                      <c:pt idx="405">
                        <c:v>1.0765491112357251</c:v>
                      </c:pt>
                      <c:pt idx="406">
                        <c:v>1.0773403692571339</c:v>
                      </c:pt>
                      <c:pt idx="407">
                        <c:v>1.0795819519520622</c:v>
                      </c:pt>
                      <c:pt idx="408">
                        <c:v>1.0840623542500614</c:v>
                      </c:pt>
                      <c:pt idx="409">
                        <c:v>1.0904655552366389</c:v>
                      </c:pt>
                      <c:pt idx="410">
                        <c:v>1.0988466830547501</c:v>
                      </c:pt>
                      <c:pt idx="411">
                        <c:v>1.1071081533299894</c:v>
                      </c:pt>
                      <c:pt idx="412">
                        <c:v>1.1143275475000949</c:v>
                      </c:pt>
                      <c:pt idx="413">
                        <c:v>1.1087692136774061</c:v>
                      </c:pt>
                      <c:pt idx="414">
                        <c:v>1.0926031665295668</c:v>
                      </c:pt>
                      <c:pt idx="415">
                        <c:v>1.0863058487564459</c:v>
                      </c:pt>
                      <c:pt idx="416">
                        <c:v>1.0786439876662097</c:v>
                      </c:pt>
                      <c:pt idx="417">
                        <c:v>1.0696335668754897</c:v>
                      </c:pt>
                      <c:pt idx="418">
                        <c:v>1.057242857675647</c:v>
                      </c:pt>
                      <c:pt idx="419">
                        <c:v>1.0436289250014479</c:v>
                      </c:pt>
                      <c:pt idx="420">
                        <c:v>1.0473202019888046</c:v>
                      </c:pt>
                      <c:pt idx="421">
                        <c:v>1.0695222645201288</c:v>
                      </c:pt>
                      <c:pt idx="422">
                        <c:v>1.0620043300085933</c:v>
                      </c:pt>
                      <c:pt idx="423">
                        <c:v>1.0539550355205483</c:v>
                      </c:pt>
                      <c:pt idx="424">
                        <c:v>1.0453835596848751</c:v>
                      </c:pt>
                      <c:pt idx="425">
                        <c:v>1.0378024840574123</c:v>
                      </c:pt>
                      <c:pt idx="426">
                        <c:v>1.0356450285461423</c:v>
                      </c:pt>
                      <c:pt idx="427">
                        <c:v>1.0250287451319515</c:v>
                      </c:pt>
                      <c:pt idx="428">
                        <c:v>1.0044996685173857</c:v>
                      </c:pt>
                      <c:pt idx="429">
                        <c:v>1.0028730899259013</c:v>
                      </c:pt>
                      <c:pt idx="430">
                        <c:v>0.99885484844184091</c:v>
                      </c:pt>
                      <c:pt idx="431">
                        <c:v>0.99239313639182181</c:v>
                      </c:pt>
                      <c:pt idx="432">
                        <c:v>0.98788103941043059</c:v>
                      </c:pt>
                      <c:pt idx="433">
                        <c:v>0.97549421151245208</c:v>
                      </c:pt>
                      <c:pt idx="434">
                        <c:v>0.96369137257754711</c:v>
                      </c:pt>
                      <c:pt idx="435">
                        <c:v>0.95042481597452777</c:v>
                      </c:pt>
                      <c:pt idx="436">
                        <c:v>0.93598295148691124</c:v>
                      </c:pt>
                      <c:pt idx="437">
                        <c:v>0.92566511094370985</c:v>
                      </c:pt>
                      <c:pt idx="438">
                        <c:v>0.91946580250839449</c:v>
                      </c:pt>
                      <c:pt idx="439">
                        <c:v>0.91137348767852189</c:v>
                      </c:pt>
                      <c:pt idx="440">
                        <c:v>0.90638381004540203</c:v>
                      </c:pt>
                      <c:pt idx="441">
                        <c:v>0.90061064486782605</c:v>
                      </c:pt>
                      <c:pt idx="442">
                        <c:v>0.89867330061229445</c:v>
                      </c:pt>
                      <c:pt idx="443">
                        <c:v>0.89482097429987506</c:v>
                      </c:pt>
                      <c:pt idx="444">
                        <c:v>0.88793696218238649</c:v>
                      </c:pt>
                      <c:pt idx="445">
                        <c:v>0.87796022190954681</c:v>
                      </c:pt>
                      <c:pt idx="446">
                        <c:v>0.86717443252689796</c:v>
                      </c:pt>
                      <c:pt idx="447">
                        <c:v>0.85686151192658488</c:v>
                      </c:pt>
                      <c:pt idx="448">
                        <c:v>0.854113078525499</c:v>
                      </c:pt>
                      <c:pt idx="449">
                        <c:v>0.85050698760769861</c:v>
                      </c:pt>
                      <c:pt idx="450">
                        <c:v>0.84856854477066423</c:v>
                      </c:pt>
                      <c:pt idx="451">
                        <c:v>0.84902099980185353</c:v>
                      </c:pt>
                      <c:pt idx="452">
                        <c:v>0.85198780755447101</c:v>
                      </c:pt>
                      <c:pt idx="453">
                        <c:v>0.86222436010696413</c:v>
                      </c:pt>
                      <c:pt idx="454">
                        <c:v>0.87459525809933936</c:v>
                      </c:pt>
                      <c:pt idx="455">
                        <c:v>0.87756552927181875</c:v>
                      </c:pt>
                      <c:pt idx="456">
                        <c:v>0.88064408378180459</c:v>
                      </c:pt>
                      <c:pt idx="457">
                        <c:v>0.88380084037183781</c:v>
                      </c:pt>
                      <c:pt idx="458">
                        <c:v>0.88574248651695486</c:v>
                      </c:pt>
                      <c:pt idx="459">
                        <c:v>0.88638732837452194</c:v>
                      </c:pt>
                      <c:pt idx="460">
                        <c:v>0.88182440095127856</c:v>
                      </c:pt>
                      <c:pt idx="461">
                        <c:v>0.88090083819446174</c:v>
                      </c:pt>
                      <c:pt idx="462">
                        <c:v>0.88501478551296564</c:v>
                      </c:pt>
                      <c:pt idx="463">
                        <c:v>0.88988114613566849</c:v>
                      </c:pt>
                      <c:pt idx="464">
                        <c:v>0.89634259803306515</c:v>
                      </c:pt>
                      <c:pt idx="465">
                        <c:v>0.90664912111240936</c:v>
                      </c:pt>
                      <c:pt idx="466">
                        <c:v>0.92108495330045137</c:v>
                      </c:pt>
                      <c:pt idx="467">
                        <c:v>0.93767871905200129</c:v>
                      </c:pt>
                      <c:pt idx="468">
                        <c:v>0.94461952095946278</c:v>
                      </c:pt>
                      <c:pt idx="469">
                        <c:v>0.94777960600457989</c:v>
                      </c:pt>
                      <c:pt idx="470">
                        <c:v>0.94992282788510318</c:v>
                      </c:pt>
                      <c:pt idx="471">
                        <c:v>0.94878418266147746</c:v>
                      </c:pt>
                      <c:pt idx="472">
                        <c:v>0.94212850486827637</c:v>
                      </c:pt>
                      <c:pt idx="473">
                        <c:v>0.92989493587741356</c:v>
                      </c:pt>
                      <c:pt idx="474">
                        <c:v>0.91628683949313394</c:v>
                      </c:pt>
                      <c:pt idx="475">
                        <c:v>0.9081954643211444</c:v>
                      </c:pt>
                      <c:pt idx="476">
                        <c:v>0.90348388941394275</c:v>
                      </c:pt>
                      <c:pt idx="477">
                        <c:v>0.89821081335806141</c:v>
                      </c:pt>
                      <c:pt idx="478">
                        <c:v>0.89073833625864063</c:v>
                      </c:pt>
                      <c:pt idx="479">
                        <c:v>0.88602962449956457</c:v>
                      </c:pt>
                      <c:pt idx="480">
                        <c:v>0.88412118503399495</c:v>
                      </c:pt>
                      <c:pt idx="481">
                        <c:v>0.88222709826576007</c:v>
                      </c:pt>
                      <c:pt idx="482">
                        <c:v>0.87843099558663684</c:v>
                      </c:pt>
                      <c:pt idx="483">
                        <c:v>0.87667929364389074</c:v>
                      </c:pt>
                      <c:pt idx="484">
                        <c:v>0.87570569216689742</c:v>
                      </c:pt>
                      <c:pt idx="485">
                        <c:v>0.88132159554439005</c:v>
                      </c:pt>
                      <c:pt idx="486">
                        <c:v>0.88546961482009423</c:v>
                      </c:pt>
                      <c:pt idx="487">
                        <c:v>0.88806974406170758</c:v>
                      </c:pt>
                      <c:pt idx="488">
                        <c:v>0.89053202369689843</c:v>
                      </c:pt>
                      <c:pt idx="489">
                        <c:v>0.89607691530753264</c:v>
                      </c:pt>
                      <c:pt idx="490">
                        <c:v>0.89714741110294494</c:v>
                      </c:pt>
                      <c:pt idx="491">
                        <c:v>0.89886646850954821</c:v>
                      </c:pt>
                      <c:pt idx="492">
                        <c:v>0.89774927685559236</c:v>
                      </c:pt>
                      <c:pt idx="493">
                        <c:v>0.89845330267041135</c:v>
                      </c:pt>
                      <c:pt idx="494">
                        <c:v>0.90105742085510998</c:v>
                      </c:pt>
                      <c:pt idx="495">
                        <c:v>0.90459208267926317</c:v>
                      </c:pt>
                      <c:pt idx="496">
                        <c:v>0.90748433924294902</c:v>
                      </c:pt>
                      <c:pt idx="497">
                        <c:v>0.91187839710456986</c:v>
                      </c:pt>
                      <c:pt idx="498">
                        <c:v>0.91412047713673483</c:v>
                      </c:pt>
                      <c:pt idx="499">
                        <c:v>0.92177720573685418</c:v>
                      </c:pt>
                      <c:pt idx="500">
                        <c:v>0.92825407643063529</c:v>
                      </c:pt>
                      <c:pt idx="501">
                        <c:v>0.93347461633321638</c:v>
                      </c:pt>
                      <c:pt idx="502">
                        <c:v>0.93843273242884651</c:v>
                      </c:pt>
                      <c:pt idx="503">
                        <c:v>0.94405394698058154</c:v>
                      </c:pt>
                      <c:pt idx="504">
                        <c:v>0.95132798458169021</c:v>
                      </c:pt>
                      <c:pt idx="505">
                        <c:v>0.96414235592519137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3-4111-A4A7-E3E6EFCA2C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log'!$O$1</c15:sqref>
                        </c15:formulaRef>
                      </c:ext>
                    </c:extLst>
                    <c:strCache>
                      <c:ptCount val="1"/>
                      <c:pt idx="0">
                        <c:v>R semanal</c:v>
                      </c:pt>
                    </c:strCache>
                  </c:strRef>
                </c:tx>
                <c:spPr>
                  <a:ln w="28575" cap="rnd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log'!$O$22:$O$600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1.26</c:v>
                      </c:pt>
                      <c:pt idx="8">
                        <c:v>1.1147540983606556</c:v>
                      </c:pt>
                      <c:pt idx="9">
                        <c:v>1.1833333333333333</c:v>
                      </c:pt>
                      <c:pt idx="10">
                        <c:v>1.4013238339510234</c:v>
                      </c:pt>
                      <c:pt idx="11">
                        <c:v>1.183622318949892</c:v>
                      </c:pt>
                      <c:pt idx="12">
                        <c:v>1.2982932851764568</c:v>
                      </c:pt>
                      <c:pt idx="13">
                        <c:v>1.2875492457918629</c:v>
                      </c:pt>
                      <c:pt idx="14">
                        <c:v>1.2857142857142858</c:v>
                      </c:pt>
                      <c:pt idx="15">
                        <c:v>1.1220880064941638</c:v>
                      </c:pt>
                      <c:pt idx="16">
                        <c:v>1</c:v>
                      </c:pt>
                      <c:pt idx="17">
                        <c:v>0.81395348837209303</c:v>
                      </c:pt>
                      <c:pt idx="18">
                        <c:v>1.1216216216216217</c:v>
                      </c:pt>
                      <c:pt idx="19">
                        <c:v>1.037037037037037</c:v>
                      </c:pt>
                      <c:pt idx="20">
                        <c:v>0.99252805163763325</c:v>
                      </c:pt>
                      <c:pt idx="21">
                        <c:v>0.93827160493827155</c:v>
                      </c:pt>
                      <c:pt idx="22">
                        <c:v>1.1926295320621159</c:v>
                      </c:pt>
                      <c:pt idx="23">
                        <c:v>1.4647887323943662</c:v>
                      </c:pt>
                      <c:pt idx="24">
                        <c:v>1.7</c:v>
                      </c:pt>
                      <c:pt idx="25">
                        <c:v>1.4815175298881482</c:v>
                      </c:pt>
                      <c:pt idx="26">
                        <c:v>1.5119047619047619</c:v>
                      </c:pt>
                      <c:pt idx="27">
                        <c:v>1.5362381677175638</c:v>
                      </c:pt>
                      <c:pt idx="28">
                        <c:v>1.5394736842105263</c:v>
                      </c:pt>
                      <c:pt idx="29">
                        <c:v>1.5274725274725274</c:v>
                      </c:pt>
                      <c:pt idx="30">
                        <c:v>1.3461538461538463</c:v>
                      </c:pt>
                      <c:pt idx="31">
                        <c:v>1.3361344537815125</c:v>
                      </c:pt>
                      <c:pt idx="32">
                        <c:v>1.333702487210535</c:v>
                      </c:pt>
                      <c:pt idx="33">
                        <c:v>1.6614173228346456</c:v>
                      </c:pt>
                      <c:pt idx="34">
                        <c:v>1.3209105291205934</c:v>
                      </c:pt>
                      <c:pt idx="35">
                        <c:v>1.2649572649572649</c:v>
                      </c:pt>
                      <c:pt idx="36">
                        <c:v>1.2014388489208634</c:v>
                      </c:pt>
                      <c:pt idx="37">
                        <c:v>1.1264201856590457</c:v>
                      </c:pt>
                      <c:pt idx="38">
                        <c:v>0.91823899371069184</c:v>
                      </c:pt>
                      <c:pt idx="39">
                        <c:v>0.95731707317073167</c:v>
                      </c:pt>
                      <c:pt idx="40">
                        <c:v>0.74407582938388628</c:v>
                      </c:pt>
                      <c:pt idx="41">
                        <c:v>0.73289814985361901</c:v>
                      </c:pt>
                      <c:pt idx="42">
                        <c:v>0.80867152346775395</c:v>
                      </c:pt>
                      <c:pt idx="43">
                        <c:v>0.82035928143712578</c:v>
                      </c:pt>
                      <c:pt idx="44">
                        <c:v>0.86874457776063929</c:v>
                      </c:pt>
                      <c:pt idx="45">
                        <c:v>0.93150684931506844</c:v>
                      </c:pt>
                      <c:pt idx="46">
                        <c:v>0.98726114649681529</c:v>
                      </c:pt>
                      <c:pt idx="47">
                        <c:v>1.0063694267515924</c:v>
                      </c:pt>
                      <c:pt idx="48">
                        <c:v>1.4845826552192567</c:v>
                      </c:pt>
                      <c:pt idx="49">
                        <c:v>1.6529179724468552</c:v>
                      </c:pt>
                      <c:pt idx="50">
                        <c:v>1.5985401459854014</c:v>
                      </c:pt>
                      <c:pt idx="51">
                        <c:v>1.6788321167883211</c:v>
                      </c:pt>
                      <c:pt idx="52">
                        <c:v>1.963235294117647</c:v>
                      </c:pt>
                      <c:pt idx="53">
                        <c:v>1.8516129032258064</c:v>
                      </c:pt>
                      <c:pt idx="54">
                        <c:v>1.9620253164556962</c:v>
                      </c:pt>
                      <c:pt idx="55">
                        <c:v>1.81358318360476</c:v>
                      </c:pt>
                      <c:pt idx="56">
                        <c:v>1.6883454019947834</c:v>
                      </c:pt>
                      <c:pt idx="57">
                        <c:v>1.6118721461187215</c:v>
                      </c:pt>
                      <c:pt idx="58">
                        <c:v>1.3869565217391304</c:v>
                      </c:pt>
                      <c:pt idx="59">
                        <c:v>1.1985018726591761</c:v>
                      </c:pt>
                      <c:pt idx="60">
                        <c:v>1.1567944250871081</c:v>
                      </c:pt>
                      <c:pt idx="61">
                        <c:v>1.1387096774193548</c:v>
                      </c:pt>
                      <c:pt idx="62">
                        <c:v>1.1607294270671693</c:v>
                      </c:pt>
                      <c:pt idx="63">
                        <c:v>1.1826347305389222</c:v>
                      </c:pt>
                      <c:pt idx="64">
                        <c:v>0.96033994334277617</c:v>
                      </c:pt>
                      <c:pt idx="65">
                        <c:v>1.1943573667711598</c:v>
                      </c:pt>
                      <c:pt idx="66">
                        <c:v>1.2848799299170559</c:v>
                      </c:pt>
                      <c:pt idx="67">
                        <c:v>1.3313253012048192</c:v>
                      </c:pt>
                      <c:pt idx="68">
                        <c:v>1.339943342776204</c:v>
                      </c:pt>
                      <c:pt idx="69">
                        <c:v>1.2621055303188182</c:v>
                      </c:pt>
                      <c:pt idx="70">
                        <c:v>1.1898734177215189</c:v>
                      </c:pt>
                      <c:pt idx="71">
                        <c:v>1.5486725663716814</c:v>
                      </c:pt>
                      <c:pt idx="72">
                        <c:v>1.4199475065616798</c:v>
                      </c:pt>
                      <c:pt idx="73">
                        <c:v>1.2379561412424593</c:v>
                      </c:pt>
                      <c:pt idx="74">
                        <c:v>1.4751131221719458</c:v>
                      </c:pt>
                      <c:pt idx="75">
                        <c:v>1.4968287526427062</c:v>
                      </c:pt>
                      <c:pt idx="76">
                        <c:v>1.5463591246937416</c:v>
                      </c:pt>
                      <c:pt idx="77">
                        <c:v>1.5978723404255319</c:v>
                      </c:pt>
                      <c:pt idx="78">
                        <c:v>1.740952380952381</c:v>
                      </c:pt>
                      <c:pt idx="79">
                        <c:v>1.7060998151571165</c:v>
                      </c:pt>
                      <c:pt idx="80">
                        <c:v>1.9135559921414538</c:v>
                      </c:pt>
                      <c:pt idx="81">
                        <c:v>1.6641104294478528</c:v>
                      </c:pt>
                      <c:pt idx="82">
                        <c:v>1.268361581920904</c:v>
                      </c:pt>
                      <c:pt idx="83">
                        <c:v>1.3835081372780502</c:v>
                      </c:pt>
                      <c:pt idx="84">
                        <c:v>1.4966711051930759</c:v>
                      </c:pt>
                      <c:pt idx="85">
                        <c:v>1.1684901531728664</c:v>
                      </c:pt>
                      <c:pt idx="86">
                        <c:v>1.1950162513542795</c:v>
                      </c:pt>
                      <c:pt idx="87">
                        <c:v>1.093429158110883</c:v>
                      </c:pt>
                      <c:pt idx="88">
                        <c:v>0.94285714285714284</c:v>
                      </c:pt>
                      <c:pt idx="89">
                        <c:v>1.376391982182628</c:v>
                      </c:pt>
                      <c:pt idx="90">
                        <c:v>1.2388881924237582</c:v>
                      </c:pt>
                      <c:pt idx="91">
                        <c:v>1.1245551601423487</c:v>
                      </c:pt>
                      <c:pt idx="92">
                        <c:v>1.1619850187265917</c:v>
                      </c:pt>
                      <c:pt idx="93">
                        <c:v>1.1399632313318877</c:v>
                      </c:pt>
                      <c:pt idx="94">
                        <c:v>1.1959790738831391</c:v>
                      </c:pt>
                      <c:pt idx="95">
                        <c:v>1.2609970674486803</c:v>
                      </c:pt>
                      <c:pt idx="96">
                        <c:v>1.0436893203883495</c:v>
                      </c:pt>
                      <c:pt idx="97">
                        <c:v>1.0893389801191806</c:v>
                      </c:pt>
                      <c:pt idx="98">
                        <c:v>1.1360759493670887</c:v>
                      </c:pt>
                      <c:pt idx="99">
                        <c:v>1.1748589846897664</c:v>
                      </c:pt>
                      <c:pt idx="100">
                        <c:v>1.0728662745892137</c:v>
                      </c:pt>
                      <c:pt idx="101">
                        <c:v>1.0112130703381135</c:v>
                      </c:pt>
                      <c:pt idx="102">
                        <c:v>1.1392130557330322</c:v>
                      </c:pt>
                      <c:pt idx="103">
                        <c:v>1.1199123241398377</c:v>
                      </c:pt>
                      <c:pt idx="104">
                        <c:v>0.99428915500809822</c:v>
                      </c:pt>
                      <c:pt idx="105">
                        <c:v>0.87767237759564054</c:v>
                      </c:pt>
                      <c:pt idx="106">
                        <c:v>0.84008167236730147</c:v>
                      </c:pt>
                      <c:pt idx="107">
                        <c:v>1.1339985863011044</c:v>
                      </c:pt>
                      <c:pt idx="108">
                        <c:v>1.3393597236363577</c:v>
                      </c:pt>
                      <c:pt idx="109">
                        <c:v>1.3063678036725206</c:v>
                      </c:pt>
                      <c:pt idx="110">
                        <c:v>1.2507357898827332</c:v>
                      </c:pt>
                      <c:pt idx="111">
                        <c:v>1.3506785154159791</c:v>
                      </c:pt>
                      <c:pt idx="112">
                        <c:v>1.4687359033362535</c:v>
                      </c:pt>
                      <c:pt idx="113">
                        <c:v>1.5303613789554129</c:v>
                      </c:pt>
                      <c:pt idx="114">
                        <c:v>1.2864867349897309</c:v>
                      </c:pt>
                      <c:pt idx="115">
                        <c:v>1.1291950756345916</c:v>
                      </c:pt>
                      <c:pt idx="116">
                        <c:v>1.140889164551715</c:v>
                      </c:pt>
                      <c:pt idx="117">
                        <c:v>1.1544647470710387</c:v>
                      </c:pt>
                      <c:pt idx="118">
                        <c:v>1.1307126243719186</c:v>
                      </c:pt>
                      <c:pt idx="119">
                        <c:v>1.1067714170917693</c:v>
                      </c:pt>
                      <c:pt idx="120">
                        <c:v>1.1522281575486382</c:v>
                      </c:pt>
                      <c:pt idx="121">
                        <c:v>1.1810475127959543</c:v>
                      </c:pt>
                      <c:pt idx="122">
                        <c:v>1.2307142822292081</c:v>
                      </c:pt>
                      <c:pt idx="123">
                        <c:v>1.1902621101410846</c:v>
                      </c:pt>
                      <c:pt idx="124">
                        <c:v>1.2776843083196479</c:v>
                      </c:pt>
                      <c:pt idx="125">
                        <c:v>1.2413609728873569</c:v>
                      </c:pt>
                      <c:pt idx="126">
                        <c:v>1.2035851927056982</c:v>
                      </c:pt>
                      <c:pt idx="127">
                        <c:v>1.1812545054515007</c:v>
                      </c:pt>
                      <c:pt idx="128">
                        <c:v>1.2319802956624508</c:v>
                      </c:pt>
                      <c:pt idx="129">
                        <c:v>1.211607671355406</c:v>
                      </c:pt>
                      <c:pt idx="130">
                        <c:v>1.1380234948249346</c:v>
                      </c:pt>
                      <c:pt idx="131">
                        <c:v>1.0592076180637136</c:v>
                      </c:pt>
                      <c:pt idx="132">
                        <c:v>1.0925771475994395</c:v>
                      </c:pt>
                      <c:pt idx="133">
                        <c:v>1.1298664569663077</c:v>
                      </c:pt>
                      <c:pt idx="134">
                        <c:v>1.1190572603881668</c:v>
                      </c:pt>
                      <c:pt idx="135">
                        <c:v>1.0547715863509644</c:v>
                      </c:pt>
                      <c:pt idx="136">
                        <c:v>1.0628434685056363</c:v>
                      </c:pt>
                      <c:pt idx="137">
                        <c:v>1.0522035499447839</c:v>
                      </c:pt>
                      <c:pt idx="138">
                        <c:v>1.06761606049477</c:v>
                      </c:pt>
                      <c:pt idx="139">
                        <c:v>1.080950500877043</c:v>
                      </c:pt>
                      <c:pt idx="140">
                        <c:v>1.0951170187384445</c:v>
                      </c:pt>
                      <c:pt idx="141">
                        <c:v>1.0879733027999665</c:v>
                      </c:pt>
                      <c:pt idx="142">
                        <c:v>1.04737582578871</c:v>
                      </c:pt>
                      <c:pt idx="143">
                        <c:v>1.061157264174597</c:v>
                      </c:pt>
                      <c:pt idx="144">
                        <c:v>1.0536010036208914</c:v>
                      </c:pt>
                      <c:pt idx="145">
                        <c:v>1.0576226667487127</c:v>
                      </c:pt>
                      <c:pt idx="146">
                        <c:v>1.0202171854042108</c:v>
                      </c:pt>
                      <c:pt idx="147">
                        <c:v>0.98259339336313611</c:v>
                      </c:pt>
                      <c:pt idx="148">
                        <c:v>0.98480050770563377</c:v>
                      </c:pt>
                      <c:pt idx="149">
                        <c:v>0.97583492114364567</c:v>
                      </c:pt>
                      <c:pt idx="150">
                        <c:v>0.94969500460738732</c:v>
                      </c:pt>
                      <c:pt idx="151">
                        <c:v>0.95370185860157153</c:v>
                      </c:pt>
                      <c:pt idx="152">
                        <c:v>0.95141474567001949</c:v>
                      </c:pt>
                      <c:pt idx="153">
                        <c:v>0.95386210155128992</c:v>
                      </c:pt>
                      <c:pt idx="154">
                        <c:v>0.95680712249025945</c:v>
                      </c:pt>
                      <c:pt idx="155">
                        <c:v>0.91160676346321989</c:v>
                      </c:pt>
                      <c:pt idx="156">
                        <c:v>0.89164433841337276</c:v>
                      </c:pt>
                      <c:pt idx="157">
                        <c:v>0.87087281159518803</c:v>
                      </c:pt>
                      <c:pt idx="158">
                        <c:v>0.8893269699370896</c:v>
                      </c:pt>
                      <c:pt idx="159">
                        <c:v>0.87874290448717185</c:v>
                      </c:pt>
                      <c:pt idx="160">
                        <c:v>0.88234656105407094</c:v>
                      </c:pt>
                      <c:pt idx="161">
                        <c:v>0.88654270214087016</c:v>
                      </c:pt>
                      <c:pt idx="162">
                        <c:v>0.96064715671280554</c:v>
                      </c:pt>
                      <c:pt idx="163">
                        <c:v>1.0115475447470312</c:v>
                      </c:pt>
                      <c:pt idx="164">
                        <c:v>1.11368475797224</c:v>
                      </c:pt>
                      <c:pt idx="165">
                        <c:v>1.0845875936718272</c:v>
                      </c:pt>
                      <c:pt idx="166">
                        <c:v>1.0797651355986633</c:v>
                      </c:pt>
                      <c:pt idx="167">
                        <c:v>1.0711182119430573</c:v>
                      </c:pt>
                      <c:pt idx="168">
                        <c:v>1.0620060333035282</c:v>
                      </c:pt>
                      <c:pt idx="169">
                        <c:v>1.0004186759332914</c:v>
                      </c:pt>
                      <c:pt idx="170">
                        <c:v>0.94508817939888534</c:v>
                      </c:pt>
                      <c:pt idx="171">
                        <c:v>0.86565608796580906</c:v>
                      </c:pt>
                      <c:pt idx="172">
                        <c:v>0.8815449719867835</c:v>
                      </c:pt>
                      <c:pt idx="173">
                        <c:v>0.87908089133051082</c:v>
                      </c:pt>
                      <c:pt idx="174">
                        <c:v>0.87569785305912262</c:v>
                      </c:pt>
                      <c:pt idx="175">
                        <c:v>0.87230954421118978</c:v>
                      </c:pt>
                      <c:pt idx="176">
                        <c:v>0.86109501061914318</c:v>
                      </c:pt>
                      <c:pt idx="177">
                        <c:v>0.85089984710820199</c:v>
                      </c:pt>
                      <c:pt idx="178">
                        <c:v>0.83226686119637538</c:v>
                      </c:pt>
                      <c:pt idx="179">
                        <c:v>0.76147099118960149</c:v>
                      </c:pt>
                      <c:pt idx="180">
                        <c:v>0.81038896541645389</c:v>
                      </c:pt>
                      <c:pt idx="181">
                        <c:v>0.81296217692249573</c:v>
                      </c:pt>
                      <c:pt idx="182">
                        <c:v>0.81456636213722911</c:v>
                      </c:pt>
                      <c:pt idx="183">
                        <c:v>0.80816628304114124</c:v>
                      </c:pt>
                      <c:pt idx="184">
                        <c:v>0.81641171453117034</c:v>
                      </c:pt>
                      <c:pt idx="185">
                        <c:v>0.83164673413063472</c:v>
                      </c:pt>
                      <c:pt idx="186">
                        <c:v>0.94436238306253073</c:v>
                      </c:pt>
                      <c:pt idx="187">
                        <c:v>0.93414634146341469</c:v>
                      </c:pt>
                      <c:pt idx="188">
                        <c:v>0.94864764276856139</c:v>
                      </c:pt>
                      <c:pt idx="189">
                        <c:v>0.96431486525275745</c:v>
                      </c:pt>
                      <c:pt idx="190">
                        <c:v>0.97479892761394105</c:v>
                      </c:pt>
                      <c:pt idx="191">
                        <c:v>0.91739606126914663</c:v>
                      </c:pt>
                      <c:pt idx="192">
                        <c:v>0.90763274336283184</c:v>
                      </c:pt>
                      <c:pt idx="193">
                        <c:v>0.83055265901981234</c:v>
                      </c:pt>
                      <c:pt idx="194">
                        <c:v>0.8469973890339425</c:v>
                      </c:pt>
                      <c:pt idx="195">
                        <c:v>0.86861758866293248</c:v>
                      </c:pt>
                      <c:pt idx="196">
                        <c:v>0.8911007707222437</c:v>
                      </c:pt>
                      <c:pt idx="197">
                        <c:v>0.90539053905390543</c:v>
                      </c:pt>
                      <c:pt idx="198">
                        <c:v>1.0011926058437686</c:v>
                      </c:pt>
                      <c:pt idx="199">
                        <c:v>0.95124923826934793</c:v>
                      </c:pt>
                      <c:pt idx="200">
                        <c:v>0.95166352793471443</c:v>
                      </c:pt>
                      <c:pt idx="201">
                        <c:v>0.92360264943237802</c:v>
                      </c:pt>
                      <c:pt idx="202">
                        <c:v>0.90498450474908565</c:v>
                      </c:pt>
                      <c:pt idx="203">
                        <c:v>0.88659793814432986</c:v>
                      </c:pt>
                      <c:pt idx="204">
                        <c:v>0.86148238153098422</c:v>
                      </c:pt>
                      <c:pt idx="205">
                        <c:v>0.71530673019654556</c:v>
                      </c:pt>
                      <c:pt idx="206">
                        <c:v>0.63549007046764894</c:v>
                      </c:pt>
                      <c:pt idx="207">
                        <c:v>0.59630606860158308</c:v>
                      </c:pt>
                      <c:pt idx="208">
                        <c:v>0.60877781618675697</c:v>
                      </c:pt>
                      <c:pt idx="209">
                        <c:v>0.58666412057475092</c:v>
                      </c:pt>
                      <c:pt idx="210">
                        <c:v>0.56405284790504262</c:v>
                      </c:pt>
                      <c:pt idx="211">
                        <c:v>0.55077574047954869</c:v>
                      </c:pt>
                      <c:pt idx="212">
                        <c:v>0.5212323064113239</c:v>
                      </c:pt>
                      <c:pt idx="213">
                        <c:v>0.66431451612903225</c:v>
                      </c:pt>
                      <c:pt idx="214">
                        <c:v>0.73783185840707965</c:v>
                      </c:pt>
                      <c:pt idx="215">
                        <c:v>0.70723684210526316</c:v>
                      </c:pt>
                      <c:pt idx="216">
                        <c:v>0.7439722660368473</c:v>
                      </c:pt>
                      <c:pt idx="217">
                        <c:v>0.78457978057904332</c:v>
                      </c:pt>
                      <c:pt idx="218">
                        <c:v>0.84763124199743922</c:v>
                      </c:pt>
                      <c:pt idx="219">
                        <c:v>1.0750798722044728</c:v>
                      </c:pt>
                      <c:pt idx="220">
                        <c:v>1.0925644916540211</c:v>
                      </c:pt>
                      <c:pt idx="221">
                        <c:v>1.128935532233883</c:v>
                      </c:pt>
                      <c:pt idx="222">
                        <c:v>1.1519379844961239</c:v>
                      </c:pt>
                      <c:pt idx="223">
                        <c:v>1.1447515428233646</c:v>
                      </c:pt>
                      <c:pt idx="224">
                        <c:v>1.1375579598145287</c:v>
                      </c:pt>
                      <c:pt idx="225">
                        <c:v>1.255287009063444</c:v>
                      </c:pt>
                      <c:pt idx="226">
                        <c:v>1.3031203566121843</c:v>
                      </c:pt>
                      <c:pt idx="227">
                        <c:v>1.3777777777777778</c:v>
                      </c:pt>
                      <c:pt idx="228">
                        <c:v>1.4196547144754317</c:v>
                      </c:pt>
                      <c:pt idx="229">
                        <c:v>1.4279946164199193</c:v>
                      </c:pt>
                      <c:pt idx="230">
                        <c:v>1.4947671743629298</c:v>
                      </c:pt>
                      <c:pt idx="231">
                        <c:v>1.5625</c:v>
                      </c:pt>
                      <c:pt idx="232">
                        <c:v>1.4271961492178098</c:v>
                      </c:pt>
                      <c:pt idx="233">
                        <c:v>1.3751425313568986</c:v>
                      </c:pt>
                      <c:pt idx="234">
                        <c:v>1.2127016129032258</c:v>
                      </c:pt>
                      <c:pt idx="235">
                        <c:v>1.1506080449017773</c:v>
                      </c:pt>
                      <c:pt idx="236">
                        <c:v>1.117813383600377</c:v>
                      </c:pt>
                      <c:pt idx="237">
                        <c:v>1.0490250716122993</c:v>
                      </c:pt>
                      <c:pt idx="238">
                        <c:v>0.98521739130434782</c:v>
                      </c:pt>
                      <c:pt idx="239">
                        <c:v>0.98819561551433388</c:v>
                      </c:pt>
                      <c:pt idx="240">
                        <c:v>0.97595356550580437</c:v>
                      </c:pt>
                      <c:pt idx="241">
                        <c:v>0.98088113050706571</c:v>
                      </c:pt>
                      <c:pt idx="242">
                        <c:v>0.95691056910569106</c:v>
                      </c:pt>
                      <c:pt idx="243">
                        <c:v>0.94182124789207422</c:v>
                      </c:pt>
                      <c:pt idx="244">
                        <c:v>0.94825882637883163</c:v>
                      </c:pt>
                      <c:pt idx="245">
                        <c:v>0.95498676081200351</c:v>
                      </c:pt>
                      <c:pt idx="246">
                        <c:v>0.9965870307167235</c:v>
                      </c:pt>
                      <c:pt idx="247">
                        <c:v>0.99830076465590489</c:v>
                      </c:pt>
                      <c:pt idx="248">
                        <c:v>1.0059322033898306</c:v>
                      </c:pt>
                      <c:pt idx="249">
                        <c:v>0.97536108751062023</c:v>
                      </c:pt>
                      <c:pt idx="250">
                        <c:v>0.99015219337511196</c:v>
                      </c:pt>
                      <c:pt idx="251">
                        <c:v>0.99091810743503472</c:v>
                      </c:pt>
                      <c:pt idx="252">
                        <c:v>0.99168207024029575</c:v>
                      </c:pt>
                      <c:pt idx="253">
                        <c:v>0.90753424657534243</c:v>
                      </c:pt>
                      <c:pt idx="254">
                        <c:v>0.97361702127659577</c:v>
                      </c:pt>
                      <c:pt idx="255">
                        <c:v>1.0859309182813817</c:v>
                      </c:pt>
                      <c:pt idx="256">
                        <c:v>1.1559233449477353</c:v>
                      </c:pt>
                      <c:pt idx="257">
                        <c:v>1.1301989150090417</c:v>
                      </c:pt>
                      <c:pt idx="258">
                        <c:v>1.0560924674490115</c:v>
                      </c:pt>
                      <c:pt idx="259">
                        <c:v>0.97949673811742777</c:v>
                      </c:pt>
                      <c:pt idx="260">
                        <c:v>1.1330188679245283</c:v>
                      </c:pt>
                      <c:pt idx="261">
                        <c:v>1.3356643356643356</c:v>
                      </c:pt>
                      <c:pt idx="262">
                        <c:v>1.1962761830876649</c:v>
                      </c:pt>
                      <c:pt idx="263">
                        <c:v>1.1308880967977597</c:v>
                      </c:pt>
                      <c:pt idx="264">
                        <c:v>1.1672</c:v>
                      </c:pt>
                      <c:pt idx="265">
                        <c:v>1.2371763885658935</c:v>
                      </c:pt>
                      <c:pt idx="266">
                        <c:v>1.3206470028544244</c:v>
                      </c:pt>
                      <c:pt idx="267">
                        <c:v>1.2905911740216487</c:v>
                      </c:pt>
                      <c:pt idx="268">
                        <c:v>1.0530104712041886</c:v>
                      </c:pt>
                      <c:pt idx="269">
                        <c:v>1.0752269779507133</c:v>
                      </c:pt>
                      <c:pt idx="270">
                        <c:v>1.118766250742941</c:v>
                      </c:pt>
                      <c:pt idx="271">
                        <c:v>1.1651816312542838</c:v>
                      </c:pt>
                      <c:pt idx="272">
                        <c:v>1.1815267394307154</c:v>
                      </c:pt>
                      <c:pt idx="273">
                        <c:v>1.1988472622478386</c:v>
                      </c:pt>
                      <c:pt idx="274">
                        <c:v>1.2225806451612904</c:v>
                      </c:pt>
                      <c:pt idx="275">
                        <c:v>1.2436295835922933</c:v>
                      </c:pt>
                      <c:pt idx="276">
                        <c:v>1.4053075995174908</c:v>
                      </c:pt>
                      <c:pt idx="277">
                        <c:v>1.5176426087364412</c:v>
                      </c:pt>
                      <c:pt idx="278">
                        <c:v>1.4770588235294118</c:v>
                      </c:pt>
                      <c:pt idx="279">
                        <c:v>1.5292984079890135</c:v>
                      </c:pt>
                      <c:pt idx="280">
                        <c:v>1.5835336538461537</c:v>
                      </c:pt>
                      <c:pt idx="281">
                        <c:v>1.5704485488126649</c:v>
                      </c:pt>
                      <c:pt idx="282">
                        <c:v>1.5712143928035982</c:v>
                      </c:pt>
                      <c:pt idx="283">
                        <c:v>1.3772532188841202</c:v>
                      </c:pt>
                      <c:pt idx="284">
                        <c:v>1.3167189952904239</c:v>
                      </c:pt>
                      <c:pt idx="285">
                        <c:v>1.2373556352050976</c:v>
                      </c:pt>
                      <c:pt idx="286">
                        <c:v>1.1893983268827337</c:v>
                      </c:pt>
                      <c:pt idx="287">
                        <c:v>1.142314990512334</c:v>
                      </c:pt>
                      <c:pt idx="288">
                        <c:v>1.0695564516129032</c:v>
                      </c:pt>
                      <c:pt idx="289">
                        <c:v>1.0403944020356235</c:v>
                      </c:pt>
                      <c:pt idx="290">
                        <c:v>1.0535992521034589</c:v>
                      </c:pt>
                      <c:pt idx="291">
                        <c:v>1.0709388971684053</c:v>
                      </c:pt>
                      <c:pt idx="292">
                        <c:v>1.0743482458963631</c:v>
                      </c:pt>
                      <c:pt idx="293">
                        <c:v>1.0135702028028279</c:v>
                      </c:pt>
                      <c:pt idx="294">
                        <c:v>0.95182724252491691</c:v>
                      </c:pt>
                      <c:pt idx="295">
                        <c:v>0.99026076028903554</c:v>
                      </c:pt>
                      <c:pt idx="296">
                        <c:v>1.0314888413329257</c:v>
                      </c:pt>
                      <c:pt idx="297">
                        <c:v>0.98964803312629401</c:v>
                      </c:pt>
                      <c:pt idx="298">
                        <c:v>0.96298357918174227</c:v>
                      </c:pt>
                      <c:pt idx="299">
                        <c:v>1.0209706411024566</c:v>
                      </c:pt>
                      <c:pt idx="300">
                        <c:v>1.0321085857411341</c:v>
                      </c:pt>
                      <c:pt idx="301">
                        <c:v>1.043979057591623</c:v>
                      </c:pt>
                      <c:pt idx="302">
                        <c:v>0.96827411167512689</c:v>
                      </c:pt>
                      <c:pt idx="303">
                        <c:v>0.99377593360995853</c:v>
                      </c:pt>
                      <c:pt idx="304">
                        <c:v>1.1323968918111178</c:v>
                      </c:pt>
                      <c:pt idx="305">
                        <c:v>1.1343930635838151</c:v>
                      </c:pt>
                      <c:pt idx="306">
                        <c:v>1.1267605633802817</c:v>
                      </c:pt>
                      <c:pt idx="307">
                        <c:v>1.1115297540455544</c:v>
                      </c:pt>
                      <c:pt idx="308">
                        <c:v>1.0932798395185557</c:v>
                      </c:pt>
                      <c:pt idx="309">
                        <c:v>1.1602228047182175</c:v>
                      </c:pt>
                      <c:pt idx="310">
                        <c:v>1.0375782881002087</c:v>
                      </c:pt>
                      <c:pt idx="311">
                        <c:v>0.89363948271311688</c:v>
                      </c:pt>
                      <c:pt idx="312">
                        <c:v>0.83133757961783439</c:v>
                      </c:pt>
                      <c:pt idx="313">
                        <c:v>0.82161458333333337</c:v>
                      </c:pt>
                      <c:pt idx="314">
                        <c:v>0.85756171015699623</c:v>
                      </c:pt>
                      <c:pt idx="315">
                        <c:v>0.90091743119266054</c:v>
                      </c:pt>
                      <c:pt idx="316">
                        <c:v>0.83309799491669023</c:v>
                      </c:pt>
                      <c:pt idx="317">
                        <c:v>0.83271054900833574</c:v>
                      </c:pt>
                      <c:pt idx="318">
                        <c:v>0.84406379208505611</c:v>
                      </c:pt>
                      <c:pt idx="319">
                        <c:v>0.85381550720196142</c:v>
                      </c:pt>
                      <c:pt idx="320">
                        <c:v>0.85673534072900159</c:v>
                      </c:pt>
                      <c:pt idx="321">
                        <c:v>0.87208664056077223</c:v>
                      </c:pt>
                      <c:pt idx="322">
                        <c:v>0.88866259334691111</c:v>
                      </c:pt>
                      <c:pt idx="323">
                        <c:v>0.91084745762711861</c:v>
                      </c:pt>
                      <c:pt idx="324">
                        <c:v>0.97204004142216083</c:v>
                      </c:pt>
                      <c:pt idx="325">
                        <c:v>0.98810356892932116</c:v>
                      </c:pt>
                      <c:pt idx="326">
                        <c:v>1.0229720028715004</c:v>
                      </c:pt>
                      <c:pt idx="327">
                        <c:v>1.0462449130595635</c:v>
                      </c:pt>
                      <c:pt idx="328">
                        <c:v>1.0490314818368145</c:v>
                      </c:pt>
                      <c:pt idx="329">
                        <c:v>1.051948051948052</c:v>
                      </c:pt>
                      <c:pt idx="330">
                        <c:v>1.0521027167845181</c:v>
                      </c:pt>
                      <c:pt idx="331">
                        <c:v>1.0021306818181819</c:v>
                      </c:pt>
                      <c:pt idx="332">
                        <c:v>0.96423512747875351</c:v>
                      </c:pt>
                      <c:pt idx="333">
                        <c:v>1.0480701754385966</c:v>
                      </c:pt>
                      <c:pt idx="334">
                        <c:v>1.0477369165487977</c:v>
                      </c:pt>
                      <c:pt idx="335">
                        <c:v>1.0583713417869061</c:v>
                      </c:pt>
                      <c:pt idx="336">
                        <c:v>1.0693536673928832</c:v>
                      </c:pt>
                      <c:pt idx="337">
                        <c:v>1.0721613017332863</c:v>
                      </c:pt>
                      <c:pt idx="338">
                        <c:v>1.0889440113394755</c:v>
                      </c:pt>
                      <c:pt idx="339">
                        <c:v>1.1612192434814543</c:v>
                      </c:pt>
                      <c:pt idx="340">
                        <c:v>1.107130900569133</c:v>
                      </c:pt>
                      <c:pt idx="341">
                        <c:v>1.1599730003374957</c:v>
                      </c:pt>
                      <c:pt idx="342">
                        <c:v>1.1842397860371034</c:v>
                      </c:pt>
                      <c:pt idx="343">
                        <c:v>1.2088285229202038</c:v>
                      </c:pt>
                      <c:pt idx="344">
                        <c:v>1.2144506763444407</c:v>
                      </c:pt>
                      <c:pt idx="345">
                        <c:v>1.1815815164334527</c:v>
                      </c:pt>
                      <c:pt idx="346">
                        <c:v>1.1983823037493255</c:v>
                      </c:pt>
                      <c:pt idx="347">
                        <c:v>1.1941336558814635</c:v>
                      </c:pt>
                      <c:pt idx="348">
                        <c:v>1.1821355833575793</c:v>
                      </c:pt>
                      <c:pt idx="349">
                        <c:v>1.17282152440447</c:v>
                      </c:pt>
                      <c:pt idx="350">
                        <c:v>1.1637640449438202</c:v>
                      </c:pt>
                      <c:pt idx="351">
                        <c:v>1.1524042379788102</c:v>
                      </c:pt>
                      <c:pt idx="352">
                        <c:v>1.2035251996695124</c:v>
                      </c:pt>
                      <c:pt idx="353">
                        <c:v>1.2055045180053117</c:v>
                      </c:pt>
                      <c:pt idx="354">
                        <c:v>1.1823246391491518</c:v>
                      </c:pt>
                      <c:pt idx="355">
                        <c:v>1.1193699237016983</c:v>
                      </c:pt>
                      <c:pt idx="356">
                        <c:v>1.0468747530361431</c:v>
                      </c:pt>
                      <c:pt idx="357">
                        <c:v>0.97538015930485156</c:v>
                      </c:pt>
                      <c:pt idx="358">
                        <c:v>1.0737859500235738</c:v>
                      </c:pt>
                      <c:pt idx="359">
                        <c:v>1.0400457665903891</c:v>
                      </c:pt>
                      <c:pt idx="360">
                        <c:v>0.98817863397548156</c:v>
                      </c:pt>
                      <c:pt idx="361">
                        <c:v>0.94431656059364322</c:v>
                      </c:pt>
                      <c:pt idx="362">
                        <c:v>0.94613016710642039</c:v>
                      </c:pt>
                      <c:pt idx="363">
                        <c:v>0.94677808329553392</c:v>
                      </c:pt>
                      <c:pt idx="364">
                        <c:v>0.94753773818361786</c:v>
                      </c:pt>
                      <c:pt idx="365">
                        <c:v>0.92821075740944015</c:v>
                      </c:pt>
                      <c:pt idx="366">
                        <c:v>0.93003300330033001</c:v>
                      </c:pt>
                      <c:pt idx="367">
                        <c:v>0.95968099246787775</c:v>
                      </c:pt>
                      <c:pt idx="368">
                        <c:v>0.97595516346809541</c:v>
                      </c:pt>
                      <c:pt idx="369">
                        <c:v>0.98768301185219609</c:v>
                      </c:pt>
                      <c:pt idx="370">
                        <c:v>1.0233059854584428</c:v>
                      </c:pt>
                      <c:pt idx="371">
                        <c:v>1.0634630451815095</c:v>
                      </c:pt>
                      <c:pt idx="372">
                        <c:v>0.96807000946073796</c:v>
                      </c:pt>
                      <c:pt idx="373">
                        <c:v>0.97468653891648926</c:v>
                      </c:pt>
                      <c:pt idx="374">
                        <c:v>0.95590951061865193</c:v>
                      </c:pt>
                      <c:pt idx="375">
                        <c:v>0.97606321171275856</c:v>
                      </c:pt>
                      <c:pt idx="376">
                        <c:v>1.0018823529411764</c:v>
                      </c:pt>
                      <c:pt idx="377">
                        <c:v>1.0213157152082335</c:v>
                      </c:pt>
                      <c:pt idx="378">
                        <c:v>1.0417485265225934</c:v>
                      </c:pt>
                      <c:pt idx="379">
                        <c:v>1.0456877595895431</c:v>
                      </c:pt>
                      <c:pt idx="380">
                        <c:v>1.0441612357158343</c:v>
                      </c:pt>
                      <c:pt idx="381">
                        <c:v>1.0441922241004589</c:v>
                      </c:pt>
                      <c:pt idx="382">
                        <c:v>1.0485714285714285</c:v>
                      </c:pt>
                      <c:pt idx="383">
                        <c:v>1.0002348520432127</c:v>
                      </c:pt>
                      <c:pt idx="384">
                        <c:v>1.0290218619883442</c:v>
                      </c:pt>
                      <c:pt idx="385">
                        <c:v>1.0582272512965583</c:v>
                      </c:pt>
                      <c:pt idx="386">
                        <c:v>1.0768691588785047</c:v>
                      </c:pt>
                      <c:pt idx="387">
                        <c:v>1.0897398205841551</c:v>
                      </c:pt>
                      <c:pt idx="388">
                        <c:v>1.106845513413506</c:v>
                      </c:pt>
                      <c:pt idx="389">
                        <c:v>1.0969573115349682</c:v>
                      </c:pt>
                      <c:pt idx="390">
                        <c:v>1.1258591537027474</c:v>
                      </c:pt>
                      <c:pt idx="391">
                        <c:v>1.0880964712478971</c:v>
                      </c:pt>
                      <c:pt idx="392">
                        <c:v>1.0519046558253509</c:v>
                      </c:pt>
                      <c:pt idx="393">
                        <c:v>1.1477543935777825</c:v>
                      </c:pt>
                      <c:pt idx="394">
                        <c:v>1.0966116288927366</c:v>
                      </c:pt>
                      <c:pt idx="395">
                        <c:v>1.0419974926870037</c:v>
                      </c:pt>
                      <c:pt idx="396">
                        <c:v>1.0496791554543572</c:v>
                      </c:pt>
                      <c:pt idx="397">
                        <c:v>1.0619319604367325</c:v>
                      </c:pt>
                      <c:pt idx="398">
                        <c:v>1.068269747419045</c:v>
                      </c:pt>
                      <c:pt idx="399">
                        <c:v>1.0747564591274883</c:v>
                      </c:pt>
                      <c:pt idx="400">
                        <c:v>0.97826086956521741</c:v>
                      </c:pt>
                      <c:pt idx="401">
                        <c:v>1.0196627793948185</c:v>
                      </c:pt>
                      <c:pt idx="402">
                        <c:v>1.0824142771205134</c:v>
                      </c:pt>
                      <c:pt idx="403">
                        <c:v>1.0767107079471505</c:v>
                      </c:pt>
                      <c:pt idx="404">
                        <c:v>1.0779654359780046</c:v>
                      </c:pt>
                      <c:pt idx="405">
                        <c:v>1.0744726636004427</c:v>
                      </c:pt>
                      <c:pt idx="406">
                        <c:v>1.0709359605911331</c:v>
                      </c:pt>
                      <c:pt idx="407">
                        <c:v>1.074975845410628</c:v>
                      </c:pt>
                      <c:pt idx="408">
                        <c:v>1.0784051888592141</c:v>
                      </c:pt>
                      <c:pt idx="409">
                        <c:v>1.0879955539088551</c:v>
                      </c:pt>
                      <c:pt idx="410">
                        <c:v>1.0924908424908424</c:v>
                      </c:pt>
                      <c:pt idx="411">
                        <c:v>1.1096738932410275</c:v>
                      </c:pt>
                      <c:pt idx="412">
                        <c:v>1.1196935919292264</c:v>
                      </c:pt>
                      <c:pt idx="413">
                        <c:v>1.1298988040478382</c:v>
                      </c:pt>
                      <c:pt idx="414">
                        <c:v>1.1328419917310804</c:v>
                      </c:pt>
                      <c:pt idx="415">
                        <c:v>1.1286042809127896</c:v>
                      </c:pt>
                      <c:pt idx="416">
                        <c:v>1.0505704069470458</c:v>
                      </c:pt>
                      <c:pt idx="417">
                        <c:v>0.98575020955574177</c:v>
                      </c:pt>
                      <c:pt idx="418">
                        <c:v>1.065670661631916</c:v>
                      </c:pt>
                      <c:pt idx="419">
                        <c:v>1.06556821523762</c:v>
                      </c:pt>
                      <c:pt idx="420">
                        <c:v>1.0654616511968735</c:v>
                      </c:pt>
                      <c:pt idx="421">
                        <c:v>1.0441129800063471</c:v>
                      </c:pt>
                      <c:pt idx="422">
                        <c:v>1.0307210031347962</c:v>
                      </c:pt>
                      <c:pt idx="423">
                        <c:v>1.0768588387051372</c:v>
                      </c:pt>
                      <c:pt idx="424">
                        <c:v>1.1416666666666666</c:v>
                      </c:pt>
                      <c:pt idx="425">
                        <c:v>1.0143275304267447</c:v>
                      </c:pt>
                      <c:pt idx="426">
                        <c:v>1.0103034294970286</c:v>
                      </c:pt>
                      <c:pt idx="427">
                        <c:v>1.006266238728412</c:v>
                      </c:pt>
                      <c:pt idx="428">
                        <c:v>0.99224924012158056</c:v>
                      </c:pt>
                      <c:pt idx="429">
                        <c:v>1.0158150851581509</c:v>
                      </c:pt>
                      <c:pt idx="430">
                        <c:v>1.0019236218918042</c:v>
                      </c:pt>
                      <c:pt idx="431">
                        <c:v>0.9909131535826009</c:v>
                      </c:pt>
                      <c:pt idx="432">
                        <c:v>1.0028857837181044</c:v>
                      </c:pt>
                      <c:pt idx="433">
                        <c:v>0.98230567930522272</c:v>
                      </c:pt>
                      <c:pt idx="434">
                        <c:v>0.96157351154313486</c:v>
                      </c:pt>
                      <c:pt idx="435">
                        <c:v>0.96109664573441567</c:v>
                      </c:pt>
                      <c:pt idx="436">
                        <c:v>0.92994011976047908</c:v>
                      </c:pt>
                      <c:pt idx="437">
                        <c:v>0.92008412197686651</c:v>
                      </c:pt>
                      <c:pt idx="438">
                        <c:v>0.8992784125075165</c:v>
                      </c:pt>
                      <c:pt idx="439">
                        <c:v>0.9009541117673785</c:v>
                      </c:pt>
                      <c:pt idx="440">
                        <c:v>0.9089674942048338</c:v>
                      </c:pt>
                      <c:pt idx="441">
                        <c:v>0.91739061759595641</c:v>
                      </c:pt>
                      <c:pt idx="442">
                        <c:v>0.90342629482071712</c:v>
                      </c:pt>
                      <c:pt idx="443">
                        <c:v>0.89488087572440433</c:v>
                      </c:pt>
                      <c:pt idx="444">
                        <c:v>0.87983673469387758</c:v>
                      </c:pt>
                      <c:pt idx="445">
                        <c:v>0.88582413908391844</c:v>
                      </c:pt>
                      <c:pt idx="446">
                        <c:v>0.87426458228273662</c:v>
                      </c:pt>
                      <c:pt idx="447">
                        <c:v>0.86113295372187448</c:v>
                      </c:pt>
                      <c:pt idx="448">
                        <c:v>0.84762396694214881</c:v>
                      </c:pt>
                      <c:pt idx="449">
                        <c:v>0.82854118892220852</c:v>
                      </c:pt>
                      <c:pt idx="450">
                        <c:v>0.82298974635725852</c:v>
                      </c:pt>
                      <c:pt idx="451">
                        <c:v>0.86027092224902579</c:v>
                      </c:pt>
                      <c:pt idx="452">
                        <c:v>0.85997357992073975</c:v>
                      </c:pt>
                      <c:pt idx="453">
                        <c:v>0.86041145933474328</c:v>
                      </c:pt>
                      <c:pt idx="454">
                        <c:v>0.86435217995703795</c:v>
                      </c:pt>
                      <c:pt idx="455">
                        <c:v>0.86857607150111715</c:v>
                      </c:pt>
                      <c:pt idx="456">
                        <c:v>0.90078773685331059</c:v>
                      </c:pt>
                      <c:pt idx="457">
                        <c:v>0.90928961748633885</c:v>
                      </c:pt>
                      <c:pt idx="458">
                        <c:v>0.88093183779119932</c:v>
                      </c:pt>
                      <c:pt idx="459">
                        <c:v>0.88131501849684524</c:v>
                      </c:pt>
                      <c:pt idx="460">
                        <c:v>0.88223463687150838</c:v>
                      </c:pt>
                      <c:pt idx="461">
                        <c:v>0.8777325409316955</c:v>
                      </c:pt>
                      <c:pt idx="462">
                        <c:v>0.87301216089803557</c:v>
                      </c:pt>
                      <c:pt idx="463">
                        <c:v>0.86882533679981089</c:v>
                      </c:pt>
                      <c:pt idx="464">
                        <c:v>0.90264423076923073</c:v>
                      </c:pt>
                      <c:pt idx="465">
                        <c:v>0.91013712047012729</c:v>
                      </c:pt>
                      <c:pt idx="466">
                        <c:v>0.91580186858393231</c:v>
                      </c:pt>
                      <c:pt idx="467">
                        <c:v>0.92806484295846003</c:v>
                      </c:pt>
                      <c:pt idx="468">
                        <c:v>0.95086455515974799</c:v>
                      </c:pt>
                      <c:pt idx="469">
                        <c:v>0.97508706134476297</c:v>
                      </c:pt>
                      <c:pt idx="470">
                        <c:v>0.98449401523394997</c:v>
                      </c:pt>
                      <c:pt idx="471">
                        <c:v>0.95046604527296941</c:v>
                      </c:pt>
                      <c:pt idx="472">
                        <c:v>0.93166532149582992</c:v>
                      </c:pt>
                      <c:pt idx="473">
                        <c:v>0.93039695486677543</c:v>
                      </c:pt>
                      <c:pt idx="474">
                        <c:v>0.92030567685589515</c:v>
                      </c:pt>
                      <c:pt idx="475">
                        <c:v>0.90514387104943683</c:v>
                      </c:pt>
                      <c:pt idx="476">
                        <c:v>0.88983516483516478</c:v>
                      </c:pt>
                      <c:pt idx="477">
                        <c:v>0.88796540187482331</c:v>
                      </c:pt>
                      <c:pt idx="478">
                        <c:v>0.89324740823760151</c:v>
                      </c:pt>
                      <c:pt idx="479">
                        <c:v>0.89835402829916255</c:v>
                      </c:pt>
                      <c:pt idx="480">
                        <c:v>0.89304500292226763</c:v>
                      </c:pt>
                      <c:pt idx="481">
                        <c:v>0.86803084223013049</c:v>
                      </c:pt>
                      <c:pt idx="482">
                        <c:v>0.87217634832475377</c:v>
                      </c:pt>
                      <c:pt idx="483">
                        <c:v>0.87650509416486566</c:v>
                      </c:pt>
                      <c:pt idx="484">
                        <c:v>0.87473442405921042</c:v>
                      </c:pt>
                      <c:pt idx="485">
                        <c:v>0.86668757841907151</c:v>
                      </c:pt>
                      <c:pt idx="486">
                        <c:v>0.88588878174220509</c:v>
                      </c:pt>
                      <c:pt idx="487">
                        <c:v>0.88612565445026181</c:v>
                      </c:pt>
                      <c:pt idx="488">
                        <c:v>0.90775538093611208</c:v>
                      </c:pt>
                      <c:pt idx="489">
                        <c:v>0.90132010969120635</c:v>
                      </c:pt>
                      <c:pt idx="490">
                        <c:v>0.89468122578372666</c:v>
                      </c:pt>
                      <c:pt idx="491">
                        <c:v>0.89185343294201347</c:v>
                      </c:pt>
                      <c:pt idx="492">
                        <c:v>0.90517553384002891</c:v>
                      </c:pt>
                      <c:pt idx="493">
                        <c:v>0.89332365747460085</c:v>
                      </c:pt>
                      <c:pt idx="494">
                        <c:v>0.89807976366322007</c:v>
                      </c:pt>
                      <c:pt idx="495">
                        <c:v>0.89988709070380124</c:v>
                      </c:pt>
                      <c:pt idx="496">
                        <c:v>0.90627954798514065</c:v>
                      </c:pt>
                      <c:pt idx="497">
                        <c:v>0.91299212598425195</c:v>
                      </c:pt>
                      <c:pt idx="498">
                        <c:v>0.91663342640606305</c:v>
                      </c:pt>
                      <c:pt idx="499">
                        <c:v>0.92562974810075971</c:v>
                      </c:pt>
                      <c:pt idx="500">
                        <c:v>0.92404549147034931</c:v>
                      </c:pt>
                      <c:pt idx="501">
                        <c:v>0.91365131578947367</c:v>
                      </c:pt>
                      <c:pt idx="502">
                        <c:v>0.95399414470932664</c:v>
                      </c:pt>
                      <c:pt idx="503">
                        <c:v>0.95180610076558203</c:v>
                      </c:pt>
                      <c:pt idx="504">
                        <c:v>0.94954721862871927</c:v>
                      </c:pt>
                      <c:pt idx="505">
                        <c:v>0.95126196692776332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33-4111-A4A7-E3E6EFCA2C2B}"/>
                  </c:ext>
                </c:extLst>
              </c15:ser>
            </c15:filteredLineSeries>
          </c:ext>
        </c:extLst>
      </c:lineChart>
      <c:dateAx>
        <c:axId val="2106644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888"/>
        <c:crosses val="autoZero"/>
        <c:auto val="1"/>
        <c:lblOffset val="100"/>
        <c:baseTimeUnit val="days"/>
      </c:dateAx>
      <c:valAx>
        <c:axId val="2106648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2"/>
          <c:tx>
            <c:strRef>
              <c:f>'Dados sim recup log'!$N$1</c:f>
              <c:strCache>
                <c:ptCount val="1"/>
                <c:pt idx="0">
                  <c:v>R média semanal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log'!$N$2:$N$600</c:f>
              <c:numCache>
                <c:formatCode>General</c:formatCode>
                <c:ptCount val="599"/>
                <c:pt idx="27">
                  <c:v>1.1942847028174224</c:v>
                </c:pt>
                <c:pt idx="28">
                  <c:v>1.2012020088139759</c:v>
                </c:pt>
                <c:pt idx="29">
                  <c:v>1.2250599610442106</c:v>
                </c:pt>
                <c:pt idx="30">
                  <c:v>1.2439191331413348</c:v>
                </c:pt>
                <c:pt idx="31">
                  <c:v>1.2475143951009027</c:v>
                </c:pt>
                <c:pt idx="32">
                  <c:v>1.2486835785187698</c:v>
                </c:pt>
                <c:pt idx="33">
                  <c:v>1.2190135389894319</c:v>
                </c:pt>
                <c:pt idx="34">
                  <c:v>1.1279840773084175</c:v>
                </c:pt>
                <c:pt idx="35">
                  <c:v>1.119347306903647</c:v>
                </c:pt>
                <c:pt idx="36">
                  <c:v>1.0839894782648278</c:v>
                </c:pt>
                <c:pt idx="37">
                  <c:v>1.044429671216702</c:v>
                </c:pt>
                <c:pt idx="38">
                  <c:v>0.99846782186421223</c:v>
                </c:pt>
                <c:pt idx="39">
                  <c:v>1.0072023627338675</c:v>
                </c:pt>
                <c:pt idx="40">
                  <c:v>1.063650325654959</c:v>
                </c:pt>
                <c:pt idx="41">
                  <c:v>1.1816575636950526</c:v>
                </c:pt>
                <c:pt idx="42">
                  <c:v>1.2295817647613734</c:v>
                </c:pt>
                <c:pt idx="43">
                  <c:v>1.297619722405023</c:v>
                </c:pt>
                <c:pt idx="44">
                  <c:v>1.3811781182385452</c:v>
                </c:pt>
                <c:pt idx="45">
                  <c:v>1.4824164216570817</c:v>
                </c:pt>
                <c:pt idx="46">
                  <c:v>1.5357579321189287</c:v>
                </c:pt>
                <c:pt idx="47">
                  <c:v>1.5173393650662244</c:v>
                </c:pt>
                <c:pt idx="48">
                  <c:v>1.4660205068377554</c:v>
                </c:pt>
                <c:pt idx="49">
                  <c:v>1.4441720189838023</c:v>
                </c:pt>
                <c:pt idx="50">
                  <c:v>1.4637588721425834</c:v>
                </c:pt>
                <c:pt idx="51">
                  <c:v>1.4325184807196742</c:v>
                </c:pt>
                <c:pt idx="52">
                  <c:v>1.3928842613772086</c:v>
                </c:pt>
                <c:pt idx="53">
                  <c:v>1.3459194486206407</c:v>
                </c:pt>
                <c:pt idx="54">
                  <c:v>1.3120873372402304</c:v>
                </c:pt>
                <c:pt idx="55">
                  <c:v>1.2436326378638949</c:v>
                </c:pt>
                <c:pt idx="56">
                  <c:v>1.1860970659761911</c:v>
                </c:pt>
                <c:pt idx="57">
                  <c:v>1.0575060706602852</c:v>
                </c:pt>
                <c:pt idx="58">
                  <c:v>0.97215554620308309</c:v>
                </c:pt>
                <c:pt idx="59">
                  <c:v>0.91196482204954876</c:v>
                </c:pt>
                <c:pt idx="60">
                  <c:v>0.86358880568900109</c:v>
                </c:pt>
                <c:pt idx="61">
                  <c:v>0.83213067195880763</c:v>
                </c:pt>
                <c:pt idx="62">
                  <c:v>0.83383779454904927</c:v>
                </c:pt>
                <c:pt idx="63">
                  <c:v>0.83751475635525807</c:v>
                </c:pt>
                <c:pt idx="64">
                  <c:v>0.87443350006476339</c:v>
                </c:pt>
                <c:pt idx="65">
                  <c:v>0.96721089780530611</c:v>
                </c:pt>
                <c:pt idx="66">
                  <c:v>1.0712117942888348</c:v>
                </c:pt>
                <c:pt idx="67">
                  <c:v>1.1783215998204501</c:v>
                </c:pt>
                <c:pt idx="68">
                  <c:v>1.2946054571422814</c:v>
                </c:pt>
                <c:pt idx="69">
                  <c:v>1.4400998963768619</c:v>
                </c:pt>
                <c:pt idx="70">
                  <c:v>1.5754676794943403</c:v>
                </c:pt>
                <c:pt idx="71">
                  <c:v>1.7331275372937467</c:v>
                </c:pt>
                <c:pt idx="72">
                  <c:v>1.7834031800490115</c:v>
                </c:pt>
                <c:pt idx="73">
                  <c:v>1.7888142696340728</c:v>
                </c:pt>
                <c:pt idx="74">
                  <c:v>1.7909379633109825</c:v>
                </c:pt>
                <c:pt idx="75">
                  <c:v>1.7427349437769306</c:v>
                </c:pt>
                <c:pt idx="76">
                  <c:v>1.6240980634559583</c:v>
                </c:pt>
                <c:pt idx="77">
                  <c:v>1.5185440333456803</c:v>
                </c:pt>
                <c:pt idx="78">
                  <c:v>1.4049842232520011</c:v>
                </c:pt>
                <c:pt idx="79">
                  <c:v>1.3182106218605898</c:v>
                </c:pt>
                <c:pt idx="80">
                  <c:v>1.2528456462523132</c:v>
                </c:pt>
                <c:pt idx="81">
                  <c:v>1.1635048474585157</c:v>
                </c:pt>
                <c:pt idx="82">
                  <c:v>1.1389186095444039</c:v>
                </c:pt>
                <c:pt idx="83">
                  <c:v>1.1502980379262602</c:v>
                </c:pt>
                <c:pt idx="84">
                  <c:v>1.1736231420381056</c:v>
                </c:pt>
                <c:pt idx="85">
                  <c:v>1.2012263988403329</c:v>
                </c:pt>
                <c:pt idx="86">
                  <c:v>1.2156815384706312</c:v>
                </c:pt>
                <c:pt idx="87">
                  <c:v>1.2167417549008936</c:v>
                </c:pt>
                <c:pt idx="88">
                  <c:v>1.3027054010735175</c:v>
                </c:pt>
                <c:pt idx="89">
                  <c:v>1.3353041947254802</c:v>
                </c:pt>
                <c:pt idx="90">
                  <c:v>1.3282261595783602</c:v>
                </c:pt>
                <c:pt idx="91">
                  <c:v>1.347829785567717</c:v>
                </c:pt>
                <c:pt idx="92">
                  <c:v>1.3693183643791085</c:v>
                </c:pt>
                <c:pt idx="93">
                  <c:v>1.4096345362111578</c:v>
                </c:pt>
                <c:pt idx="94">
                  <c:v>1.4702735626401287</c:v>
                </c:pt>
                <c:pt idx="95">
                  <c:v>1.4950619518044987</c:v>
                </c:pt>
                <c:pt idx="96">
                  <c:v>1.5347918904515889</c:v>
                </c:pt>
                <c:pt idx="97">
                  <c:v>1.6333110955552392</c:v>
                </c:pt>
                <c:pt idx="98">
                  <c:v>1.6616840740707577</c:v>
                </c:pt>
                <c:pt idx="99">
                  <c:v>1.6228294510460675</c:v>
                </c:pt>
                <c:pt idx="100">
                  <c:v>1.5972348913902026</c:v>
                </c:pt>
                <c:pt idx="101">
                  <c:v>1.5823749615757305</c:v>
                </c:pt>
                <c:pt idx="102">
                  <c:v>1.4947618232196076</c:v>
                </c:pt>
                <c:pt idx="103">
                  <c:v>1.4206330305662869</c:v>
                </c:pt>
                <c:pt idx="104">
                  <c:v>1.3114761729366369</c:v>
                </c:pt>
                <c:pt idx="105">
                  <c:v>1.2092396235453433</c:v>
                </c:pt>
                <c:pt idx="106">
                  <c:v>1.2234427817883458</c:v>
                </c:pt>
                <c:pt idx="107">
                  <c:v>1.2042973190780903</c:v>
                </c:pt>
                <c:pt idx="108">
                  <c:v>1.1561086010476798</c:v>
                </c:pt>
                <c:pt idx="109">
                  <c:v>1.1551869418889569</c:v>
                </c:pt>
                <c:pt idx="110">
                  <c:v>1.1474298211333622</c:v>
                </c:pt>
                <c:pt idx="111">
                  <c:v>1.1622190238271923</c:v>
                </c:pt>
                <c:pt idx="112">
                  <c:v>1.2115080145883523</c:v>
                </c:pt>
                <c:pt idx="113">
                  <c:v>1.1645523627492733</c:v>
                </c:pt>
                <c:pt idx="114">
                  <c:v>1.1433461277012549</c:v>
                </c:pt>
                <c:pt idx="115">
                  <c:v>1.1450121553190085</c:v>
                </c:pt>
                <c:pt idx="116">
                  <c:v>1.1468158828202719</c:v>
                </c:pt>
                <c:pt idx="117">
                  <c:v>1.1369204856395567</c:v>
                </c:pt>
                <c:pt idx="118">
                  <c:v>1.1099886393581866</c:v>
                </c:pt>
                <c:pt idx="119">
                  <c:v>1.0939997696134784</c:v>
                </c:pt>
                <c:pt idx="120">
                  <c:v>1.1050717720745038</c:v>
                </c:pt>
                <c:pt idx="121">
                  <c:v>1.0907523337953109</c:v>
                </c:pt>
                <c:pt idx="122">
                  <c:v>1.0512728433459377</c:v>
                </c:pt>
                <c:pt idx="123">
                  <c:v>1.0020889419695553</c:v>
                </c:pt>
                <c:pt idx="124">
                  <c:v>1.0100535540072677</c:v>
                </c:pt>
                <c:pt idx="125">
                  <c:v>1.0514309744580679</c:v>
                </c:pt>
                <c:pt idx="126">
                  <c:v>1.0721983292955164</c:v>
                </c:pt>
                <c:pt idx="127">
                  <c:v>1.0892551797331942</c:v>
                </c:pt>
                <c:pt idx="128">
                  <c:v>1.1379816171830683</c:v>
                </c:pt>
                <c:pt idx="129">
                  <c:v>1.2248409997338088</c:v>
                </c:pt>
                <c:pt idx="130">
                  <c:v>1.3344124049210144</c:v>
                </c:pt>
                <c:pt idx="131">
                  <c:v>1.3586813477379778</c:v>
                </c:pt>
                <c:pt idx="132">
                  <c:v>1.3259521810307469</c:v>
                </c:pt>
                <c:pt idx="133">
                  <c:v>1.3005430042422712</c:v>
                </c:pt>
                <c:pt idx="134">
                  <c:v>1.2857467808812999</c:v>
                </c:pt>
                <c:pt idx="135">
                  <c:v>1.2535074222355149</c:v>
                </c:pt>
                <c:pt idx="136">
                  <c:v>1.2038483972370964</c:v>
                </c:pt>
                <c:pt idx="137">
                  <c:v>1.156016062356287</c:v>
                </c:pt>
                <c:pt idx="138">
                  <c:v>1.1419798685899629</c:v>
                </c:pt>
                <c:pt idx="139">
                  <c:v>1.1561112538391303</c:v>
                </c:pt>
                <c:pt idx="140">
                  <c:v>1.1631295227456735</c:v>
                </c:pt>
                <c:pt idx="141">
                  <c:v>1.1801030150986342</c:v>
                </c:pt>
                <c:pt idx="142">
                  <c:v>1.1959476884486158</c:v>
                </c:pt>
                <c:pt idx="143">
                  <c:v>1.2103608953200093</c:v>
                </c:pt>
                <c:pt idx="144">
                  <c:v>1.2146704170232498</c:v>
                </c:pt>
                <c:pt idx="145">
                  <c:v>1.2220189457834585</c:v>
                </c:pt>
                <c:pt idx="146">
                  <c:v>1.2192905069792748</c:v>
                </c:pt>
                <c:pt idx="147">
                  <c:v>1.2114980225304262</c:v>
                </c:pt>
                <c:pt idx="148">
                  <c:v>1.1794731847462048</c:v>
                </c:pt>
                <c:pt idx="149">
                  <c:v>1.158156417793299</c:v>
                </c:pt>
                <c:pt idx="150">
                  <c:v>1.1477461099120994</c:v>
                </c:pt>
                <c:pt idx="151">
                  <c:v>1.1389114213998128</c:v>
                </c:pt>
                <c:pt idx="152">
                  <c:v>1.1139223035639327</c:v>
                </c:pt>
                <c:pt idx="153">
                  <c:v>1.0932698471132876</c:v>
                </c:pt>
                <c:pt idx="154">
                  <c:v>1.0810925514563579</c:v>
                </c:pt>
                <c:pt idx="155">
                  <c:v>1.0823144255891293</c:v>
                </c:pt>
                <c:pt idx="156">
                  <c:v>1.0806615239292285</c:v>
                </c:pt>
                <c:pt idx="157">
                  <c:v>1.0758497050087941</c:v>
                </c:pt>
                <c:pt idx="158">
                  <c:v>1.0715288800778402</c:v>
                </c:pt>
                <c:pt idx="159">
                  <c:v>1.0704523180818124</c:v>
                </c:pt>
                <c:pt idx="160">
                  <c:v>1.0702095421336228</c:v>
                </c:pt>
                <c:pt idx="161">
                  <c:v>1.0704124791968648</c:v>
                </c:pt>
                <c:pt idx="162">
                  <c:v>1.0689753365020882</c:v>
                </c:pt>
                <c:pt idx="163">
                  <c:v>1.0601811768501659</c:v>
                </c:pt>
                <c:pt idx="164">
                  <c:v>1.0438868324205683</c:v>
                </c:pt>
                <c:pt idx="165">
                  <c:v>1.029134161216287</c:v>
                </c:pt>
                <c:pt idx="166">
                  <c:v>1.0187849922420633</c:v>
                </c:pt>
                <c:pt idx="167">
                  <c:v>1.0027610428790348</c:v>
                </c:pt>
                <c:pt idx="168">
                  <c:v>0.9885916698938938</c:v>
                </c:pt>
                <c:pt idx="169">
                  <c:v>0.97375815506420305</c:v>
                </c:pt>
                <c:pt idx="170">
                  <c:v>0.9644476815444033</c:v>
                </c:pt>
                <c:pt idx="171">
                  <c:v>0.9607906175684533</c:v>
                </c:pt>
                <c:pt idx="172">
                  <c:v>0.95024856235507915</c:v>
                </c:pt>
                <c:pt idx="173">
                  <c:v>0.93807898520726274</c:v>
                </c:pt>
                <c:pt idx="174">
                  <c:v>0.92653915143416132</c:v>
                </c:pt>
                <c:pt idx="175">
                  <c:v>0.91733485352115696</c:v>
                </c:pt>
                <c:pt idx="176">
                  <c:v>0.90698096717984189</c:v>
                </c:pt>
                <c:pt idx="177">
                  <c:v>0.89693913627427879</c:v>
                </c:pt>
                <c:pt idx="178">
                  <c:v>0.88721907053847526</c:v>
                </c:pt>
                <c:pt idx="179">
                  <c:v>0.89388526285184799</c:v>
                </c:pt>
                <c:pt idx="180">
                  <c:v>0.91014289591665332</c:v>
                </c:pt>
                <c:pt idx="181">
                  <c:v>0.94268762091235314</c:v>
                </c:pt>
                <c:pt idx="182">
                  <c:v>0.96980081012507924</c:v>
                </c:pt>
                <c:pt idx="183">
                  <c:v>0.99876567785745141</c:v>
                </c:pt>
                <c:pt idx="184">
                  <c:v>1.0268143390004485</c:v>
                </c:pt>
                <c:pt idx="185">
                  <c:v>1.0536486822091145</c:v>
                </c:pt>
                <c:pt idx="186">
                  <c:v>1.0597725579883603</c:v>
                </c:pt>
                <c:pt idx="187">
                  <c:v>1.0495337004628811</c:v>
                </c:pt>
                <c:pt idx="188">
                  <c:v>1.0124309295189373</c:v>
                </c:pt>
                <c:pt idx="189">
                  <c:v>0.98289105223013051</c:v>
                </c:pt>
                <c:pt idx="190">
                  <c:v>0.95443899072564609</c:v>
                </c:pt>
                <c:pt idx="191">
                  <c:v>0.92736475108279159</c:v>
                </c:pt>
                <c:pt idx="192">
                  <c:v>0.90165943817017524</c:v>
                </c:pt>
                <c:pt idx="193">
                  <c:v>0.8825476132799438</c:v>
                </c:pt>
                <c:pt idx="194">
                  <c:v>0.86941020298515959</c:v>
                </c:pt>
                <c:pt idx="195">
                  <c:v>0.86453849291374729</c:v>
                </c:pt>
                <c:pt idx="196">
                  <c:v>0.84664215870997372</c:v>
                </c:pt>
                <c:pt idx="197">
                  <c:v>0.83685841487419343</c:v>
                </c:pt>
                <c:pt idx="198">
                  <c:v>0.82801841472939763</c:v>
                </c:pt>
                <c:pt idx="199">
                  <c:v>0.81995653354589937</c:v>
                </c:pt>
                <c:pt idx="200">
                  <c:v>0.81255930342265104</c:v>
                </c:pt>
                <c:pt idx="201">
                  <c:v>0.80777058823063586</c:v>
                </c:pt>
                <c:pt idx="202">
                  <c:v>0.80768457865480148</c:v>
                </c:pt>
                <c:pt idx="203">
                  <c:v>0.83290762135829433</c:v>
                </c:pt>
                <c:pt idx="204">
                  <c:v>0.84999070912138253</c:v>
                </c:pt>
                <c:pt idx="205">
                  <c:v>0.86894151911965667</c:v>
                </c:pt>
                <c:pt idx="206">
                  <c:v>0.89014527371104069</c:v>
                </c:pt>
                <c:pt idx="207">
                  <c:v>0.91430586725436436</c:v>
                </c:pt>
                <c:pt idx="208">
                  <c:v>0.92966586353415037</c:v>
                </c:pt>
                <c:pt idx="209">
                  <c:v>0.94135048629266949</c:v>
                </c:pt>
                <c:pt idx="210">
                  <c:v>0.92423836749116928</c:v>
                </c:pt>
                <c:pt idx="211">
                  <c:v>0.9113975828014873</c:v>
                </c:pt>
                <c:pt idx="212">
                  <c:v>0.89999444265809103</c:v>
                </c:pt>
                <c:pt idx="213">
                  <c:v>0.88989950367356074</c:v>
                </c:pt>
                <c:pt idx="214">
                  <c:v>0.88055854792542743</c:v>
                </c:pt>
                <c:pt idx="215">
                  <c:v>0.89162287780851046</c:v>
                </c:pt>
                <c:pt idx="216">
                  <c:v>0.89762146047517344</c:v>
                </c:pt>
                <c:pt idx="217">
                  <c:v>0.91524719414914346</c:v>
                </c:pt>
                <c:pt idx="218">
                  <c:v>0.9266383656685836</c:v>
                </c:pt>
                <c:pt idx="219">
                  <c:v>0.93208372238154413</c:v>
                </c:pt>
                <c:pt idx="220">
                  <c:v>0.93140941438499047</c:v>
                </c:pt>
                <c:pt idx="221">
                  <c:v>0.92481827183184906</c:v>
                </c:pt>
                <c:pt idx="222">
                  <c:v>0.88144585793916497</c:v>
                </c:pt>
                <c:pt idx="223">
                  <c:v>0.83208776025962461</c:v>
                </c:pt>
                <c:pt idx="224">
                  <c:v>0.77833597769548468</c:v>
                </c:pt>
                <c:pt idx="225">
                  <c:v>0.73334139153266253</c:v>
                </c:pt>
                <c:pt idx="226">
                  <c:v>0.68930766919010966</c:v>
                </c:pt>
                <c:pt idx="227">
                  <c:v>0.64618218264685157</c:v>
                </c:pt>
                <c:pt idx="228">
                  <c:v>0.60618040516660832</c:v>
                </c:pt>
                <c:pt idx="229">
                  <c:v>0.57938148160384717</c:v>
                </c:pt>
                <c:pt idx="230">
                  <c:v>0.5830646999691409</c:v>
                </c:pt>
                <c:pt idx="231">
                  <c:v>0.60107594153199106</c:v>
                </c:pt>
                <c:pt idx="232">
                  <c:v>0.61408743435175106</c:v>
                </c:pt>
                <c:pt idx="233">
                  <c:v>0.6352846835197743</c:v>
                </c:pt>
                <c:pt idx="234">
                  <c:v>0.66595101776318288</c:v>
                </c:pt>
                <c:pt idx="235">
                  <c:v>0.70825514382698751</c:v>
                </c:pt>
                <c:pt idx="236">
                  <c:v>0.78542616821380662</c:v>
                </c:pt>
                <c:pt idx="237">
                  <c:v>0.8432823033707284</c:v>
                </c:pt>
                <c:pt idx="238">
                  <c:v>0.89610804814433775</c:v>
                </c:pt>
                <c:pt idx="239">
                  <c:v>0.96078606464413663</c:v>
                </c:pt>
                <c:pt idx="240">
                  <c:v>1.0217933015320644</c:v>
                </c:pt>
                <c:pt idx="241">
                  <c:v>1.0774846989168616</c:v>
                </c:pt>
                <c:pt idx="242">
                  <c:v>1.1396550218358472</c:v>
                </c:pt>
                <c:pt idx="243">
                  <c:v>1.1714081380394821</c:v>
                </c:pt>
                <c:pt idx="244">
                  <c:v>1.2108728342475923</c:v>
                </c:pt>
                <c:pt idx="245">
                  <c:v>1.2511655061294251</c:v>
                </c:pt>
                <c:pt idx="246">
                  <c:v>1.2901582171349459</c:v>
                </c:pt>
                <c:pt idx="247">
                  <c:v>1.3402775157478004</c:v>
                </c:pt>
                <c:pt idx="248">
                  <c:v>1.4024490353322263</c:v>
                </c:pt>
                <c:pt idx="249">
                  <c:v>1.4284006374317169</c:v>
                </c:pt>
                <c:pt idx="250">
                  <c:v>1.4394203332114839</c:v>
                </c:pt>
                <c:pt idx="251">
                  <c:v>1.4134151581172181</c:v>
                </c:pt>
                <c:pt idx="252">
                  <c:v>1.3716182971541695</c:v>
                </c:pt>
                <c:pt idx="253">
                  <c:v>1.3244616107966931</c:v>
                </c:pt>
                <c:pt idx="254">
                  <c:v>1.2591274898092708</c:v>
                </c:pt>
                <c:pt idx="255">
                  <c:v>1.178846180008883</c:v>
                </c:pt>
                <c:pt idx="256">
                  <c:v>1.1185394866423741</c:v>
                </c:pt>
                <c:pt idx="257">
                  <c:v>1.0650677639500115</c:v>
                </c:pt>
                <c:pt idx="258">
                  <c:v>1.0332721632645476</c:v>
                </c:pt>
                <c:pt idx="259">
                  <c:v>1.0064174313460683</c:v>
                </c:pt>
                <c:pt idx="260">
                  <c:v>0.98208586760682248</c:v>
                </c:pt>
                <c:pt idx="261">
                  <c:v>0.96801902714902099</c:v>
                </c:pt>
                <c:pt idx="262">
                  <c:v>0.96371886961116426</c:v>
                </c:pt>
                <c:pt idx="263">
                  <c:v>0.96488371824919872</c:v>
                </c:pt>
                <c:pt idx="264">
                  <c:v>0.96800942316521599</c:v>
                </c:pt>
                <c:pt idx="265">
                  <c:v>0.97150312924408133</c:v>
                </c:pt>
                <c:pt idx="266">
                  <c:v>0.97415726001562875</c:v>
                </c:pt>
                <c:pt idx="267">
                  <c:v>0.98114648632489265</c:v>
                </c:pt>
                <c:pt idx="268">
                  <c:v>0.98733373759410192</c:v>
                </c:pt>
                <c:pt idx="269">
                  <c:v>0.99266630109050047</c:v>
                </c:pt>
                <c:pt idx="270">
                  <c:v>0.97948055891838981</c:v>
                </c:pt>
                <c:pt idx="271">
                  <c:v>0.9759835539405507</c:v>
                </c:pt>
                <c:pt idx="272">
                  <c:v>0.98671138781572754</c:v>
                </c:pt>
                <c:pt idx="273">
                  <c:v>1.0109456293725587</c:v>
                </c:pt>
                <c:pt idx="274">
                  <c:v>1.0302327719038322</c:v>
                </c:pt>
                <c:pt idx="275">
                  <c:v>1.0396505473421489</c:v>
                </c:pt>
                <c:pt idx="276">
                  <c:v>1.0378158993637032</c:v>
                </c:pt>
                <c:pt idx="277">
                  <c:v>1.0712431335224815</c:v>
                </c:pt>
                <c:pt idx="278">
                  <c:v>1.1207368379816014</c:v>
                </c:pt>
                <c:pt idx="279">
                  <c:v>1.1363387766698558</c:v>
                </c:pt>
                <c:pt idx="280">
                  <c:v>1.1327898288678291</c:v>
                </c:pt>
                <c:pt idx="281">
                  <c:v>1.1380149528048027</c:v>
                </c:pt>
                <c:pt idx="282">
                  <c:v>1.1640362197108125</c:v>
                </c:pt>
                <c:pt idx="283">
                  <c:v>1.2148062858294171</c:v>
                </c:pt>
                <c:pt idx="284">
                  <c:v>1.2376157372045824</c:v>
                </c:pt>
                <c:pt idx="285">
                  <c:v>1.1962824505487837</c:v>
                </c:pt>
                <c:pt idx="286">
                  <c:v>1.1781890279521936</c:v>
                </c:pt>
                <c:pt idx="287">
                  <c:v>1.1763765620738142</c:v>
                </c:pt>
                <c:pt idx="288">
                  <c:v>1.1760857411570718</c:v>
                </c:pt>
                <c:pt idx="289">
                  <c:v>1.1683784721147954</c:v>
                </c:pt>
                <c:pt idx="290">
                  <c:v>1.1523390403715872</c:v>
                </c:pt>
                <c:pt idx="291">
                  <c:v>1.1434614732542725</c:v>
                </c:pt>
                <c:pt idx="292">
                  <c:v>1.1709656587124686</c:v>
                </c:pt>
                <c:pt idx="293">
                  <c:v>1.2166182757326576</c:v>
                </c:pt>
                <c:pt idx="294">
                  <c:v>1.2707874860938249</c:v>
                </c:pt>
                <c:pt idx="295">
                  <c:v>1.3145823886750301</c:v>
                </c:pt>
                <c:pt idx="296">
                  <c:v>1.3639384243001111</c:v>
                </c:pt>
                <c:pt idx="297">
                  <c:v>1.4192567561103746</c:v>
                </c:pt>
                <c:pt idx="298">
                  <c:v>1.4709440070869393</c:v>
                </c:pt>
                <c:pt idx="299">
                  <c:v>1.5209063903365447</c:v>
                </c:pt>
                <c:pt idx="300">
                  <c:v>1.5165313729482077</c:v>
                </c:pt>
                <c:pt idx="301">
                  <c:v>1.4860741623086513</c:v>
                </c:pt>
                <c:pt idx="302">
                  <c:v>1.4489530209711563</c:v>
                </c:pt>
                <c:pt idx="303">
                  <c:v>1.3978459647465977</c:v>
                </c:pt>
                <c:pt idx="304">
                  <c:v>1.3341241841835461</c:v>
                </c:pt>
                <c:pt idx="305">
                  <c:v>1.2628879755299935</c:v>
                </c:pt>
                <c:pt idx="306">
                  <c:v>1.1906607866183105</c:v>
                </c:pt>
                <c:pt idx="307">
                  <c:v>1.1459569096031899</c:v>
                </c:pt>
                <c:pt idx="308">
                  <c:v>1.1126278936469536</c:v>
                </c:pt>
                <c:pt idx="309">
                  <c:v>1.090399728649051</c:v>
                </c:pt>
                <c:pt idx="310">
                  <c:v>1.0657637652821152</c:v>
                </c:pt>
                <c:pt idx="311">
                  <c:v>1.0383474515081723</c:v>
                </c:pt>
                <c:pt idx="312">
                  <c:v>1.0269836706538333</c:v>
                </c:pt>
                <c:pt idx="313">
                  <c:v>1.025723215177728</c:v>
                </c:pt>
                <c:pt idx="314">
                  <c:v>1.0165885868454336</c:v>
                </c:pt>
                <c:pt idx="315">
                  <c:v>1.0012740734392713</c:v>
                </c:pt>
                <c:pt idx="316">
                  <c:v>0.99401120849987379</c:v>
                </c:pt>
                <c:pt idx="317">
                  <c:v>0.99658831228303335</c:v>
                </c:pt>
                <c:pt idx="318">
                  <c:v>1.0098320937450638</c:v>
                </c:pt>
                <c:pt idx="319">
                  <c:v>1.0065981626294738</c:v>
                </c:pt>
                <c:pt idx="320">
                  <c:v>1.001256313936052</c:v>
                </c:pt>
                <c:pt idx="321">
                  <c:v>1.0207161073096838</c:v>
                </c:pt>
                <c:pt idx="322">
                  <c:v>1.0448849984025863</c:v>
                </c:pt>
                <c:pt idx="323">
                  <c:v>1.0597060311350415</c:v>
                </c:pt>
                <c:pt idx="324">
                  <c:v>1.0709884618140078</c:v>
                </c:pt>
                <c:pt idx="325">
                  <c:v>1.078071550042168</c:v>
                </c:pt>
                <c:pt idx="326">
                  <c:v>1.1062875498524876</c:v>
                </c:pt>
                <c:pt idx="327">
                  <c:v>1.1131253722333256</c:v>
                </c:pt>
                <c:pt idx="328">
                  <c:v>1.0761013572538898</c:v>
                </c:pt>
                <c:pt idx="329">
                  <c:v>1.0293651090810285</c:v>
                </c:pt>
                <c:pt idx="330">
                  <c:v>0.98395368813802409</c:v>
                </c:pt>
                <c:pt idx="331">
                  <c:v>0.94815859211134657</c:v>
                </c:pt>
                <c:pt idx="332">
                  <c:v>0.92230457630833196</c:v>
                </c:pt>
                <c:pt idx="333">
                  <c:v>0.87968063929973361</c:v>
                </c:pt>
                <c:pt idx="334">
                  <c:v>0.85246851311073346</c:v>
                </c:pt>
                <c:pt idx="335">
                  <c:v>0.84554618750929744</c:v>
                </c:pt>
                <c:pt idx="336">
                  <c:v>0.84877497778728628</c:v>
                </c:pt>
                <c:pt idx="337">
                  <c:v>0.85386557107541283</c:v>
                </c:pt>
                <c:pt idx="338">
                  <c:v>0.85591677591558923</c:v>
                </c:pt>
                <c:pt idx="339">
                  <c:v>0.85424375282797016</c:v>
                </c:pt>
                <c:pt idx="340">
                  <c:v>0.86520189713175677</c:v>
                </c:pt>
                <c:pt idx="341">
                  <c:v>0.88453708776021656</c:v>
                </c:pt>
                <c:pt idx="342">
                  <c:v>0.90467244189988427</c:v>
                </c:pt>
                <c:pt idx="343">
                  <c:v>0.92833688276151927</c:v>
                </c:pt>
                <c:pt idx="344">
                  <c:v>0.95522064903576953</c:v>
                </c:pt>
                <c:pt idx="345">
                  <c:v>0.9807650287805163</c:v>
                </c:pt>
                <c:pt idx="346">
                  <c:v>1.004685914956829</c:v>
                </c:pt>
                <c:pt idx="347">
                  <c:v>1.025592781434975</c:v>
                </c:pt>
                <c:pt idx="348">
                  <c:v>1.0300692273571925</c:v>
                </c:pt>
                <c:pt idx="349">
                  <c:v>1.0264772748122215</c:v>
                </c:pt>
                <c:pt idx="350">
                  <c:v>1.0300377489178556</c:v>
                </c:pt>
                <c:pt idx="351">
                  <c:v>1.0302474623786062</c:v>
                </c:pt>
                <c:pt idx="352">
                  <c:v>1.0315528640246259</c:v>
                </c:pt>
                <c:pt idx="353">
                  <c:v>1.0339740564543154</c:v>
                </c:pt>
                <c:pt idx="354">
                  <c:v>1.0367674510765363</c:v>
                </c:pt>
                <c:pt idx="355">
                  <c:v>1.0491457126349994</c:v>
                </c:pt>
                <c:pt idx="356">
                  <c:v>1.0773798519104936</c:v>
                </c:pt>
                <c:pt idx="357">
                  <c:v>1.0858506096045386</c:v>
                </c:pt>
                <c:pt idx="358">
                  <c:v>1.1017517310659279</c:v>
                </c:pt>
                <c:pt idx="359">
                  <c:v>1.1195806794454777</c:v>
                </c:pt>
                <c:pt idx="360">
                  <c:v>1.1393616203608561</c:v>
                </c:pt>
                <c:pt idx="361">
                  <c:v>1.1598263717764359</c:v>
                </c:pt>
                <c:pt idx="362">
                  <c:v>1.1734333514997528</c:v>
                </c:pt>
                <c:pt idx="363">
                  <c:v>1.1787260442889378</c:v>
                </c:pt>
                <c:pt idx="364">
                  <c:v>1.1915336268352033</c:v>
                </c:pt>
                <c:pt idx="365">
                  <c:v>1.1947595335508794</c:v>
                </c:pt>
                <c:pt idx="366">
                  <c:v>1.1931070221991178</c:v>
                </c:pt>
                <c:pt idx="367">
                  <c:v>1.1866490414075628</c:v>
                </c:pt>
                <c:pt idx="368">
                  <c:v>1.1777923154016139</c:v>
                </c:pt>
                <c:pt idx="369">
                  <c:v>1.1808924859257905</c:v>
                </c:pt>
                <c:pt idx="370">
                  <c:v>1.1818925514007037</c:v>
                </c:pt>
                <c:pt idx="371">
                  <c:v>1.1802157222964715</c:v>
                </c:pt>
                <c:pt idx="372">
                  <c:v>1.1710530990874288</c:v>
                </c:pt>
                <c:pt idx="373">
                  <c:v>1.1522014464383283</c:v>
                </c:pt>
                <c:pt idx="374">
                  <c:v>1.1234986537381513</c:v>
                </c:pt>
                <c:pt idx="375">
                  <c:v>1.1122148277900292</c:v>
                </c:pt>
                <c:pt idx="376">
                  <c:v>1.089258974388879</c:v>
                </c:pt>
                <c:pt idx="377">
                  <c:v>1.058760685251992</c:v>
                </c:pt>
                <c:pt idx="378">
                  <c:v>1.0253029708617958</c:v>
                </c:pt>
                <c:pt idx="379">
                  <c:v>1.0009684644862056</c:v>
                </c:pt>
                <c:pt idx="380">
                  <c:v>0.98670011004504687</c:v>
                </c:pt>
                <c:pt idx="381">
                  <c:v>0.98262634792950432</c:v>
                </c:pt>
                <c:pt idx="382">
                  <c:v>0.96238683545364534</c:v>
                </c:pt>
                <c:pt idx="383">
                  <c:v>0.94713824814394498</c:v>
                </c:pt>
                <c:pt idx="384">
                  <c:v>0.94318712883537303</c:v>
                </c:pt>
                <c:pt idx="385">
                  <c:v>0.94763801451515239</c:v>
                </c:pt>
                <c:pt idx="386">
                  <c:v>0.95347463622566964</c:v>
                </c:pt>
                <c:pt idx="387">
                  <c:v>0.96412116914528057</c:v>
                </c:pt>
                <c:pt idx="388">
                  <c:v>0.98014980929641515</c:v>
                </c:pt>
                <c:pt idx="389">
                  <c:v>0.98605480851111083</c:v>
                </c:pt>
                <c:pt idx="390">
                  <c:v>0.99268296841105907</c:v>
                </c:pt>
                <c:pt idx="391">
                  <c:v>0.99212471640914368</c:v>
                </c:pt>
                <c:pt idx="392">
                  <c:v>0.99214040686183136</c:v>
                </c:pt>
                <c:pt idx="393">
                  <c:v>0.99416559473374289</c:v>
                </c:pt>
                <c:pt idx="394">
                  <c:v>0.99388913650815103</c:v>
                </c:pt>
                <c:pt idx="395">
                  <c:v>0.99096431106167959</c:v>
                </c:pt>
                <c:pt idx="396">
                  <c:v>1.0019430816392703</c:v>
                </c:pt>
                <c:pt idx="397">
                  <c:v>1.0118470049916102</c:v>
                </c:pt>
                <c:pt idx="398">
                  <c:v>1.0246967886259557</c:v>
                </c:pt>
                <c:pt idx="399">
                  <c:v>1.0352401338199264</c:v>
                </c:pt>
                <c:pt idx="400">
                  <c:v>1.0349967687389443</c:v>
                </c:pt>
                <c:pt idx="401">
                  <c:v>1.0361088028413401</c:v>
                </c:pt>
                <c:pt idx="402">
                  <c:v>1.0384344429022097</c:v>
                </c:pt>
                <c:pt idx="403">
                  <c:v>1.0428025205813254</c:v>
                </c:pt>
                <c:pt idx="404">
                  <c:v>1.0491868118642658</c:v>
                </c:pt>
                <c:pt idx="405">
                  <c:v>1.0579570695012885</c:v>
                </c:pt>
                <c:pt idx="406">
                  <c:v>1.0647971015457569</c:v>
                </c:pt>
                <c:pt idx="407">
                  <c:v>1.0829468875763002</c:v>
                </c:pt>
                <c:pt idx="408">
                  <c:v>1.0916173122266331</c:v>
                </c:pt>
                <c:pt idx="409">
                  <c:v>1.0906831902766283</c:v>
                </c:pt>
                <c:pt idx="410">
                  <c:v>1.1006614762408484</c:v>
                </c:pt>
                <c:pt idx="411">
                  <c:v>1.1016503326434588</c:v>
                </c:pt>
                <c:pt idx="412">
                  <c:v>1.0921895270013335</c:v>
                </c:pt>
                <c:pt idx="413">
                  <c:v>1.085337228251203</c:v>
                </c:pt>
                <c:pt idx="414">
                  <c:v>1.076311381323497</c:v>
                </c:pt>
                <c:pt idx="415">
                  <c:v>1.0734875404033608</c:v>
                </c:pt>
                <c:pt idx="416">
                  <c:v>1.0767884583510499</c:v>
                </c:pt>
                <c:pt idx="417">
                  <c:v>1.0524874429668207</c:v>
                </c:pt>
                <c:pt idx="418">
                  <c:v>1.0416052704013588</c:v>
                </c:pt>
                <c:pt idx="419">
                  <c:v>1.0472832210351222</c:v>
                </c:pt>
                <c:pt idx="420">
                  <c:v>1.051094200242408</c:v>
                </c:pt>
                <c:pt idx="421">
                  <c:v>1.0533467863236028</c:v>
                </c:pt>
                <c:pt idx="422">
                  <c:v>1.0542183720427734</c:v>
                </c:pt>
                <c:pt idx="423">
                  <c:v>1.0536821988436793</c:v>
                </c:pt>
                <c:pt idx="424">
                  <c:v>1.0679693509149031</c:v>
                </c:pt>
                <c:pt idx="425">
                  <c:v>1.0765491112357251</c:v>
                </c:pt>
                <c:pt idx="426">
                  <c:v>1.0773403692571339</c:v>
                </c:pt>
                <c:pt idx="427">
                  <c:v>1.0795819519520622</c:v>
                </c:pt>
                <c:pt idx="428">
                  <c:v>1.0840623542500614</c:v>
                </c:pt>
                <c:pt idx="429">
                  <c:v>1.0904655552366389</c:v>
                </c:pt>
                <c:pt idx="430">
                  <c:v>1.0988466830547501</c:v>
                </c:pt>
                <c:pt idx="431">
                  <c:v>1.1071081533299894</c:v>
                </c:pt>
                <c:pt idx="432">
                  <c:v>1.1143275475000949</c:v>
                </c:pt>
                <c:pt idx="433">
                  <c:v>1.1087692136774061</c:v>
                </c:pt>
                <c:pt idx="434">
                  <c:v>1.0926031665295668</c:v>
                </c:pt>
                <c:pt idx="435">
                  <c:v>1.0863058487564459</c:v>
                </c:pt>
                <c:pt idx="436">
                  <c:v>1.0786439876662097</c:v>
                </c:pt>
                <c:pt idx="437">
                  <c:v>1.0696335668754897</c:v>
                </c:pt>
                <c:pt idx="438">
                  <c:v>1.057242857675647</c:v>
                </c:pt>
                <c:pt idx="439">
                  <c:v>1.0436289250014479</c:v>
                </c:pt>
                <c:pt idx="440">
                  <c:v>1.0473202019888046</c:v>
                </c:pt>
                <c:pt idx="441">
                  <c:v>1.0695222645201288</c:v>
                </c:pt>
                <c:pt idx="442">
                  <c:v>1.0620043300085933</c:v>
                </c:pt>
                <c:pt idx="443">
                  <c:v>1.0539550355205483</c:v>
                </c:pt>
                <c:pt idx="444">
                  <c:v>1.0453835596848751</c:v>
                </c:pt>
                <c:pt idx="445">
                  <c:v>1.0378024840574123</c:v>
                </c:pt>
                <c:pt idx="446">
                  <c:v>1.0356450285461423</c:v>
                </c:pt>
                <c:pt idx="447">
                  <c:v>1.0250287451319515</c:v>
                </c:pt>
                <c:pt idx="448">
                  <c:v>1.0044996685173857</c:v>
                </c:pt>
                <c:pt idx="449">
                  <c:v>1.0028730899259013</c:v>
                </c:pt>
                <c:pt idx="450">
                  <c:v>0.99885484844184091</c:v>
                </c:pt>
                <c:pt idx="451">
                  <c:v>0.99239313639182181</c:v>
                </c:pt>
                <c:pt idx="452">
                  <c:v>0.98788103941043059</c:v>
                </c:pt>
                <c:pt idx="453">
                  <c:v>0.97549421151245208</c:v>
                </c:pt>
                <c:pt idx="454">
                  <c:v>0.96369137257754711</c:v>
                </c:pt>
                <c:pt idx="455">
                  <c:v>0.95042481597452777</c:v>
                </c:pt>
                <c:pt idx="456">
                  <c:v>0.93598295148691124</c:v>
                </c:pt>
                <c:pt idx="457">
                  <c:v>0.92566511094370985</c:v>
                </c:pt>
                <c:pt idx="458">
                  <c:v>0.91946580250839449</c:v>
                </c:pt>
                <c:pt idx="459">
                  <c:v>0.91137348767852189</c:v>
                </c:pt>
                <c:pt idx="460">
                  <c:v>0.90638381004540203</c:v>
                </c:pt>
                <c:pt idx="461">
                  <c:v>0.90061064486782605</c:v>
                </c:pt>
                <c:pt idx="462">
                  <c:v>0.89867330061229445</c:v>
                </c:pt>
                <c:pt idx="463">
                  <c:v>0.89482097429987506</c:v>
                </c:pt>
                <c:pt idx="464">
                  <c:v>0.88793696218238649</c:v>
                </c:pt>
                <c:pt idx="465">
                  <c:v>0.87796022190954681</c:v>
                </c:pt>
                <c:pt idx="466">
                  <c:v>0.86717443252689796</c:v>
                </c:pt>
                <c:pt idx="467">
                  <c:v>0.85686151192658488</c:v>
                </c:pt>
                <c:pt idx="468">
                  <c:v>0.854113078525499</c:v>
                </c:pt>
                <c:pt idx="469">
                  <c:v>0.85050698760769861</c:v>
                </c:pt>
                <c:pt idx="470">
                  <c:v>0.84856854477066423</c:v>
                </c:pt>
                <c:pt idx="471">
                  <c:v>0.84902099980185353</c:v>
                </c:pt>
                <c:pt idx="472">
                  <c:v>0.85198780755447101</c:v>
                </c:pt>
                <c:pt idx="473">
                  <c:v>0.86222436010696413</c:v>
                </c:pt>
                <c:pt idx="474">
                  <c:v>0.87459525809933936</c:v>
                </c:pt>
                <c:pt idx="475">
                  <c:v>0.87756552927181875</c:v>
                </c:pt>
                <c:pt idx="476">
                  <c:v>0.88064408378180459</c:v>
                </c:pt>
                <c:pt idx="477">
                  <c:v>0.88380084037183781</c:v>
                </c:pt>
                <c:pt idx="478">
                  <c:v>0.88574248651695486</c:v>
                </c:pt>
                <c:pt idx="479">
                  <c:v>0.88638732837452194</c:v>
                </c:pt>
                <c:pt idx="480">
                  <c:v>0.88182440095127856</c:v>
                </c:pt>
                <c:pt idx="481">
                  <c:v>0.88090083819446174</c:v>
                </c:pt>
                <c:pt idx="482">
                  <c:v>0.88501478551296564</c:v>
                </c:pt>
                <c:pt idx="483">
                  <c:v>0.88988114613566849</c:v>
                </c:pt>
                <c:pt idx="484">
                  <c:v>0.89634259803306515</c:v>
                </c:pt>
                <c:pt idx="485">
                  <c:v>0.90664912111240936</c:v>
                </c:pt>
                <c:pt idx="486">
                  <c:v>0.92108495330045137</c:v>
                </c:pt>
                <c:pt idx="487">
                  <c:v>0.93767871905200129</c:v>
                </c:pt>
                <c:pt idx="488">
                  <c:v>0.94461952095946278</c:v>
                </c:pt>
                <c:pt idx="489">
                  <c:v>0.94777960600457989</c:v>
                </c:pt>
                <c:pt idx="490">
                  <c:v>0.94992282788510318</c:v>
                </c:pt>
                <c:pt idx="491">
                  <c:v>0.94878418266147746</c:v>
                </c:pt>
                <c:pt idx="492">
                  <c:v>0.94212850486827637</c:v>
                </c:pt>
                <c:pt idx="493">
                  <c:v>0.92989493587741356</c:v>
                </c:pt>
                <c:pt idx="494">
                  <c:v>0.91628683949313394</c:v>
                </c:pt>
                <c:pt idx="495">
                  <c:v>0.9081954643211444</c:v>
                </c:pt>
                <c:pt idx="496">
                  <c:v>0.90348388941394275</c:v>
                </c:pt>
                <c:pt idx="497">
                  <c:v>0.89821081335806141</c:v>
                </c:pt>
                <c:pt idx="498">
                  <c:v>0.89073833625864063</c:v>
                </c:pt>
                <c:pt idx="499">
                  <c:v>0.88602962449956457</c:v>
                </c:pt>
                <c:pt idx="500">
                  <c:v>0.88412118503399495</c:v>
                </c:pt>
                <c:pt idx="501">
                  <c:v>0.88222709826576007</c:v>
                </c:pt>
                <c:pt idx="502">
                  <c:v>0.87843099558663684</c:v>
                </c:pt>
                <c:pt idx="503">
                  <c:v>0.87667929364389074</c:v>
                </c:pt>
                <c:pt idx="504">
                  <c:v>0.87570569216689742</c:v>
                </c:pt>
                <c:pt idx="505">
                  <c:v>0.88132159554439005</c:v>
                </c:pt>
                <c:pt idx="506">
                  <c:v>0.88546961482009423</c:v>
                </c:pt>
                <c:pt idx="507">
                  <c:v>0.88806974406170758</c:v>
                </c:pt>
                <c:pt idx="508">
                  <c:v>0.89053202369689843</c:v>
                </c:pt>
                <c:pt idx="509">
                  <c:v>0.89607691530753264</c:v>
                </c:pt>
                <c:pt idx="510">
                  <c:v>0.89714741110294494</c:v>
                </c:pt>
                <c:pt idx="511">
                  <c:v>0.89886646850954821</c:v>
                </c:pt>
                <c:pt idx="512">
                  <c:v>0.89774927685559236</c:v>
                </c:pt>
                <c:pt idx="513">
                  <c:v>0.89845330267041135</c:v>
                </c:pt>
                <c:pt idx="514">
                  <c:v>0.90105742085510998</c:v>
                </c:pt>
                <c:pt idx="515">
                  <c:v>0.90459208267926317</c:v>
                </c:pt>
                <c:pt idx="516">
                  <c:v>0.90748433924294902</c:v>
                </c:pt>
                <c:pt idx="517">
                  <c:v>0.91187839710456986</c:v>
                </c:pt>
                <c:pt idx="518">
                  <c:v>0.91412047713673483</c:v>
                </c:pt>
                <c:pt idx="519">
                  <c:v>0.92177720573685418</c:v>
                </c:pt>
                <c:pt idx="520">
                  <c:v>0.92825407643063529</c:v>
                </c:pt>
                <c:pt idx="521">
                  <c:v>0.93347461633321638</c:v>
                </c:pt>
                <c:pt idx="522">
                  <c:v>0.93843273242884651</c:v>
                </c:pt>
                <c:pt idx="523">
                  <c:v>0.94405394698058154</c:v>
                </c:pt>
                <c:pt idx="524">
                  <c:v>0.95132798458169021</c:v>
                </c:pt>
                <c:pt idx="525">
                  <c:v>0.96414235592519137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F-4813-86A6-B768C86E23E1}"/>
            </c:ext>
          </c:extLst>
        </c:ser>
        <c:ser>
          <c:idx val="3"/>
          <c:order val="3"/>
          <c:tx>
            <c:strRef>
              <c:f>'Dados sim recup log'!$O$1</c:f>
              <c:strCache>
                <c:ptCount val="1"/>
                <c:pt idx="0">
                  <c:v>R semanal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log'!$O$2:$O$600</c:f>
              <c:numCache>
                <c:formatCode>General</c:formatCode>
                <c:ptCount val="599"/>
                <c:pt idx="27">
                  <c:v>1.26</c:v>
                </c:pt>
                <c:pt idx="28">
                  <c:v>1.1147540983606556</c:v>
                </c:pt>
                <c:pt idx="29">
                  <c:v>1.1833333333333333</c:v>
                </c:pt>
                <c:pt idx="30">
                  <c:v>1.4013238339510234</c:v>
                </c:pt>
                <c:pt idx="31">
                  <c:v>1.183622318949892</c:v>
                </c:pt>
                <c:pt idx="32">
                  <c:v>1.2982932851764568</c:v>
                </c:pt>
                <c:pt idx="33">
                  <c:v>1.2875492457918629</c:v>
                </c:pt>
                <c:pt idx="34">
                  <c:v>1.2857142857142858</c:v>
                </c:pt>
                <c:pt idx="35">
                  <c:v>1.1220880064941638</c:v>
                </c:pt>
                <c:pt idx="36">
                  <c:v>1</c:v>
                </c:pt>
                <c:pt idx="37">
                  <c:v>0.81395348837209303</c:v>
                </c:pt>
                <c:pt idx="38">
                  <c:v>1.1216216216216217</c:v>
                </c:pt>
                <c:pt idx="39">
                  <c:v>1.037037037037037</c:v>
                </c:pt>
                <c:pt idx="40">
                  <c:v>0.99252805163763325</c:v>
                </c:pt>
                <c:pt idx="41">
                  <c:v>0.93827160493827155</c:v>
                </c:pt>
                <c:pt idx="42">
                  <c:v>1.1926295320621159</c:v>
                </c:pt>
                <c:pt idx="43">
                  <c:v>1.4647887323943662</c:v>
                </c:pt>
                <c:pt idx="44">
                  <c:v>1.7</c:v>
                </c:pt>
                <c:pt idx="45">
                  <c:v>1.4815175298881482</c:v>
                </c:pt>
                <c:pt idx="46">
                  <c:v>1.5119047619047619</c:v>
                </c:pt>
                <c:pt idx="47">
                  <c:v>1.5362381677175638</c:v>
                </c:pt>
                <c:pt idx="48">
                  <c:v>1.5394736842105263</c:v>
                </c:pt>
                <c:pt idx="49">
                  <c:v>1.5274725274725274</c:v>
                </c:pt>
                <c:pt idx="50">
                  <c:v>1.3461538461538463</c:v>
                </c:pt>
                <c:pt idx="51">
                  <c:v>1.3361344537815125</c:v>
                </c:pt>
                <c:pt idx="52">
                  <c:v>1.333702487210535</c:v>
                </c:pt>
                <c:pt idx="53">
                  <c:v>1.6614173228346456</c:v>
                </c:pt>
                <c:pt idx="54">
                  <c:v>1.3209105291205934</c:v>
                </c:pt>
                <c:pt idx="55">
                  <c:v>1.2649572649572649</c:v>
                </c:pt>
                <c:pt idx="56">
                  <c:v>1.2014388489208634</c:v>
                </c:pt>
                <c:pt idx="57">
                  <c:v>1.1264201856590457</c:v>
                </c:pt>
                <c:pt idx="58">
                  <c:v>0.91823899371069184</c:v>
                </c:pt>
                <c:pt idx="59">
                  <c:v>0.95731707317073167</c:v>
                </c:pt>
                <c:pt idx="60">
                  <c:v>0.74407582938388628</c:v>
                </c:pt>
                <c:pt idx="61">
                  <c:v>0.73289814985361901</c:v>
                </c:pt>
                <c:pt idx="62">
                  <c:v>0.80867152346775395</c:v>
                </c:pt>
                <c:pt idx="63">
                  <c:v>0.82035928143712578</c:v>
                </c:pt>
                <c:pt idx="64">
                  <c:v>0.86874457776063929</c:v>
                </c:pt>
                <c:pt idx="65">
                  <c:v>0.93150684931506844</c:v>
                </c:pt>
                <c:pt idx="66">
                  <c:v>0.98726114649681529</c:v>
                </c:pt>
                <c:pt idx="67">
                  <c:v>1.0063694267515924</c:v>
                </c:pt>
                <c:pt idx="68">
                  <c:v>1.4845826552192567</c:v>
                </c:pt>
                <c:pt idx="69">
                  <c:v>1.6529179724468552</c:v>
                </c:pt>
                <c:pt idx="70">
                  <c:v>1.5985401459854014</c:v>
                </c:pt>
                <c:pt idx="71">
                  <c:v>1.6788321167883211</c:v>
                </c:pt>
                <c:pt idx="72">
                  <c:v>1.963235294117647</c:v>
                </c:pt>
                <c:pt idx="73">
                  <c:v>1.8516129032258064</c:v>
                </c:pt>
                <c:pt idx="74">
                  <c:v>1.9620253164556962</c:v>
                </c:pt>
                <c:pt idx="75">
                  <c:v>1.81358318360476</c:v>
                </c:pt>
                <c:pt idx="76">
                  <c:v>1.6883454019947834</c:v>
                </c:pt>
                <c:pt idx="77">
                  <c:v>1.6118721461187215</c:v>
                </c:pt>
                <c:pt idx="78">
                  <c:v>1.3869565217391304</c:v>
                </c:pt>
                <c:pt idx="79">
                  <c:v>1.1985018726591761</c:v>
                </c:pt>
                <c:pt idx="80">
                  <c:v>1.1567944250871081</c:v>
                </c:pt>
                <c:pt idx="81">
                  <c:v>1.1387096774193548</c:v>
                </c:pt>
                <c:pt idx="82">
                  <c:v>1.1607294270671693</c:v>
                </c:pt>
                <c:pt idx="83">
                  <c:v>1.1826347305389222</c:v>
                </c:pt>
                <c:pt idx="84">
                  <c:v>0.96033994334277617</c:v>
                </c:pt>
                <c:pt idx="85">
                  <c:v>1.1943573667711598</c:v>
                </c:pt>
                <c:pt idx="86">
                  <c:v>1.2848799299170559</c:v>
                </c:pt>
                <c:pt idx="87">
                  <c:v>1.3313253012048192</c:v>
                </c:pt>
                <c:pt idx="88">
                  <c:v>1.339943342776204</c:v>
                </c:pt>
                <c:pt idx="89">
                  <c:v>1.2621055303188182</c:v>
                </c:pt>
                <c:pt idx="90">
                  <c:v>1.1898734177215189</c:v>
                </c:pt>
                <c:pt idx="91">
                  <c:v>1.5486725663716814</c:v>
                </c:pt>
                <c:pt idx="92">
                  <c:v>1.4199475065616798</c:v>
                </c:pt>
                <c:pt idx="93">
                  <c:v>1.2379561412424593</c:v>
                </c:pt>
                <c:pt idx="94">
                  <c:v>1.4751131221719458</c:v>
                </c:pt>
                <c:pt idx="95">
                  <c:v>1.4968287526427062</c:v>
                </c:pt>
                <c:pt idx="96">
                  <c:v>1.5463591246937416</c:v>
                </c:pt>
                <c:pt idx="97">
                  <c:v>1.5978723404255319</c:v>
                </c:pt>
                <c:pt idx="98">
                  <c:v>1.740952380952381</c:v>
                </c:pt>
                <c:pt idx="99">
                  <c:v>1.7060998151571165</c:v>
                </c:pt>
                <c:pt idx="100">
                  <c:v>1.9135559921414538</c:v>
                </c:pt>
                <c:pt idx="101">
                  <c:v>1.6641104294478528</c:v>
                </c:pt>
                <c:pt idx="102">
                  <c:v>1.268361581920904</c:v>
                </c:pt>
                <c:pt idx="103">
                  <c:v>1.3835081372780502</c:v>
                </c:pt>
                <c:pt idx="104">
                  <c:v>1.4966711051930759</c:v>
                </c:pt>
                <c:pt idx="105">
                  <c:v>1.1684901531728664</c:v>
                </c:pt>
                <c:pt idx="106">
                  <c:v>1.1950162513542795</c:v>
                </c:pt>
                <c:pt idx="107">
                  <c:v>1.093429158110883</c:v>
                </c:pt>
                <c:pt idx="108">
                  <c:v>0.94285714285714284</c:v>
                </c:pt>
                <c:pt idx="109">
                  <c:v>1.376391982182628</c:v>
                </c:pt>
                <c:pt idx="110">
                  <c:v>1.2388881924237582</c:v>
                </c:pt>
                <c:pt idx="111">
                  <c:v>1.1245551601423487</c:v>
                </c:pt>
                <c:pt idx="112">
                  <c:v>1.1619850187265917</c:v>
                </c:pt>
                <c:pt idx="113">
                  <c:v>1.1399632313318877</c:v>
                </c:pt>
                <c:pt idx="114">
                  <c:v>1.1959790738831391</c:v>
                </c:pt>
                <c:pt idx="115">
                  <c:v>1.2609970674486803</c:v>
                </c:pt>
                <c:pt idx="116">
                  <c:v>1.0436893203883495</c:v>
                </c:pt>
                <c:pt idx="117">
                  <c:v>1.0893389801191806</c:v>
                </c:pt>
                <c:pt idx="118">
                  <c:v>1.1360759493670887</c:v>
                </c:pt>
                <c:pt idx="119">
                  <c:v>1.1748589846897664</c:v>
                </c:pt>
                <c:pt idx="120">
                  <c:v>1.0728662745892137</c:v>
                </c:pt>
                <c:pt idx="121">
                  <c:v>1.0112130703381135</c:v>
                </c:pt>
                <c:pt idx="122">
                  <c:v>1.1392130557330322</c:v>
                </c:pt>
                <c:pt idx="123">
                  <c:v>1.1199123241398377</c:v>
                </c:pt>
                <c:pt idx="124">
                  <c:v>0.99428915500809822</c:v>
                </c:pt>
                <c:pt idx="125">
                  <c:v>0.87767237759564054</c:v>
                </c:pt>
                <c:pt idx="126">
                  <c:v>0.84008167236730147</c:v>
                </c:pt>
                <c:pt idx="127">
                  <c:v>1.1339985863011044</c:v>
                </c:pt>
                <c:pt idx="128">
                  <c:v>1.3393597236363577</c:v>
                </c:pt>
                <c:pt idx="129">
                  <c:v>1.3063678036725206</c:v>
                </c:pt>
                <c:pt idx="130">
                  <c:v>1.2507357898827332</c:v>
                </c:pt>
                <c:pt idx="131">
                  <c:v>1.3506785154159791</c:v>
                </c:pt>
                <c:pt idx="132">
                  <c:v>1.4687359033362535</c:v>
                </c:pt>
                <c:pt idx="133">
                  <c:v>1.5303613789554129</c:v>
                </c:pt>
                <c:pt idx="134">
                  <c:v>1.2864867349897309</c:v>
                </c:pt>
                <c:pt idx="135">
                  <c:v>1.1291950756345916</c:v>
                </c:pt>
                <c:pt idx="136">
                  <c:v>1.140889164551715</c:v>
                </c:pt>
                <c:pt idx="137">
                  <c:v>1.1544647470710387</c:v>
                </c:pt>
                <c:pt idx="138">
                  <c:v>1.1307126243719186</c:v>
                </c:pt>
                <c:pt idx="139">
                  <c:v>1.1067714170917693</c:v>
                </c:pt>
                <c:pt idx="140">
                  <c:v>1.1522281575486382</c:v>
                </c:pt>
                <c:pt idx="141">
                  <c:v>1.1810475127959543</c:v>
                </c:pt>
                <c:pt idx="142">
                  <c:v>1.2307142822292081</c:v>
                </c:pt>
                <c:pt idx="143">
                  <c:v>1.1902621101410846</c:v>
                </c:pt>
                <c:pt idx="144">
                  <c:v>1.2776843083196479</c:v>
                </c:pt>
                <c:pt idx="145">
                  <c:v>1.2413609728873569</c:v>
                </c:pt>
                <c:pt idx="146">
                  <c:v>1.2035851927056982</c:v>
                </c:pt>
                <c:pt idx="147">
                  <c:v>1.1812545054515007</c:v>
                </c:pt>
                <c:pt idx="148">
                  <c:v>1.2319802956624508</c:v>
                </c:pt>
                <c:pt idx="149">
                  <c:v>1.211607671355406</c:v>
                </c:pt>
                <c:pt idx="150">
                  <c:v>1.1380234948249346</c:v>
                </c:pt>
                <c:pt idx="151">
                  <c:v>1.0592076180637136</c:v>
                </c:pt>
                <c:pt idx="152">
                  <c:v>1.0925771475994395</c:v>
                </c:pt>
                <c:pt idx="153">
                  <c:v>1.1298664569663077</c:v>
                </c:pt>
                <c:pt idx="154">
                  <c:v>1.1190572603881668</c:v>
                </c:pt>
                <c:pt idx="155">
                  <c:v>1.0547715863509644</c:v>
                </c:pt>
                <c:pt idx="156">
                  <c:v>1.0628434685056363</c:v>
                </c:pt>
                <c:pt idx="157">
                  <c:v>1.0522035499447839</c:v>
                </c:pt>
                <c:pt idx="158">
                  <c:v>1.06761606049477</c:v>
                </c:pt>
                <c:pt idx="159">
                  <c:v>1.080950500877043</c:v>
                </c:pt>
                <c:pt idx="160">
                  <c:v>1.0951170187384445</c:v>
                </c:pt>
                <c:pt idx="161">
                  <c:v>1.0879733027999665</c:v>
                </c:pt>
                <c:pt idx="162">
                  <c:v>1.04737582578871</c:v>
                </c:pt>
                <c:pt idx="163">
                  <c:v>1.061157264174597</c:v>
                </c:pt>
                <c:pt idx="164">
                  <c:v>1.0536010036208914</c:v>
                </c:pt>
                <c:pt idx="165">
                  <c:v>1.0576226667487127</c:v>
                </c:pt>
                <c:pt idx="166">
                  <c:v>1.0202171854042108</c:v>
                </c:pt>
                <c:pt idx="167">
                  <c:v>0.98259339336313611</c:v>
                </c:pt>
                <c:pt idx="168">
                  <c:v>0.98480050770563377</c:v>
                </c:pt>
                <c:pt idx="169">
                  <c:v>0.97583492114364567</c:v>
                </c:pt>
                <c:pt idx="170">
                  <c:v>0.94969500460738732</c:v>
                </c:pt>
                <c:pt idx="171">
                  <c:v>0.95370185860157153</c:v>
                </c:pt>
                <c:pt idx="172">
                  <c:v>0.95141474567001949</c:v>
                </c:pt>
                <c:pt idx="173">
                  <c:v>0.95386210155128992</c:v>
                </c:pt>
                <c:pt idx="174">
                  <c:v>0.95680712249025945</c:v>
                </c:pt>
                <c:pt idx="175">
                  <c:v>0.91160676346321989</c:v>
                </c:pt>
                <c:pt idx="176">
                  <c:v>0.89164433841337276</c:v>
                </c:pt>
                <c:pt idx="177">
                  <c:v>0.87087281159518803</c:v>
                </c:pt>
                <c:pt idx="178">
                  <c:v>0.8893269699370896</c:v>
                </c:pt>
                <c:pt idx="179">
                  <c:v>0.87874290448717185</c:v>
                </c:pt>
                <c:pt idx="180">
                  <c:v>0.88234656105407094</c:v>
                </c:pt>
                <c:pt idx="181">
                  <c:v>0.88654270214087016</c:v>
                </c:pt>
                <c:pt idx="182">
                  <c:v>0.96064715671280554</c:v>
                </c:pt>
                <c:pt idx="183">
                  <c:v>1.0115475447470312</c:v>
                </c:pt>
                <c:pt idx="184">
                  <c:v>1.11368475797224</c:v>
                </c:pt>
                <c:pt idx="185">
                  <c:v>1.0845875936718272</c:v>
                </c:pt>
                <c:pt idx="186">
                  <c:v>1.0797651355986633</c:v>
                </c:pt>
                <c:pt idx="187">
                  <c:v>1.0711182119430573</c:v>
                </c:pt>
                <c:pt idx="188">
                  <c:v>1.0620060333035282</c:v>
                </c:pt>
                <c:pt idx="189">
                  <c:v>1.0004186759332914</c:v>
                </c:pt>
                <c:pt idx="190">
                  <c:v>0.94508817939888534</c:v>
                </c:pt>
                <c:pt idx="191">
                  <c:v>0.86565608796580906</c:v>
                </c:pt>
                <c:pt idx="192">
                  <c:v>0.8815449719867835</c:v>
                </c:pt>
                <c:pt idx="193">
                  <c:v>0.87908089133051082</c:v>
                </c:pt>
                <c:pt idx="194">
                  <c:v>0.87569785305912262</c:v>
                </c:pt>
                <c:pt idx="195">
                  <c:v>0.87230954421118978</c:v>
                </c:pt>
                <c:pt idx="196">
                  <c:v>0.86109501061914318</c:v>
                </c:pt>
                <c:pt idx="197">
                  <c:v>0.85089984710820199</c:v>
                </c:pt>
                <c:pt idx="198">
                  <c:v>0.83226686119637538</c:v>
                </c:pt>
                <c:pt idx="199">
                  <c:v>0.76147099118960149</c:v>
                </c:pt>
                <c:pt idx="200">
                  <c:v>0.81038896541645389</c:v>
                </c:pt>
                <c:pt idx="201">
                  <c:v>0.81296217692249573</c:v>
                </c:pt>
                <c:pt idx="202">
                  <c:v>0.81456636213722911</c:v>
                </c:pt>
                <c:pt idx="203">
                  <c:v>0.80816628304114124</c:v>
                </c:pt>
                <c:pt idx="204">
                  <c:v>0.81641171453117034</c:v>
                </c:pt>
                <c:pt idx="205">
                  <c:v>0.83164673413063472</c:v>
                </c:pt>
                <c:pt idx="206">
                  <c:v>0.94436238306253073</c:v>
                </c:pt>
                <c:pt idx="207">
                  <c:v>0.93414634146341469</c:v>
                </c:pt>
                <c:pt idx="208">
                  <c:v>0.94864764276856139</c:v>
                </c:pt>
                <c:pt idx="209">
                  <c:v>0.96431486525275745</c:v>
                </c:pt>
                <c:pt idx="210">
                  <c:v>0.97479892761394105</c:v>
                </c:pt>
                <c:pt idx="211">
                  <c:v>0.91739606126914663</c:v>
                </c:pt>
                <c:pt idx="212">
                  <c:v>0.90763274336283184</c:v>
                </c:pt>
                <c:pt idx="213">
                  <c:v>0.83055265901981234</c:v>
                </c:pt>
                <c:pt idx="214">
                  <c:v>0.8469973890339425</c:v>
                </c:pt>
                <c:pt idx="215">
                  <c:v>0.86861758866293248</c:v>
                </c:pt>
                <c:pt idx="216">
                  <c:v>0.8911007707222437</c:v>
                </c:pt>
                <c:pt idx="217">
                  <c:v>0.90539053905390543</c:v>
                </c:pt>
                <c:pt idx="218">
                  <c:v>1.0011926058437686</c:v>
                </c:pt>
                <c:pt idx="219">
                  <c:v>0.95124923826934793</c:v>
                </c:pt>
                <c:pt idx="220">
                  <c:v>0.95166352793471443</c:v>
                </c:pt>
                <c:pt idx="221">
                  <c:v>0.92360264943237802</c:v>
                </c:pt>
                <c:pt idx="222">
                  <c:v>0.90498450474908565</c:v>
                </c:pt>
                <c:pt idx="223">
                  <c:v>0.88659793814432986</c:v>
                </c:pt>
                <c:pt idx="224">
                  <c:v>0.86148238153098422</c:v>
                </c:pt>
                <c:pt idx="225">
                  <c:v>0.71530673019654556</c:v>
                </c:pt>
                <c:pt idx="226">
                  <c:v>0.63549007046764894</c:v>
                </c:pt>
                <c:pt idx="227">
                  <c:v>0.59630606860158308</c:v>
                </c:pt>
                <c:pt idx="228">
                  <c:v>0.60877781618675697</c:v>
                </c:pt>
                <c:pt idx="229">
                  <c:v>0.58666412057475092</c:v>
                </c:pt>
                <c:pt idx="230">
                  <c:v>0.56405284790504262</c:v>
                </c:pt>
                <c:pt idx="231">
                  <c:v>0.55077574047954869</c:v>
                </c:pt>
                <c:pt idx="232">
                  <c:v>0.5212323064113239</c:v>
                </c:pt>
                <c:pt idx="233">
                  <c:v>0.66431451612903225</c:v>
                </c:pt>
                <c:pt idx="234">
                  <c:v>0.73783185840707965</c:v>
                </c:pt>
                <c:pt idx="235">
                  <c:v>0.70723684210526316</c:v>
                </c:pt>
                <c:pt idx="236">
                  <c:v>0.7439722660368473</c:v>
                </c:pt>
                <c:pt idx="237">
                  <c:v>0.78457978057904332</c:v>
                </c:pt>
                <c:pt idx="238">
                  <c:v>0.84763124199743922</c:v>
                </c:pt>
                <c:pt idx="239">
                  <c:v>1.0750798722044728</c:v>
                </c:pt>
                <c:pt idx="240">
                  <c:v>1.0925644916540211</c:v>
                </c:pt>
                <c:pt idx="241">
                  <c:v>1.128935532233883</c:v>
                </c:pt>
                <c:pt idx="242">
                  <c:v>1.1519379844961239</c:v>
                </c:pt>
                <c:pt idx="243">
                  <c:v>1.1447515428233646</c:v>
                </c:pt>
                <c:pt idx="244">
                  <c:v>1.1375579598145287</c:v>
                </c:pt>
                <c:pt idx="245">
                  <c:v>1.255287009063444</c:v>
                </c:pt>
                <c:pt idx="246">
                  <c:v>1.3031203566121843</c:v>
                </c:pt>
                <c:pt idx="247">
                  <c:v>1.3777777777777778</c:v>
                </c:pt>
                <c:pt idx="248">
                  <c:v>1.4196547144754317</c:v>
                </c:pt>
                <c:pt idx="249">
                  <c:v>1.4279946164199193</c:v>
                </c:pt>
                <c:pt idx="250">
                  <c:v>1.4947671743629298</c:v>
                </c:pt>
                <c:pt idx="251">
                  <c:v>1.5625</c:v>
                </c:pt>
                <c:pt idx="252">
                  <c:v>1.4271961492178098</c:v>
                </c:pt>
                <c:pt idx="253">
                  <c:v>1.3751425313568986</c:v>
                </c:pt>
                <c:pt idx="254">
                  <c:v>1.2127016129032258</c:v>
                </c:pt>
                <c:pt idx="255">
                  <c:v>1.1506080449017773</c:v>
                </c:pt>
                <c:pt idx="256">
                  <c:v>1.117813383600377</c:v>
                </c:pt>
                <c:pt idx="257">
                  <c:v>1.0490250716122993</c:v>
                </c:pt>
                <c:pt idx="258">
                  <c:v>0.98521739130434782</c:v>
                </c:pt>
                <c:pt idx="259">
                  <c:v>0.98819561551433388</c:v>
                </c:pt>
                <c:pt idx="260">
                  <c:v>0.97595356550580437</c:v>
                </c:pt>
                <c:pt idx="261">
                  <c:v>0.98088113050706571</c:v>
                </c:pt>
                <c:pt idx="262">
                  <c:v>0.95691056910569106</c:v>
                </c:pt>
                <c:pt idx="263">
                  <c:v>0.94182124789207422</c:v>
                </c:pt>
                <c:pt idx="264">
                  <c:v>0.94825882637883163</c:v>
                </c:pt>
                <c:pt idx="265">
                  <c:v>0.95498676081200351</c:v>
                </c:pt>
                <c:pt idx="266">
                  <c:v>0.9965870307167235</c:v>
                </c:pt>
                <c:pt idx="267">
                  <c:v>0.99830076465590489</c:v>
                </c:pt>
                <c:pt idx="268">
                  <c:v>1.0059322033898306</c:v>
                </c:pt>
                <c:pt idx="269">
                  <c:v>0.97536108751062023</c:v>
                </c:pt>
                <c:pt idx="270">
                  <c:v>0.99015219337511196</c:v>
                </c:pt>
                <c:pt idx="271">
                  <c:v>0.99091810743503472</c:v>
                </c:pt>
                <c:pt idx="272">
                  <c:v>0.99168207024029575</c:v>
                </c:pt>
                <c:pt idx="273">
                  <c:v>0.90753424657534243</c:v>
                </c:pt>
                <c:pt idx="274">
                  <c:v>0.97361702127659577</c:v>
                </c:pt>
                <c:pt idx="275">
                  <c:v>1.0859309182813817</c:v>
                </c:pt>
                <c:pt idx="276">
                  <c:v>1.1559233449477353</c:v>
                </c:pt>
                <c:pt idx="277">
                  <c:v>1.1301989150090417</c:v>
                </c:pt>
                <c:pt idx="278">
                  <c:v>1.0560924674490115</c:v>
                </c:pt>
                <c:pt idx="279">
                  <c:v>0.97949673811742777</c:v>
                </c:pt>
                <c:pt idx="280">
                  <c:v>1.1330188679245283</c:v>
                </c:pt>
                <c:pt idx="281">
                  <c:v>1.3356643356643356</c:v>
                </c:pt>
                <c:pt idx="282">
                  <c:v>1.1962761830876649</c:v>
                </c:pt>
                <c:pt idx="283">
                  <c:v>1.1308880967977597</c:v>
                </c:pt>
                <c:pt idx="284">
                  <c:v>1.1672</c:v>
                </c:pt>
                <c:pt idx="285">
                  <c:v>1.2371763885658935</c:v>
                </c:pt>
                <c:pt idx="286">
                  <c:v>1.3206470028544244</c:v>
                </c:pt>
                <c:pt idx="287">
                  <c:v>1.2905911740216487</c:v>
                </c:pt>
                <c:pt idx="288">
                  <c:v>1.0530104712041886</c:v>
                </c:pt>
                <c:pt idx="289">
                  <c:v>1.0752269779507133</c:v>
                </c:pt>
                <c:pt idx="290">
                  <c:v>1.118766250742941</c:v>
                </c:pt>
                <c:pt idx="291">
                  <c:v>1.1651816312542838</c:v>
                </c:pt>
                <c:pt idx="292">
                  <c:v>1.1815267394307154</c:v>
                </c:pt>
                <c:pt idx="293">
                  <c:v>1.1988472622478386</c:v>
                </c:pt>
                <c:pt idx="294">
                  <c:v>1.2225806451612904</c:v>
                </c:pt>
                <c:pt idx="295">
                  <c:v>1.2436295835922933</c:v>
                </c:pt>
                <c:pt idx="296">
                  <c:v>1.4053075995174908</c:v>
                </c:pt>
                <c:pt idx="297">
                  <c:v>1.5176426087364412</c:v>
                </c:pt>
                <c:pt idx="298">
                  <c:v>1.4770588235294118</c:v>
                </c:pt>
                <c:pt idx="299">
                  <c:v>1.5292984079890135</c:v>
                </c:pt>
                <c:pt idx="300">
                  <c:v>1.5835336538461537</c:v>
                </c:pt>
                <c:pt idx="301">
                  <c:v>1.5704485488126649</c:v>
                </c:pt>
                <c:pt idx="302">
                  <c:v>1.5712143928035982</c:v>
                </c:pt>
                <c:pt idx="303">
                  <c:v>1.3772532188841202</c:v>
                </c:pt>
                <c:pt idx="304">
                  <c:v>1.3167189952904239</c:v>
                </c:pt>
                <c:pt idx="305">
                  <c:v>1.2373556352050976</c:v>
                </c:pt>
                <c:pt idx="306">
                  <c:v>1.1893983268827337</c:v>
                </c:pt>
                <c:pt idx="307">
                  <c:v>1.142314990512334</c:v>
                </c:pt>
                <c:pt idx="308">
                  <c:v>1.0695564516129032</c:v>
                </c:pt>
                <c:pt idx="309">
                  <c:v>1.0403944020356235</c:v>
                </c:pt>
                <c:pt idx="310">
                  <c:v>1.0535992521034589</c:v>
                </c:pt>
                <c:pt idx="311">
                  <c:v>1.0709388971684053</c:v>
                </c:pt>
                <c:pt idx="312">
                  <c:v>1.0743482458963631</c:v>
                </c:pt>
                <c:pt idx="313">
                  <c:v>1.0135702028028279</c:v>
                </c:pt>
                <c:pt idx="314">
                  <c:v>0.95182724252491691</c:v>
                </c:pt>
                <c:pt idx="315">
                  <c:v>0.99026076028903554</c:v>
                </c:pt>
                <c:pt idx="316">
                  <c:v>1.0314888413329257</c:v>
                </c:pt>
                <c:pt idx="317">
                  <c:v>0.98964803312629401</c:v>
                </c:pt>
                <c:pt idx="318">
                  <c:v>0.96298357918174227</c:v>
                </c:pt>
                <c:pt idx="319">
                  <c:v>1.0209706411024566</c:v>
                </c:pt>
                <c:pt idx="320">
                  <c:v>1.0321085857411341</c:v>
                </c:pt>
                <c:pt idx="321">
                  <c:v>1.043979057591623</c:v>
                </c:pt>
                <c:pt idx="322">
                  <c:v>0.96827411167512689</c:v>
                </c:pt>
                <c:pt idx="323">
                  <c:v>0.99377593360995853</c:v>
                </c:pt>
                <c:pt idx="324">
                  <c:v>1.1323968918111178</c:v>
                </c:pt>
                <c:pt idx="325">
                  <c:v>1.1343930635838151</c:v>
                </c:pt>
                <c:pt idx="326">
                  <c:v>1.1267605633802817</c:v>
                </c:pt>
                <c:pt idx="327">
                  <c:v>1.1115297540455544</c:v>
                </c:pt>
                <c:pt idx="328">
                  <c:v>1.0932798395185557</c:v>
                </c:pt>
                <c:pt idx="329">
                  <c:v>1.1602228047182175</c:v>
                </c:pt>
                <c:pt idx="330">
                  <c:v>1.0375782881002087</c:v>
                </c:pt>
                <c:pt idx="331">
                  <c:v>0.89363948271311688</c:v>
                </c:pt>
                <c:pt idx="332">
                  <c:v>0.83133757961783439</c:v>
                </c:pt>
                <c:pt idx="333">
                  <c:v>0.82161458333333337</c:v>
                </c:pt>
                <c:pt idx="334">
                  <c:v>0.85756171015699623</c:v>
                </c:pt>
                <c:pt idx="335">
                  <c:v>0.90091743119266054</c:v>
                </c:pt>
                <c:pt idx="336">
                  <c:v>0.83309799491669023</c:v>
                </c:pt>
                <c:pt idx="337">
                  <c:v>0.83271054900833574</c:v>
                </c:pt>
                <c:pt idx="338">
                  <c:v>0.84406379208505611</c:v>
                </c:pt>
                <c:pt idx="339">
                  <c:v>0.85381550720196142</c:v>
                </c:pt>
                <c:pt idx="340">
                  <c:v>0.85673534072900159</c:v>
                </c:pt>
                <c:pt idx="341">
                  <c:v>0.87208664056077223</c:v>
                </c:pt>
                <c:pt idx="342">
                  <c:v>0.88866259334691111</c:v>
                </c:pt>
                <c:pt idx="343">
                  <c:v>0.91084745762711861</c:v>
                </c:pt>
                <c:pt idx="344">
                  <c:v>0.97204004142216083</c:v>
                </c:pt>
                <c:pt idx="345">
                  <c:v>0.98810356892932116</c:v>
                </c:pt>
                <c:pt idx="346">
                  <c:v>1.0229720028715004</c:v>
                </c:pt>
                <c:pt idx="347">
                  <c:v>1.0462449130595635</c:v>
                </c:pt>
                <c:pt idx="348">
                  <c:v>1.0490314818368145</c:v>
                </c:pt>
                <c:pt idx="349">
                  <c:v>1.051948051948052</c:v>
                </c:pt>
                <c:pt idx="350">
                  <c:v>1.0521027167845181</c:v>
                </c:pt>
                <c:pt idx="351">
                  <c:v>1.0021306818181819</c:v>
                </c:pt>
                <c:pt idx="352">
                  <c:v>0.96423512747875351</c:v>
                </c:pt>
                <c:pt idx="353">
                  <c:v>1.0480701754385966</c:v>
                </c:pt>
                <c:pt idx="354">
                  <c:v>1.0477369165487977</c:v>
                </c:pt>
                <c:pt idx="355">
                  <c:v>1.0583713417869061</c:v>
                </c:pt>
                <c:pt idx="356">
                  <c:v>1.0693536673928832</c:v>
                </c:pt>
                <c:pt idx="357">
                  <c:v>1.0721613017332863</c:v>
                </c:pt>
                <c:pt idx="358">
                  <c:v>1.0889440113394755</c:v>
                </c:pt>
                <c:pt idx="359">
                  <c:v>1.1612192434814543</c:v>
                </c:pt>
                <c:pt idx="360">
                  <c:v>1.107130900569133</c:v>
                </c:pt>
                <c:pt idx="361">
                  <c:v>1.1599730003374957</c:v>
                </c:pt>
                <c:pt idx="362">
                  <c:v>1.1842397860371034</c:v>
                </c:pt>
                <c:pt idx="363">
                  <c:v>1.2088285229202038</c:v>
                </c:pt>
                <c:pt idx="364">
                  <c:v>1.2144506763444407</c:v>
                </c:pt>
                <c:pt idx="365">
                  <c:v>1.1815815164334527</c:v>
                </c:pt>
                <c:pt idx="366">
                  <c:v>1.1983823037493255</c:v>
                </c:pt>
                <c:pt idx="367">
                  <c:v>1.1941336558814635</c:v>
                </c:pt>
                <c:pt idx="368">
                  <c:v>1.1821355833575793</c:v>
                </c:pt>
                <c:pt idx="369">
                  <c:v>1.17282152440447</c:v>
                </c:pt>
                <c:pt idx="370">
                  <c:v>1.1637640449438202</c:v>
                </c:pt>
                <c:pt idx="371">
                  <c:v>1.1524042379788102</c:v>
                </c:pt>
                <c:pt idx="372">
                  <c:v>1.2035251996695124</c:v>
                </c:pt>
                <c:pt idx="373">
                  <c:v>1.2055045180053117</c:v>
                </c:pt>
                <c:pt idx="374">
                  <c:v>1.1823246391491518</c:v>
                </c:pt>
                <c:pt idx="375">
                  <c:v>1.1193699237016983</c:v>
                </c:pt>
                <c:pt idx="376">
                  <c:v>1.0468747530361431</c:v>
                </c:pt>
                <c:pt idx="377">
                  <c:v>0.97538015930485156</c:v>
                </c:pt>
                <c:pt idx="378">
                  <c:v>1.0737859500235738</c:v>
                </c:pt>
                <c:pt idx="379">
                  <c:v>1.0400457665903891</c:v>
                </c:pt>
                <c:pt idx="380">
                  <c:v>0.98817863397548156</c:v>
                </c:pt>
                <c:pt idx="381">
                  <c:v>0.94431656059364322</c:v>
                </c:pt>
                <c:pt idx="382">
                  <c:v>0.94613016710642039</c:v>
                </c:pt>
                <c:pt idx="383">
                  <c:v>0.94677808329553392</c:v>
                </c:pt>
                <c:pt idx="384">
                  <c:v>0.94753773818361786</c:v>
                </c:pt>
                <c:pt idx="385">
                  <c:v>0.92821075740944015</c:v>
                </c:pt>
                <c:pt idx="386">
                  <c:v>0.93003300330033001</c:v>
                </c:pt>
                <c:pt idx="387">
                  <c:v>0.95968099246787775</c:v>
                </c:pt>
                <c:pt idx="388">
                  <c:v>0.97595516346809541</c:v>
                </c:pt>
                <c:pt idx="389">
                  <c:v>0.98768301185219609</c:v>
                </c:pt>
                <c:pt idx="390">
                  <c:v>1.0233059854584428</c:v>
                </c:pt>
                <c:pt idx="391">
                  <c:v>1.0634630451815095</c:v>
                </c:pt>
                <c:pt idx="392">
                  <c:v>0.96807000946073796</c:v>
                </c:pt>
                <c:pt idx="393">
                  <c:v>0.97468653891648926</c:v>
                </c:pt>
                <c:pt idx="394">
                  <c:v>0.95590951061865193</c:v>
                </c:pt>
                <c:pt idx="395">
                  <c:v>0.97606321171275856</c:v>
                </c:pt>
                <c:pt idx="396">
                  <c:v>1.0018823529411764</c:v>
                </c:pt>
                <c:pt idx="397">
                  <c:v>1.0213157152082335</c:v>
                </c:pt>
                <c:pt idx="398">
                  <c:v>1.0417485265225934</c:v>
                </c:pt>
                <c:pt idx="399">
                  <c:v>1.0456877595895431</c:v>
                </c:pt>
                <c:pt idx="400">
                  <c:v>1.0441612357158343</c:v>
                </c:pt>
                <c:pt idx="401">
                  <c:v>1.0441922241004589</c:v>
                </c:pt>
                <c:pt idx="402">
                  <c:v>1.0485714285714285</c:v>
                </c:pt>
                <c:pt idx="403">
                  <c:v>1.0002348520432127</c:v>
                </c:pt>
                <c:pt idx="404">
                  <c:v>1.0290218619883442</c:v>
                </c:pt>
                <c:pt idx="405">
                  <c:v>1.0582272512965583</c:v>
                </c:pt>
                <c:pt idx="406">
                  <c:v>1.0768691588785047</c:v>
                </c:pt>
                <c:pt idx="407">
                  <c:v>1.0897398205841551</c:v>
                </c:pt>
                <c:pt idx="408">
                  <c:v>1.106845513413506</c:v>
                </c:pt>
                <c:pt idx="409">
                  <c:v>1.0969573115349682</c:v>
                </c:pt>
                <c:pt idx="410">
                  <c:v>1.1258591537027474</c:v>
                </c:pt>
                <c:pt idx="411">
                  <c:v>1.0880964712478971</c:v>
                </c:pt>
                <c:pt idx="412">
                  <c:v>1.0519046558253509</c:v>
                </c:pt>
                <c:pt idx="413">
                  <c:v>1.1477543935777825</c:v>
                </c:pt>
                <c:pt idx="414">
                  <c:v>1.0966116288927366</c:v>
                </c:pt>
                <c:pt idx="415">
                  <c:v>1.0419974926870037</c:v>
                </c:pt>
                <c:pt idx="416">
                  <c:v>1.0496791554543572</c:v>
                </c:pt>
                <c:pt idx="417">
                  <c:v>1.0619319604367325</c:v>
                </c:pt>
                <c:pt idx="418">
                  <c:v>1.068269747419045</c:v>
                </c:pt>
                <c:pt idx="419">
                  <c:v>1.0747564591274883</c:v>
                </c:pt>
                <c:pt idx="420">
                  <c:v>0.97826086956521741</c:v>
                </c:pt>
                <c:pt idx="421">
                  <c:v>1.0196627793948185</c:v>
                </c:pt>
                <c:pt idx="422">
                  <c:v>1.0824142771205134</c:v>
                </c:pt>
                <c:pt idx="423">
                  <c:v>1.0767107079471505</c:v>
                </c:pt>
                <c:pt idx="424">
                  <c:v>1.0779654359780046</c:v>
                </c:pt>
                <c:pt idx="425">
                  <c:v>1.0744726636004427</c:v>
                </c:pt>
                <c:pt idx="426">
                  <c:v>1.0709359605911331</c:v>
                </c:pt>
                <c:pt idx="427">
                  <c:v>1.074975845410628</c:v>
                </c:pt>
                <c:pt idx="428">
                  <c:v>1.0784051888592141</c:v>
                </c:pt>
                <c:pt idx="429">
                  <c:v>1.0879955539088551</c:v>
                </c:pt>
                <c:pt idx="430">
                  <c:v>1.0924908424908424</c:v>
                </c:pt>
                <c:pt idx="431">
                  <c:v>1.1096738932410275</c:v>
                </c:pt>
                <c:pt idx="432">
                  <c:v>1.1196935919292264</c:v>
                </c:pt>
                <c:pt idx="433">
                  <c:v>1.1298988040478382</c:v>
                </c:pt>
                <c:pt idx="434">
                  <c:v>1.1328419917310804</c:v>
                </c:pt>
                <c:pt idx="435">
                  <c:v>1.1286042809127896</c:v>
                </c:pt>
                <c:pt idx="436">
                  <c:v>1.0505704069470458</c:v>
                </c:pt>
                <c:pt idx="437">
                  <c:v>0.98575020955574177</c:v>
                </c:pt>
                <c:pt idx="438">
                  <c:v>1.065670661631916</c:v>
                </c:pt>
                <c:pt idx="439">
                  <c:v>1.06556821523762</c:v>
                </c:pt>
                <c:pt idx="440">
                  <c:v>1.0654616511968735</c:v>
                </c:pt>
                <c:pt idx="441">
                  <c:v>1.0441129800063471</c:v>
                </c:pt>
                <c:pt idx="442">
                  <c:v>1.0307210031347962</c:v>
                </c:pt>
                <c:pt idx="443">
                  <c:v>1.0768588387051372</c:v>
                </c:pt>
                <c:pt idx="444">
                  <c:v>1.1416666666666666</c:v>
                </c:pt>
                <c:pt idx="445">
                  <c:v>1.0143275304267447</c:v>
                </c:pt>
                <c:pt idx="446">
                  <c:v>1.0103034294970286</c:v>
                </c:pt>
                <c:pt idx="447">
                  <c:v>1.006266238728412</c:v>
                </c:pt>
                <c:pt idx="448">
                  <c:v>0.99224924012158056</c:v>
                </c:pt>
                <c:pt idx="449">
                  <c:v>1.0158150851581509</c:v>
                </c:pt>
                <c:pt idx="450">
                  <c:v>1.0019236218918042</c:v>
                </c:pt>
                <c:pt idx="451">
                  <c:v>0.9909131535826009</c:v>
                </c:pt>
                <c:pt idx="452">
                  <c:v>1.0028857837181044</c:v>
                </c:pt>
                <c:pt idx="453">
                  <c:v>0.98230567930522272</c:v>
                </c:pt>
                <c:pt idx="454">
                  <c:v>0.96157351154313486</c:v>
                </c:pt>
                <c:pt idx="455">
                  <c:v>0.96109664573441567</c:v>
                </c:pt>
                <c:pt idx="456">
                  <c:v>0.92994011976047908</c:v>
                </c:pt>
                <c:pt idx="457">
                  <c:v>0.92008412197686651</c:v>
                </c:pt>
                <c:pt idx="458">
                  <c:v>0.8992784125075165</c:v>
                </c:pt>
                <c:pt idx="459">
                  <c:v>0.9009541117673785</c:v>
                </c:pt>
                <c:pt idx="460">
                  <c:v>0.9089674942048338</c:v>
                </c:pt>
                <c:pt idx="461">
                  <c:v>0.91739061759595641</c:v>
                </c:pt>
                <c:pt idx="462">
                  <c:v>0.90342629482071712</c:v>
                </c:pt>
                <c:pt idx="463">
                  <c:v>0.89488087572440433</c:v>
                </c:pt>
                <c:pt idx="464">
                  <c:v>0.87983673469387758</c:v>
                </c:pt>
                <c:pt idx="465">
                  <c:v>0.88582413908391844</c:v>
                </c:pt>
                <c:pt idx="466">
                  <c:v>0.87426458228273662</c:v>
                </c:pt>
                <c:pt idx="467">
                  <c:v>0.86113295372187448</c:v>
                </c:pt>
                <c:pt idx="468">
                  <c:v>0.84762396694214881</c:v>
                </c:pt>
                <c:pt idx="469">
                  <c:v>0.82854118892220852</c:v>
                </c:pt>
                <c:pt idx="470">
                  <c:v>0.82298974635725852</c:v>
                </c:pt>
                <c:pt idx="471">
                  <c:v>0.86027092224902579</c:v>
                </c:pt>
                <c:pt idx="472">
                  <c:v>0.85997357992073975</c:v>
                </c:pt>
                <c:pt idx="473">
                  <c:v>0.86041145933474328</c:v>
                </c:pt>
                <c:pt idx="474">
                  <c:v>0.86435217995703795</c:v>
                </c:pt>
                <c:pt idx="475">
                  <c:v>0.86857607150111715</c:v>
                </c:pt>
                <c:pt idx="476">
                  <c:v>0.90078773685331059</c:v>
                </c:pt>
                <c:pt idx="477">
                  <c:v>0.90928961748633885</c:v>
                </c:pt>
                <c:pt idx="478">
                  <c:v>0.88093183779119932</c:v>
                </c:pt>
                <c:pt idx="479">
                  <c:v>0.88131501849684524</c:v>
                </c:pt>
                <c:pt idx="480">
                  <c:v>0.88223463687150838</c:v>
                </c:pt>
                <c:pt idx="481">
                  <c:v>0.8777325409316955</c:v>
                </c:pt>
                <c:pt idx="482">
                  <c:v>0.87301216089803557</c:v>
                </c:pt>
                <c:pt idx="483">
                  <c:v>0.86882533679981089</c:v>
                </c:pt>
                <c:pt idx="484">
                  <c:v>0.90264423076923073</c:v>
                </c:pt>
                <c:pt idx="485">
                  <c:v>0.91013712047012729</c:v>
                </c:pt>
                <c:pt idx="486">
                  <c:v>0.91580186858393231</c:v>
                </c:pt>
                <c:pt idx="487">
                  <c:v>0.92806484295846003</c:v>
                </c:pt>
                <c:pt idx="488">
                  <c:v>0.95086455515974799</c:v>
                </c:pt>
                <c:pt idx="489">
                  <c:v>0.97508706134476297</c:v>
                </c:pt>
                <c:pt idx="490">
                  <c:v>0.98449401523394997</c:v>
                </c:pt>
                <c:pt idx="491">
                  <c:v>0.95046604527296941</c:v>
                </c:pt>
                <c:pt idx="492">
                  <c:v>0.93166532149582992</c:v>
                </c:pt>
                <c:pt idx="493">
                  <c:v>0.93039695486677543</c:v>
                </c:pt>
                <c:pt idx="494">
                  <c:v>0.92030567685589515</c:v>
                </c:pt>
                <c:pt idx="495">
                  <c:v>0.90514387104943683</c:v>
                </c:pt>
                <c:pt idx="496">
                  <c:v>0.88983516483516478</c:v>
                </c:pt>
                <c:pt idx="497">
                  <c:v>0.88796540187482331</c:v>
                </c:pt>
                <c:pt idx="498">
                  <c:v>0.89324740823760151</c:v>
                </c:pt>
                <c:pt idx="499">
                  <c:v>0.89835402829916255</c:v>
                </c:pt>
                <c:pt idx="500">
                  <c:v>0.89304500292226763</c:v>
                </c:pt>
                <c:pt idx="501">
                  <c:v>0.86803084223013049</c:v>
                </c:pt>
                <c:pt idx="502">
                  <c:v>0.87217634832475377</c:v>
                </c:pt>
                <c:pt idx="503">
                  <c:v>0.87650509416486566</c:v>
                </c:pt>
                <c:pt idx="504">
                  <c:v>0.87473442405921042</c:v>
                </c:pt>
                <c:pt idx="505">
                  <c:v>0.86668757841907151</c:v>
                </c:pt>
                <c:pt idx="506">
                  <c:v>0.88588878174220509</c:v>
                </c:pt>
                <c:pt idx="507">
                  <c:v>0.88612565445026181</c:v>
                </c:pt>
                <c:pt idx="508">
                  <c:v>0.90775538093611208</c:v>
                </c:pt>
                <c:pt idx="509">
                  <c:v>0.90132010969120635</c:v>
                </c:pt>
                <c:pt idx="510">
                  <c:v>0.89468122578372666</c:v>
                </c:pt>
                <c:pt idx="511">
                  <c:v>0.89185343294201347</c:v>
                </c:pt>
                <c:pt idx="512">
                  <c:v>0.90517553384002891</c:v>
                </c:pt>
                <c:pt idx="513">
                  <c:v>0.89332365747460085</c:v>
                </c:pt>
                <c:pt idx="514">
                  <c:v>0.89807976366322007</c:v>
                </c:pt>
                <c:pt idx="515">
                  <c:v>0.89988709070380124</c:v>
                </c:pt>
                <c:pt idx="516">
                  <c:v>0.90627954798514065</c:v>
                </c:pt>
                <c:pt idx="517">
                  <c:v>0.91299212598425195</c:v>
                </c:pt>
                <c:pt idx="518">
                  <c:v>0.91663342640606305</c:v>
                </c:pt>
                <c:pt idx="519">
                  <c:v>0.92562974810075971</c:v>
                </c:pt>
                <c:pt idx="520">
                  <c:v>0.92404549147034931</c:v>
                </c:pt>
                <c:pt idx="521">
                  <c:v>0.91365131578947367</c:v>
                </c:pt>
                <c:pt idx="522">
                  <c:v>0.95399414470932664</c:v>
                </c:pt>
                <c:pt idx="523">
                  <c:v>0.95180610076558203</c:v>
                </c:pt>
                <c:pt idx="524">
                  <c:v>0.94954721862871927</c:v>
                </c:pt>
                <c:pt idx="525">
                  <c:v>0.95126196692776332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F-4813-86A6-B768C86E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log'!$L$1</c15:sqref>
                        </c15:formulaRef>
                      </c:ext>
                    </c:extLst>
                    <c:strCache>
                      <c:ptCount val="1"/>
                      <c:pt idx="0">
                        <c:v>R diário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log'!$L$9:$L$600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0.91953670437252943</c:v>
                      </c:pt>
                      <c:pt idx="14">
                        <c:v>1.22</c:v>
                      </c:pt>
                      <c:pt idx="15">
                        <c:v>0.98360655737704916</c:v>
                      </c:pt>
                      <c:pt idx="16">
                        <c:v>1.0228423285230648</c:v>
                      </c:pt>
                      <c:pt idx="17">
                        <c:v>1.018728910751763</c:v>
                      </c:pt>
                      <c:pt idx="18">
                        <c:v>0.99791519154932851</c:v>
                      </c:pt>
                      <c:pt idx="19">
                        <c:v>1.0083445657862866</c:v>
                      </c:pt>
                      <c:pt idx="20">
                        <c:v>1.001427191171449</c:v>
                      </c:pt>
                      <c:pt idx="21">
                        <c:v>1.0793650793650793</c:v>
                      </c:pt>
                      <c:pt idx="22">
                        <c:v>1.0441176470588236</c:v>
                      </c:pt>
                      <c:pt idx="23">
                        <c:v>1.2112676056338028</c:v>
                      </c:pt>
                      <c:pt idx="24">
                        <c:v>0.86046511627906974</c:v>
                      </c:pt>
                      <c:pt idx="25">
                        <c:v>1.0945945945945945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0.94199980792102644</c:v>
                      </c:pt>
                      <c:pt idx="29">
                        <c:v>0.93051315138912338</c:v>
                      </c:pt>
                      <c:pt idx="30">
                        <c:v>0.9859154929577465</c:v>
                      </c:pt>
                      <c:pt idx="31">
                        <c:v>1.1857142857142857</c:v>
                      </c:pt>
                      <c:pt idx="32">
                        <c:v>1.0120481927710843</c:v>
                      </c:pt>
                      <c:pt idx="33">
                        <c:v>0.95708062122200355</c:v>
                      </c:pt>
                      <c:pt idx="34">
                        <c:v>0.94533509999053367</c:v>
                      </c:pt>
                      <c:pt idx="35">
                        <c:v>1.1973684210526316</c:v>
                      </c:pt>
                      <c:pt idx="36">
                        <c:v>1.1428571428571428</c:v>
                      </c:pt>
                      <c:pt idx="37">
                        <c:v>1.1442307692307692</c:v>
                      </c:pt>
                      <c:pt idx="38">
                        <c:v>1.0333273527791287</c:v>
                      </c:pt>
                      <c:pt idx="39">
                        <c:v>1.0328061943642557</c:v>
                      </c:pt>
                      <c:pt idx="40">
                        <c:v>0.9724843898578156</c:v>
                      </c:pt>
                      <c:pt idx="41">
                        <c:v>0.9473260981128756</c:v>
                      </c:pt>
                      <c:pt idx="42">
                        <c:v>1.188034188034188</c:v>
                      </c:pt>
                      <c:pt idx="43">
                        <c:v>1.0071942446043165</c:v>
                      </c:pt>
                      <c:pt idx="44">
                        <c:v>1.1357142857142857</c:v>
                      </c:pt>
                      <c:pt idx="45">
                        <c:v>1.0314465408805031</c:v>
                      </c:pt>
                      <c:pt idx="46">
                        <c:v>1.2865853658536586</c:v>
                      </c:pt>
                      <c:pt idx="47">
                        <c:v>0.77317411604745401</c:v>
                      </c:pt>
                      <c:pt idx="48">
                        <c:v>0.90719772738074589</c:v>
                      </c:pt>
                      <c:pt idx="49">
                        <c:v>1.1283783783783783</c:v>
                      </c:pt>
                      <c:pt idx="50">
                        <c:v>0.94430434725908019</c:v>
                      </c:pt>
                      <c:pt idx="51">
                        <c:v>0.92581538943834552</c:v>
                      </c:pt>
                      <c:pt idx="52">
                        <c:v>1.0753424657534247</c:v>
                      </c:pt>
                      <c:pt idx="53">
                        <c:v>1</c:v>
                      </c:pt>
                      <c:pt idx="54">
                        <c:v>0.76155931531211474</c:v>
                      </c:pt>
                      <c:pt idx="55">
                        <c:v>1.0009917045553984</c:v>
                      </c:pt>
                      <c:pt idx="56">
                        <c:v>1.1446868707657507</c:v>
                      </c:pt>
                      <c:pt idx="57">
                        <c:v>1</c:v>
                      </c:pt>
                      <c:pt idx="58">
                        <c:v>0.99270072992700731</c:v>
                      </c:pt>
                      <c:pt idx="59">
                        <c:v>1.1397058823529411</c:v>
                      </c:pt>
                      <c:pt idx="60">
                        <c:v>1.0193548387096774</c:v>
                      </c:pt>
                      <c:pt idx="61">
                        <c:v>1.1234420684682527</c:v>
                      </c:pt>
                      <c:pt idx="62">
                        <c:v>1.114493135773212</c:v>
                      </c:pt>
                      <c:pt idx="63">
                        <c:v>1.1070288713678369</c:v>
                      </c:pt>
                      <c:pt idx="64">
                        <c:v>1.0502283105022832</c:v>
                      </c:pt>
                      <c:pt idx="65">
                        <c:v>1.1608695652173913</c:v>
                      </c:pt>
                      <c:pt idx="66">
                        <c:v>1.0749063670411985</c:v>
                      </c:pt>
                      <c:pt idx="67">
                        <c:v>1.0801393728222997</c:v>
                      </c:pt>
                      <c:pt idx="68">
                        <c:v>1.0384451342395191</c:v>
                      </c:pt>
                      <c:pt idx="69">
                        <c:v>1.0375313238168644</c:v>
                      </c:pt>
                      <c:pt idx="70">
                        <c:v>1.0568862275449102</c:v>
                      </c:pt>
                      <c:pt idx="71">
                        <c:v>0.90368271954674217</c:v>
                      </c:pt>
                      <c:pt idx="72">
                        <c:v>1.0031347962382444</c:v>
                      </c:pt>
                      <c:pt idx="73">
                        <c:v>1.0375000000000001</c:v>
                      </c:pt>
                      <c:pt idx="74">
                        <c:v>1.0632530120481927</c:v>
                      </c:pt>
                      <c:pt idx="75">
                        <c:v>1.0585260225751367</c:v>
                      </c:pt>
                      <c:pt idx="76">
                        <c:v>1.0571116308028634</c:v>
                      </c:pt>
                      <c:pt idx="77">
                        <c:v>0.85822784810126584</c:v>
                      </c:pt>
                      <c:pt idx="78">
                        <c:v>1.1238938053097345</c:v>
                      </c:pt>
                      <c:pt idx="79">
                        <c:v>1.0791642455996269</c:v>
                      </c:pt>
                      <c:pt idx="80">
                        <c:v>1.0750031717665365</c:v>
                      </c:pt>
                      <c:pt idx="81">
                        <c:v>1.0701357466063348</c:v>
                      </c:pt>
                      <c:pt idx="82">
                        <c:v>0.99703584803107226</c:v>
                      </c:pt>
                      <c:pt idx="83">
                        <c:v>0.99661161356200834</c:v>
                      </c:pt>
                      <c:pt idx="84">
                        <c:v>1.1170212765957446</c:v>
                      </c:pt>
                      <c:pt idx="85">
                        <c:v>1.0304761904761905</c:v>
                      </c:pt>
                      <c:pt idx="86">
                        <c:v>0.94085027726432535</c:v>
                      </c:pt>
                      <c:pt idx="87">
                        <c:v>1.2809430255402749</c:v>
                      </c:pt>
                      <c:pt idx="88">
                        <c:v>1.0858895705521472</c:v>
                      </c:pt>
                      <c:pt idx="89">
                        <c:v>1.03002796981789</c:v>
                      </c:pt>
                      <c:pt idx="90">
                        <c:v>1.0298113200405374</c:v>
                      </c:pt>
                      <c:pt idx="91">
                        <c:v>1.2170439414114513</c:v>
                      </c:pt>
                      <c:pt idx="92">
                        <c:v>1.0098468271334793</c:v>
                      </c:pt>
                      <c:pt idx="93">
                        <c:v>1.0552546045503792</c:v>
                      </c:pt>
                      <c:pt idx="94">
                        <c:v>1.1139630390143738</c:v>
                      </c:pt>
                      <c:pt idx="95">
                        <c:v>0.82764976958525349</c:v>
                      </c:pt>
                      <c:pt idx="96">
                        <c:v>1.1235377184074218</c:v>
                      </c:pt>
                      <c:pt idx="97">
                        <c:v>1.1140439329383225</c:v>
                      </c:pt>
                      <c:pt idx="98">
                        <c:v>0.95017793594306055</c:v>
                      </c:pt>
                      <c:pt idx="99">
                        <c:v>1.0327715355805243</c:v>
                      </c:pt>
                      <c:pt idx="100">
                        <c:v>0.96554850407978243</c:v>
                      </c:pt>
                      <c:pt idx="101">
                        <c:v>0.96056338028169019</c:v>
                      </c:pt>
                      <c:pt idx="102">
                        <c:v>1.2082111436950147</c:v>
                      </c:pt>
                      <c:pt idx="103">
                        <c:v>1.011294479404337</c:v>
                      </c:pt>
                      <c:pt idx="104">
                        <c:v>1.0112323784118762</c:v>
                      </c:pt>
                      <c:pt idx="105">
                        <c:v>0.98180379746835444</c:v>
                      </c:pt>
                      <c:pt idx="106">
                        <c:v>1.0131985851402676</c:v>
                      </c:pt>
                      <c:pt idx="107">
                        <c:v>1.0129939053818378</c:v>
                      </c:pt>
                      <c:pt idx="108">
                        <c:v>1.0127832769690732</c:v>
                      </c:pt>
                      <c:pt idx="109">
                        <c:v>1</c:v>
                      </c:pt>
                      <c:pt idx="110">
                        <c:v>1.0555272294868023</c:v>
                      </c:pt>
                      <c:pt idx="111">
                        <c:v>1.0546182641966242</c:v>
                      </c:pt>
                      <c:pt idx="112">
                        <c:v>1.0153203342618384</c:v>
                      </c:pt>
                      <c:pt idx="113">
                        <c:v>0.92524005486968453</c:v>
                      </c:pt>
                      <c:pt idx="114">
                        <c:v>0.95478131949592293</c:v>
                      </c:pt>
                      <c:pt idx="115">
                        <c:v>1.1409820201052885</c:v>
                      </c:pt>
                      <c:pt idx="116">
                        <c:v>0.98305783848239381</c:v>
                      </c:pt>
                      <c:pt idx="117">
                        <c:v>0.93712628611400683</c:v>
                      </c:pt>
                      <c:pt idx="118">
                        <c:v>0.93092569171761685</c:v>
                      </c:pt>
                      <c:pt idx="119">
                        <c:v>0.97183416747357532</c:v>
                      </c:pt>
                      <c:pt idx="120">
                        <c:v>1.2489510826426373</c:v>
                      </c:pt>
                      <c:pt idx="121">
                        <c:v>1.1276871591034461</c:v>
                      </c:pt>
                      <c:pt idx="122">
                        <c:v>1.1128766598923578</c:v>
                      </c:pt>
                      <c:pt idx="123">
                        <c:v>0.9411940639214581</c:v>
                      </c:pt>
                      <c:pt idx="124">
                        <c:v>1.0120093717030612</c:v>
                      </c:pt>
                      <c:pt idx="125">
                        <c:v>1.0122941700473465</c:v>
                      </c:pt>
                      <c:pt idx="126">
                        <c:v>1.012610553927715</c:v>
                      </c:pt>
                      <c:pt idx="127">
                        <c:v>1.049921294777806</c:v>
                      </c:pt>
                      <c:pt idx="128">
                        <c:v>0.98981105073433806</c:v>
                      </c:pt>
                      <c:pt idx="129">
                        <c:v>1.1244017532047414</c:v>
                      </c:pt>
                      <c:pt idx="130">
                        <c:v>0.95239344952214777</c:v>
                      </c:pt>
                      <c:pt idx="131">
                        <c:v>0.99118814625608653</c:v>
                      </c:pt>
                      <c:pt idx="132">
                        <c:v>0.99086030256306645</c:v>
                      </c:pt>
                      <c:pt idx="133">
                        <c:v>1.0541999683478398</c:v>
                      </c:pt>
                      <c:pt idx="134">
                        <c:v>1.0761817663499447</c:v>
                      </c:pt>
                      <c:pt idx="135">
                        <c:v>1.031435724345418</c:v>
                      </c:pt>
                      <c:pt idx="136">
                        <c:v>1.0874439524596007</c:v>
                      </c:pt>
                      <c:pt idx="137">
                        <c:v>1.022344704946234</c:v>
                      </c:pt>
                      <c:pt idx="138">
                        <c:v>0.96300962102999177</c:v>
                      </c:pt>
                      <c:pt idx="139">
                        <c:v>0.96070749302750302</c:v>
                      </c:pt>
                      <c:pt idx="140">
                        <c:v>1.0346408960534725</c:v>
                      </c:pt>
                      <c:pt idx="141">
                        <c:v>1.1223954910441429</c:v>
                      </c:pt>
                      <c:pt idx="142">
                        <c:v>1.0143794024359389</c:v>
                      </c:pt>
                      <c:pt idx="143">
                        <c:v>1.0214005708794351</c:v>
                      </c:pt>
                      <c:pt idx="144">
                        <c:v>0.9515403721368092</c:v>
                      </c:pt>
                      <c:pt idx="145">
                        <c:v>0.99334850591348001</c:v>
                      </c:pt>
                      <c:pt idx="146">
                        <c:v>0.99349613316818508</c:v>
                      </c:pt>
                      <c:pt idx="147">
                        <c:v>1.0247427025419544</c:v>
                      </c:pt>
                      <c:pt idx="148">
                        <c:v>1.0579180480819645</c:v>
                      </c:pt>
                      <c:pt idx="149">
                        <c:v>1.0221421741132801</c:v>
                      </c:pt>
                      <c:pt idx="150">
                        <c:v>1.0111755290795876</c:v>
                      </c:pt>
                      <c:pt idx="151">
                        <c:v>0.96547838443971934</c:v>
                      </c:pt>
                      <c:pt idx="152">
                        <c:v>1.0057553503972401</c:v>
                      </c:pt>
                      <c:pt idx="153">
                        <c:v>1.0065165080182277</c:v>
                      </c:pt>
                      <c:pt idx="154">
                        <c:v>1.0180580554661369</c:v>
                      </c:pt>
                      <c:pt idx="155">
                        <c:v>1.0184420760831394</c:v>
                      </c:pt>
                      <c:pt idx="156">
                        <c:v>1.0355915864897316</c:v>
                      </c:pt>
                      <c:pt idx="157">
                        <c:v>1.0039751771419325</c:v>
                      </c:pt>
                      <c:pt idx="158">
                        <c:v>0.96916367783452972</c:v>
                      </c:pt>
                      <c:pt idx="159">
                        <c:v>0.9701842869365177</c:v>
                      </c:pt>
                      <c:pt idx="160">
                        <c:v>0.96939797254817206</c:v>
                      </c:pt>
                      <c:pt idx="161">
                        <c:v>1.0203448310041079</c:v>
                      </c:pt>
                      <c:pt idx="162">
                        <c:v>1.0091702179554791</c:v>
                      </c:pt>
                      <c:pt idx="163">
                        <c:v>1.0078509542885725</c:v>
                      </c:pt>
                      <c:pt idx="164">
                        <c:v>1.0082110443720185</c:v>
                      </c:pt>
                      <c:pt idx="165">
                        <c:v>0.9668394852576</c:v>
                      </c:pt>
                      <c:pt idx="166">
                        <c:v>0.97267992433477779</c:v>
                      </c:pt>
                      <c:pt idx="167">
                        <c:v>0.97239096002791992</c:v>
                      </c:pt>
                      <c:pt idx="168">
                        <c:v>0.97214289812892785</c:v>
                      </c:pt>
                      <c:pt idx="169">
                        <c:v>0.98707134194238244</c:v>
                      </c:pt>
                      <c:pt idx="170">
                        <c:v>0.9843723067787481</c:v>
                      </c:pt>
                      <c:pt idx="171">
                        <c:v>1.0295754571854292</c:v>
                      </c:pt>
                      <c:pt idx="172">
                        <c:v>0.9553329272227582</c:v>
                      </c:pt>
                      <c:pt idx="173">
                        <c:v>0.97666880934189548</c:v>
                      </c:pt>
                      <c:pt idx="174">
                        <c:v>0.9770153217468921</c:v>
                      </c:pt>
                      <c:pt idx="175">
                        <c:v>1.0534025137772869</c:v>
                      </c:pt>
                      <c:pt idx="176">
                        <c:v>1.0393718291412961</c:v>
                      </c:pt>
                      <c:pt idx="177">
                        <c:v>1.0837656024399966</c:v>
                      </c:pt>
                      <c:pt idx="178">
                        <c:v>1.0026758107433398</c:v>
                      </c:pt>
                      <c:pt idx="179">
                        <c:v>0.95108518087721139</c:v>
                      </c:pt>
                      <c:pt idx="180">
                        <c:v>0.96884749676866766</c:v>
                      </c:pt>
                      <c:pt idx="181">
                        <c:v>0.96870369185763394</c:v>
                      </c:pt>
                      <c:pt idx="182">
                        <c:v>0.99231408768906582</c:v>
                      </c:pt>
                      <c:pt idx="183">
                        <c:v>0.98188693729177967</c:v>
                      </c:pt>
                      <c:pt idx="184">
                        <c:v>0.99267805071567938</c:v>
                      </c:pt>
                      <c:pt idx="185">
                        <c:v>1.0210796548206966</c:v>
                      </c:pt>
                      <c:pt idx="186">
                        <c:v>0.94842672252155269</c:v>
                      </c:pt>
                      <c:pt idx="187">
                        <c:v>0.96511900239115223</c:v>
                      </c:pt>
                      <c:pt idx="188">
                        <c:v>0.96495551858225093</c:v>
                      </c:pt>
                      <c:pt idx="189">
                        <c:v>0.97955675888978821</c:v>
                      </c:pt>
                      <c:pt idx="190">
                        <c:v>0.97026162562292062</c:v>
                      </c:pt>
                      <c:pt idx="191">
                        <c:v>0.9709404088570921</c:v>
                      </c:pt>
                      <c:pt idx="192">
                        <c:v>0.93422263109475623</c:v>
                      </c:pt>
                      <c:pt idx="193">
                        <c:v>1.0093549975381586</c:v>
                      </c:pt>
                      <c:pt idx="194">
                        <c:v>0.96818352501872318</c:v>
                      </c:pt>
                      <c:pt idx="195">
                        <c:v>0.96685962607916409</c:v>
                      </c:pt>
                      <c:pt idx="196">
                        <c:v>0.97186034392912979</c:v>
                      </c:pt>
                      <c:pt idx="197">
                        <c:v>0.98016085790884722</c:v>
                      </c:pt>
                      <c:pt idx="198">
                        <c:v>0.98905908096280093</c:v>
                      </c:pt>
                      <c:pt idx="199">
                        <c:v>1.0608407079646018</c:v>
                      </c:pt>
                      <c:pt idx="200">
                        <c:v>0.99843587069864437</c:v>
                      </c:pt>
                      <c:pt idx="201">
                        <c:v>0.98321320547861868</c:v>
                      </c:pt>
                      <c:pt idx="202">
                        <c:v>0.982827625355018</c:v>
                      </c:pt>
                      <c:pt idx="203">
                        <c:v>0.98242644097819232</c:v>
                      </c:pt>
                      <c:pt idx="204">
                        <c:v>0.92244224422442245</c:v>
                      </c:pt>
                      <c:pt idx="205">
                        <c:v>0.97853309481216455</c:v>
                      </c:pt>
                      <c:pt idx="206">
                        <c:v>0.97074954296160876</c:v>
                      </c:pt>
                      <c:pt idx="207">
                        <c:v>1.0182046453232894</c:v>
                      </c:pt>
                      <c:pt idx="208">
                        <c:v>1.0083104089122117</c:v>
                      </c:pt>
                      <c:pt idx="209">
                        <c:v>1.0082670048036793</c:v>
                      </c:pt>
                      <c:pt idx="210">
                        <c:v>0.99818071558520316</c:v>
                      </c:pt>
                      <c:pt idx="211">
                        <c:v>1.020048602673147</c:v>
                      </c:pt>
                      <c:pt idx="212">
                        <c:v>0.9297200714711138</c:v>
                      </c:pt>
                      <c:pt idx="213">
                        <c:v>0.97117232543241516</c:v>
                      </c:pt>
                      <c:pt idx="214">
                        <c:v>0.98818172650350733</c:v>
                      </c:pt>
                      <c:pt idx="215">
                        <c:v>0.9879847103119157</c:v>
                      </c:pt>
                      <c:pt idx="216">
                        <c:v>0.98778204805368441</c:v>
                      </c:pt>
                      <c:pt idx="217">
                        <c:v>0.96990424076607384</c:v>
                      </c:pt>
                      <c:pt idx="218">
                        <c:v>0.84696755994358253</c:v>
                      </c:pt>
                      <c:pt idx="219">
                        <c:v>0.82597835137385511</c:v>
                      </c:pt>
                      <c:pt idx="220">
                        <c:v>0.91129032258064513</c:v>
                      </c:pt>
                      <c:pt idx="221">
                        <c:v>1.0088495575221239</c:v>
                      </c:pt>
                      <c:pt idx="222">
                        <c:v>0.95209642303823605</c:v>
                      </c:pt>
                      <c:pt idx="223">
                        <c:v>0.94971084437260134</c:v>
                      </c:pt>
                      <c:pt idx="224">
                        <c:v>0.94707389278552212</c:v>
                      </c:pt>
                      <c:pt idx="225">
                        <c:v>0.80153649167733676</c:v>
                      </c:pt>
                      <c:pt idx="226">
                        <c:v>1.0527156549520766</c:v>
                      </c:pt>
                      <c:pt idx="227">
                        <c:v>1.0121396054628224</c:v>
                      </c:pt>
                      <c:pt idx="228">
                        <c:v>0.96701649175412296</c:v>
                      </c:pt>
                      <c:pt idx="229">
                        <c:v>1.0015503875968992</c:v>
                      </c:pt>
                      <c:pt idx="230">
                        <c:v>1.0015479876160991</c:v>
                      </c:pt>
                      <c:pt idx="231">
                        <c:v>1.0231839258114375</c:v>
                      </c:pt>
                      <c:pt idx="232">
                        <c:v>1.0166163141993958</c:v>
                      </c:pt>
                      <c:pt idx="233">
                        <c:v>1.0698365527488856</c:v>
                      </c:pt>
                      <c:pt idx="234">
                        <c:v>1.0458333333333334</c:v>
                      </c:pt>
                      <c:pt idx="235">
                        <c:v>0.98671978751660028</c:v>
                      </c:pt>
                      <c:pt idx="236">
                        <c:v>0.99530214894198321</c:v>
                      </c:pt>
                      <c:pt idx="237">
                        <c:v>0.99525429128398524</c:v>
                      </c:pt>
                      <c:pt idx="238">
                        <c:v>1.1290760869565217</c:v>
                      </c:pt>
                      <c:pt idx="239">
                        <c:v>1.0553549939831528</c:v>
                      </c:pt>
                      <c:pt idx="240">
                        <c:v>1.1311288483466362</c:v>
                      </c:pt>
                      <c:pt idx="241">
                        <c:v>1.0776209677419355</c:v>
                      </c:pt>
                      <c:pt idx="242">
                        <c:v>0.99251637043966323</c:v>
                      </c:pt>
                      <c:pt idx="243">
                        <c:v>1.0418421496162493</c:v>
                      </c:pt>
                      <c:pt idx="244">
                        <c:v>1.0403525423910949</c:v>
                      </c:pt>
                      <c:pt idx="245">
                        <c:v>1.031304347826087</c:v>
                      </c:pt>
                      <c:pt idx="246">
                        <c:v>1.0168634064080944</c:v>
                      </c:pt>
                      <c:pt idx="247">
                        <c:v>0.99751243781094523</c:v>
                      </c:pt>
                      <c:pt idx="248">
                        <c:v>1.0224438902743143</c:v>
                      </c:pt>
                      <c:pt idx="249">
                        <c:v>0.96422764227642277</c:v>
                      </c:pt>
                      <c:pt idx="250">
                        <c:v>0.97772897662909064</c:v>
                      </c:pt>
                      <c:pt idx="251">
                        <c:v>0.97707237471080388</c:v>
                      </c:pt>
                      <c:pt idx="252">
                        <c:v>1.0344218887908208</c:v>
                      </c:pt>
                      <c:pt idx="253">
                        <c:v>1.0042662116040955</c:v>
                      </c:pt>
                      <c:pt idx="254">
                        <c:v>1.0025488530161428</c:v>
                      </c:pt>
                      <c:pt idx="255">
                        <c:v>0.99745762711864405</c:v>
                      </c:pt>
                      <c:pt idx="256">
                        <c:v>0.94902293967714524</c:v>
                      </c:pt>
                      <c:pt idx="257">
                        <c:v>0.98441199322052364</c:v>
                      </c:pt>
                      <c:pt idx="258">
                        <c:v>0.98400474242587299</c:v>
                      </c:pt>
                      <c:pt idx="259">
                        <c:v>1.0794824399260627</c:v>
                      </c:pt>
                      <c:pt idx="260">
                        <c:v>1.0059931506849316</c:v>
                      </c:pt>
                      <c:pt idx="261">
                        <c:v>1.0102127659574469</c:v>
                      </c:pt>
                      <c:pt idx="262">
                        <c:v>0.96714406065711878</c:v>
                      </c:pt>
                      <c:pt idx="263">
                        <c:v>0.96341463414634143</c:v>
                      </c:pt>
                      <c:pt idx="264">
                        <c:v>0.98517346705394937</c:v>
                      </c:pt>
                      <c:pt idx="265">
                        <c:v>0.98476337527128499</c:v>
                      </c:pt>
                      <c:pt idx="266">
                        <c:v>0.9878844361602982</c:v>
                      </c:pt>
                      <c:pt idx="267">
                        <c:v>1.0792452830188679</c:v>
                      </c:pt>
                      <c:pt idx="268">
                        <c:v>1.1267482517482517</c:v>
                      </c:pt>
                      <c:pt idx="269">
                        <c:v>1.0294802172226531</c:v>
                      </c:pt>
                      <c:pt idx="270">
                        <c:v>0.94197437829691033</c:v>
                      </c:pt>
                      <c:pt idx="271">
                        <c:v>0.92057624889684087</c:v>
                      </c:pt>
                      <c:pt idx="272">
                        <c:v>0.91334096551758803</c:v>
                      </c:pt>
                      <c:pt idx="273">
                        <c:v>1.142721217887726</c:v>
                      </c:pt>
                      <c:pt idx="274">
                        <c:v>1.2722731057452124</c:v>
                      </c:pt>
                      <c:pt idx="275">
                        <c:v>1.0091623036649215</c:v>
                      </c:pt>
                      <c:pt idx="276">
                        <c:v>0.97320914685514082</c:v>
                      </c:pt>
                      <c:pt idx="277">
                        <c:v>0.97222041461169961</c:v>
                      </c:pt>
                      <c:pt idx="278">
                        <c:v>0.9757669628253347</c:v>
                      </c:pt>
                      <c:pt idx="279">
                        <c:v>0.97496284268176925</c:v>
                      </c:pt>
                      <c:pt idx="280">
                        <c:v>1.11671469740634</c:v>
                      </c:pt>
                      <c:pt idx="281">
                        <c:v>1.0380645161290323</c:v>
                      </c:pt>
                      <c:pt idx="282">
                        <c:v>1.0304536979490366</c:v>
                      </c:pt>
                      <c:pt idx="283">
                        <c:v>1.0126174014820624</c:v>
                      </c:pt>
                      <c:pt idx="284">
                        <c:v>1.012555900648332</c:v>
                      </c:pt>
                      <c:pt idx="285">
                        <c:v>0.98945497174562602</c:v>
                      </c:pt>
                      <c:pt idx="286">
                        <c:v>0.98925525401615289</c:v>
                      </c:pt>
                      <c:pt idx="287">
                        <c:v>1.1388221153846154</c:v>
                      </c:pt>
                      <c:pt idx="288">
                        <c:v>1.0559366754617414</c:v>
                      </c:pt>
                      <c:pt idx="289">
                        <c:v>1.1644177911044478</c:v>
                      </c:pt>
                      <c:pt idx="290">
                        <c:v>1.0935622317596567</c:v>
                      </c:pt>
                      <c:pt idx="291">
                        <c:v>0.98547880690737832</c:v>
                      </c:pt>
                      <c:pt idx="292">
                        <c:v>1.0244493238608445</c:v>
                      </c:pt>
                      <c:pt idx="293">
                        <c:v>1.0243383363215779</c:v>
                      </c:pt>
                      <c:pt idx="294">
                        <c:v>1.1294117647058823</c:v>
                      </c:pt>
                      <c:pt idx="295">
                        <c:v>1.0564516129032258</c:v>
                      </c:pt>
                      <c:pt idx="296">
                        <c:v>1.0206743002544529</c:v>
                      </c:pt>
                      <c:pt idx="297">
                        <c:v>1.045497039576192</c:v>
                      </c:pt>
                      <c:pt idx="298">
                        <c:v>0.92608047690014905</c:v>
                      </c:pt>
                      <c:pt idx="299">
                        <c:v>0.98474381746705153</c:v>
                      </c:pt>
                      <c:pt idx="300">
                        <c:v>0.98378903895327952</c:v>
                      </c:pt>
                      <c:pt idx="301">
                        <c:v>1.0574750830564783</c:v>
                      </c:pt>
                      <c:pt idx="302">
                        <c:v>1.0276468740182219</c:v>
                      </c:pt>
                      <c:pt idx="303">
                        <c:v>1.03362885967594</c:v>
                      </c:pt>
                      <c:pt idx="304">
                        <c:v>1.0627033422064478</c:v>
                      </c:pt>
                      <c:pt idx="305">
                        <c:v>0.92902866685221264</c:v>
                      </c:pt>
                      <c:pt idx="306">
                        <c:v>0.92903487727683476</c:v>
                      </c:pt>
                      <c:pt idx="307">
                        <c:v>0.92386023739028333</c:v>
                      </c:pt>
                      <c:pt idx="308">
                        <c:v>1.1001745200698081</c:v>
                      </c:pt>
                      <c:pt idx="309">
                        <c:v>1.0704314720812182</c:v>
                      </c:pt>
                      <c:pt idx="310">
                        <c:v>0.99170124481327804</c:v>
                      </c:pt>
                      <c:pt idx="311">
                        <c:v>1.0340705319784818</c:v>
                      </c:pt>
                      <c:pt idx="312">
                        <c:v>0.98497109826589591</c:v>
                      </c:pt>
                      <c:pt idx="313">
                        <c:v>0.93916987882725789</c:v>
                      </c:pt>
                      <c:pt idx="314">
                        <c:v>0.93448572495354443</c:v>
                      </c:pt>
                      <c:pt idx="315">
                        <c:v>1.0203945168839852</c:v>
                      </c:pt>
                      <c:pt idx="316">
                        <c:v>1.0986238532110091</c:v>
                      </c:pt>
                      <c:pt idx="317">
                        <c:v>1.1300328064419922</c:v>
                      </c:pt>
                      <c:pt idx="318">
                        <c:v>1.0358933755608339</c:v>
                      </c:pt>
                      <c:pt idx="319">
                        <c:v>0.97834394904458599</c:v>
                      </c:pt>
                      <c:pt idx="320">
                        <c:v>0.92647479717262138</c:v>
                      </c:pt>
                      <c:pt idx="321">
                        <c:v>0.9191426497501759</c:v>
                      </c:pt>
                      <c:pt idx="322">
                        <c:v>1.082874617737003</c:v>
                      </c:pt>
                      <c:pt idx="323">
                        <c:v>0.98249082180175096</c:v>
                      </c:pt>
                      <c:pt idx="324">
                        <c:v>0.97326818051164132</c:v>
                      </c:pt>
                      <c:pt idx="325">
                        <c:v>0.9636739515652688</c:v>
                      </c:pt>
                      <c:pt idx="326">
                        <c:v>0.96690162427214221</c:v>
                      </c:pt>
                      <c:pt idx="327">
                        <c:v>0.96700974836320885</c:v>
                      </c:pt>
                      <c:pt idx="328">
                        <c:v>0.96561171645705413</c:v>
                      </c:pt>
                      <c:pt idx="329">
                        <c:v>1.001357773251867</c:v>
                      </c:pt>
                      <c:pt idx="330">
                        <c:v>0.9820338983050847</c:v>
                      </c:pt>
                      <c:pt idx="331">
                        <c:v>0.98653779772178118</c:v>
                      </c:pt>
                      <c:pt idx="332">
                        <c:v>0.97480755773268024</c:v>
                      </c:pt>
                      <c:pt idx="333">
                        <c:v>0.97020818377602303</c:v>
                      </c:pt>
                      <c:pt idx="334">
                        <c:v>0.98433698570436623</c:v>
                      </c:pt>
                      <c:pt idx="335">
                        <c:v>0.98396532202477882</c:v>
                      </c:pt>
                      <c:pt idx="336">
                        <c:v>1.0263559969442322</c:v>
                      </c:pt>
                      <c:pt idx="337">
                        <c:v>1.048008931894306</c:v>
                      </c:pt>
                      <c:pt idx="338">
                        <c:v>1.0028409090909092</c:v>
                      </c:pt>
                      <c:pt idx="339">
                        <c:v>1.0092067988668556</c:v>
                      </c:pt>
                      <c:pt idx="340">
                        <c:v>0.99228070175438599</c:v>
                      </c:pt>
                      <c:pt idx="341">
                        <c:v>0.98695866890341366</c:v>
                      </c:pt>
                      <c:pt idx="342">
                        <c:v>0.98670099192449123</c:v>
                      </c:pt>
                      <c:pt idx="343">
                        <c:v>1.0265068990559187</c:v>
                      </c:pt>
                      <c:pt idx="344">
                        <c:v>0.99823134064379204</c:v>
                      </c:pt>
                      <c:pt idx="345">
                        <c:v>0.96491849751948977</c:v>
                      </c:pt>
                      <c:pt idx="346">
                        <c:v>1.0969518912963643</c:v>
                      </c:pt>
                      <c:pt idx="347">
                        <c:v>0.99196518245731502</c:v>
                      </c:pt>
                      <c:pt idx="348">
                        <c:v>0.99697620098783113</c:v>
                      </c:pt>
                      <c:pt idx="349">
                        <c:v>0.99693962097765498</c:v>
                      </c:pt>
                      <c:pt idx="350">
                        <c:v>1.0292020373514432</c:v>
                      </c:pt>
                      <c:pt idx="351">
                        <c:v>1.0138568129330254</c:v>
                      </c:pt>
                      <c:pt idx="352">
                        <c:v>1.0289619264562317</c:v>
                      </c:pt>
                      <c:pt idx="353">
                        <c:v>1.0458570524984188</c:v>
                      </c:pt>
                      <c:pt idx="354">
                        <c:v>1.039310553371636</c:v>
                      </c:pt>
                      <c:pt idx="355">
                        <c:v>1.0178330724925486</c:v>
                      </c:pt>
                      <c:pt idx="356">
                        <c:v>1.0176393866142988</c:v>
                      </c:pt>
                      <c:pt idx="357">
                        <c:v>1.0339887640449439</c:v>
                      </c:pt>
                      <c:pt idx="358">
                        <c:v>0.98641673458299373</c:v>
                      </c:pt>
                      <c:pt idx="359">
                        <c:v>1.043592631356477</c:v>
                      </c:pt>
                      <c:pt idx="360">
                        <c:v>1.0421491553421576</c:v>
                      </c:pt>
                      <c:pt idx="361">
                        <c:v>1.0288680678652824</c:v>
                      </c:pt>
                      <c:pt idx="362">
                        <c:v>1.0098135547865561</c:v>
                      </c:pt>
                      <c:pt idx="363">
                        <c:v>1.0097803495393376</c:v>
                      </c:pt>
                      <c:pt idx="364">
                        <c:v>1.0238957277335263</c:v>
                      </c:pt>
                      <c:pt idx="365">
                        <c:v>1.0301744460160303</c:v>
                      </c:pt>
                      <c:pt idx="366">
                        <c:v>1.0453089244851259</c:v>
                      </c:pt>
                      <c:pt idx="367">
                        <c:v>1.0221103327495622</c:v>
                      </c:pt>
                      <c:pt idx="368">
                        <c:v>0.97408438637823946</c:v>
                      </c:pt>
                      <c:pt idx="369">
                        <c:v>0.94441372185862471</c:v>
                      </c:pt>
                      <c:pt idx="370">
                        <c:v>0.94081905723691073</c:v>
                      </c:pt>
                      <c:pt idx="371">
                        <c:v>1.1271962385548131</c:v>
                      </c:pt>
                      <c:pt idx="372">
                        <c:v>0.99780461031833145</c:v>
                      </c:pt>
                      <c:pt idx="373">
                        <c:v>0.99317931793179315</c:v>
                      </c:pt>
                      <c:pt idx="374">
                        <c:v>0.97674214032160389</c:v>
                      </c:pt>
                      <c:pt idx="375">
                        <c:v>0.97595516346809541</c:v>
                      </c:pt>
                      <c:pt idx="376">
                        <c:v>0.94506046261469268</c:v>
                      </c:pt>
                      <c:pt idx="377">
                        <c:v>0.9415739308532759</c:v>
                      </c:pt>
                      <c:pt idx="378">
                        <c:v>1.1042047531992687</c:v>
                      </c:pt>
                      <c:pt idx="379">
                        <c:v>0.99976348155156103</c:v>
                      </c:pt>
                      <c:pt idx="380">
                        <c:v>1.0248403122782115</c:v>
                      </c:pt>
                      <c:pt idx="381">
                        <c:v>0.99330563250230841</c:v>
                      </c:pt>
                      <c:pt idx="382">
                        <c:v>0.98768301185219609</c:v>
                      </c:pt>
                      <c:pt idx="383">
                        <c:v>0.97914615965720531</c:v>
                      </c:pt>
                      <c:pt idx="384">
                        <c:v>0.97852362245311397</c:v>
                      </c:pt>
                      <c:pt idx="385">
                        <c:v>1.0051571709233791</c:v>
                      </c:pt>
                      <c:pt idx="386">
                        <c:v>1.0065966283899341</c:v>
                      </c:pt>
                      <c:pt idx="387">
                        <c:v>1.0050970873786407</c:v>
                      </c:pt>
                      <c:pt idx="388">
                        <c:v>1.0142477662400387</c:v>
                      </c:pt>
                      <c:pt idx="389">
                        <c:v>1.0138095238095237</c:v>
                      </c:pt>
                      <c:pt idx="390">
                        <c:v>0.998138511381094</c:v>
                      </c:pt>
                      <c:pt idx="391">
                        <c:v>0.99810031969423285</c:v>
                      </c:pt>
                      <c:pt idx="392">
                        <c:v>1.0089580386610089</c:v>
                      </c:pt>
                      <c:pt idx="393">
                        <c:v>1.0051271708292611</c:v>
                      </c:pt>
                      <c:pt idx="394">
                        <c:v>1.0051269164261705</c:v>
                      </c:pt>
                      <c:pt idx="395">
                        <c:v>1.0185013876040703</c:v>
                      </c:pt>
                      <c:pt idx="396">
                        <c:v>0.9670753860127157</c:v>
                      </c:pt>
                      <c:pt idx="397">
                        <c:v>1.0268651881161144</c:v>
                      </c:pt>
                      <c:pt idx="398">
                        <c:v>1.0264281030797069</c:v>
                      </c:pt>
                      <c:pt idx="399">
                        <c:v>1.0267320115838716</c:v>
                      </c:pt>
                      <c:pt idx="400">
                        <c:v>1.0171403775222392</c:v>
                      </c:pt>
                      <c:pt idx="401">
                        <c:v>1.0209044368600682</c:v>
                      </c:pt>
                      <c:pt idx="402">
                        <c:v>1.0094024237358963</c:v>
                      </c:pt>
                      <c:pt idx="403">
                        <c:v>0.99255519263506531</c:v>
                      </c:pt>
                      <c:pt idx="404">
                        <c:v>0.99242288341464457</c:v>
                      </c:pt>
                      <c:pt idx="405">
                        <c:v>0.99228747544898677</c:v>
                      </c:pt>
                      <c:pt idx="406">
                        <c:v>1.1202880135535791</c:v>
                      </c:pt>
                      <c:pt idx="407">
                        <c:v>0.97181764012271254</c:v>
                      </c:pt>
                      <c:pt idx="408">
                        <c:v>0.97006071744409761</c:v>
                      </c:pt>
                      <c:pt idx="409">
                        <c:v>1.0168437938640464</c:v>
                      </c:pt>
                      <c:pt idx="410">
                        <c:v>1.0041411950305659</c:v>
                      </c:pt>
                      <c:pt idx="411">
                        <c:v>0.998345828636924</c:v>
                      </c:pt>
                      <c:pt idx="412">
                        <c:v>0.99831281015558837</c:v>
                      </c:pt>
                      <c:pt idx="413">
                        <c:v>1.0197044334975369</c:v>
                      </c:pt>
                      <c:pt idx="414">
                        <c:v>1.0129468599033817</c:v>
                      </c:pt>
                      <c:pt idx="415">
                        <c:v>1.0297596337275849</c:v>
                      </c:pt>
                      <c:pt idx="416">
                        <c:v>1.0114857354575768</c:v>
                      </c:pt>
                      <c:pt idx="417">
                        <c:v>1.0053113553113553</c:v>
                      </c:pt>
                      <c:pt idx="418">
                        <c:v>0.99511103592731021</c:v>
                      </c:pt>
                      <c:pt idx="419">
                        <c:v>0.99502679270766325</c:v>
                      </c:pt>
                      <c:pt idx="420">
                        <c:v>1.0235510579576816</c:v>
                      </c:pt>
                      <c:pt idx="421">
                        <c:v>1.0161783210497932</c:v>
                      </c:pt>
                      <c:pt idx="422">
                        <c:v>1.0389173889969927</c:v>
                      </c:pt>
                      <c:pt idx="423">
                        <c:v>1.0156649072024519</c:v>
                      </c:pt>
                      <c:pt idx="424">
                        <c:v>1.0211232187761945</c:v>
                      </c:pt>
                      <c:pt idx="425">
                        <c:v>1.0040962997980962</c:v>
                      </c:pt>
                      <c:pt idx="426">
                        <c:v>1.0040957554636147</c:v>
                      </c:pt>
                      <c:pt idx="427">
                        <c:v>1.0262172284644195</c:v>
                      </c:pt>
                      <c:pt idx="428">
                        <c:v>1.0123770231672484</c:v>
                      </c:pt>
                      <c:pt idx="429">
                        <c:v>0.9670846394984326</c:v>
                      </c:pt>
                      <c:pt idx="430">
                        <c:v>0.95299837925445707</c:v>
                      </c:pt>
                      <c:pt idx="431">
                        <c:v>1.1039115646258504</c:v>
                      </c:pt>
                      <c:pt idx="432">
                        <c:v>1.0039997727479073</c:v>
                      </c:pt>
                      <c:pt idx="433">
                        <c:v>1.0039953390853211</c:v>
                      </c:pt>
                      <c:pt idx="434">
                        <c:v>1.0056548983646645</c:v>
                      </c:pt>
                      <c:pt idx="435">
                        <c:v>0.99939209726443767</c:v>
                      </c:pt>
                      <c:pt idx="436">
                        <c:v>1.0103739408167116</c:v>
                      </c:pt>
                      <c:pt idx="437">
                        <c:v>1.0103520014660781</c:v>
                      </c:pt>
                      <c:pt idx="438">
                        <c:v>0.98078355429763142</c:v>
                      </c:pt>
                      <c:pt idx="439">
                        <c:v>1.000016644717014</c:v>
                      </c:pt>
                      <c:pt idx="440">
                        <c:v>0.99998335556002804</c:v>
                      </c:pt>
                      <c:pt idx="441">
                        <c:v>0.99164641555285538</c:v>
                      </c:pt>
                      <c:pt idx="442">
                        <c:v>1.0231275846224537</c:v>
                      </c:pt>
                      <c:pt idx="443">
                        <c:v>0.9965568862275449</c:v>
                      </c:pt>
                      <c:pt idx="444">
                        <c:v>0.99924891092083523</c:v>
                      </c:pt>
                      <c:pt idx="445">
                        <c:v>0.9926337943475646</c:v>
                      </c:pt>
                      <c:pt idx="446">
                        <c:v>0.97949541757727354</c:v>
                      </c:pt>
                      <c:pt idx="447">
                        <c:v>0.97887808952773803</c:v>
                      </c:pt>
                      <c:pt idx="448">
                        <c:v>0.99115463591849629</c:v>
                      </c:pt>
                      <c:pt idx="449">
                        <c:v>0.98996015936254977</c:v>
                      </c:pt>
                      <c:pt idx="450">
                        <c:v>0.98599484867997422</c:v>
                      </c:pt>
                      <c:pt idx="451">
                        <c:v>0.9766530612244898</c:v>
                      </c:pt>
                      <c:pt idx="452">
                        <c:v>0.99448345035105312</c:v>
                      </c:pt>
                      <c:pt idx="453">
                        <c:v>0.98820737224207256</c:v>
                      </c:pt>
                      <c:pt idx="454">
                        <c:v>0.9879490529951076</c:v>
                      </c:pt>
                      <c:pt idx="455">
                        <c:v>0.9760674931129476</c:v>
                      </c:pt>
                      <c:pt idx="456">
                        <c:v>0.98059622508378907</c:v>
                      </c:pt>
                      <c:pt idx="457">
                        <c:v>0.96941896024464835</c:v>
                      </c:pt>
                      <c:pt idx="458">
                        <c:v>0.98329931341621823</c:v>
                      </c:pt>
                      <c:pt idx="459">
                        <c:v>0.98150594451783357</c:v>
                      </c:pt>
                      <c:pt idx="460">
                        <c:v>0.97336430022890041</c:v>
                      </c:pt>
                      <c:pt idx="461">
                        <c:v>0.97245064402321746</c:v>
                      </c:pt>
                      <c:pt idx="462">
                        <c:v>0.95409303270363599</c:v>
                      </c:pt>
                      <c:pt idx="463">
                        <c:v>0.97402597402597402</c:v>
                      </c:pt>
                      <c:pt idx="464">
                        <c:v>1.0133333333333334</c:v>
                      </c:pt>
                      <c:pt idx="465">
                        <c:v>0.98295944779982747</c:v>
                      </c:pt>
                      <c:pt idx="466">
                        <c:v>0.9820057055080097</c:v>
                      </c:pt>
                      <c:pt idx="467">
                        <c:v>0.97782234960667502</c:v>
                      </c:pt>
                      <c:pt idx="468">
                        <c:v>0.97720278805382343</c:v>
                      </c:pt>
                      <c:pt idx="469">
                        <c:v>0.98947614593077637</c:v>
                      </c:pt>
                      <c:pt idx="470">
                        <c:v>0.98321909714015598</c:v>
                      </c:pt>
                      <c:pt idx="471">
                        <c:v>0.98173076923076918</c:v>
                      </c:pt>
                      <c:pt idx="472">
                        <c:v>0.98338700766163667</c:v>
                      </c:pt>
                      <c:pt idx="473">
                        <c:v>0.98303039074751619</c:v>
                      </c:pt>
                      <c:pt idx="474">
                        <c:v>0.97283246387102384</c:v>
                      </c:pt>
                      <c:pt idx="475">
                        <c:v>0.97194746446211777</c:v>
                      </c:pt>
                      <c:pt idx="476">
                        <c:v>0.98473077953388699</c:v>
                      </c:pt>
                      <c:pt idx="477">
                        <c:v>1.0214907508161044</c:v>
                      </c:pt>
                      <c:pt idx="478">
                        <c:v>0.98988015978695076</c:v>
                      </c:pt>
                      <c:pt idx="479">
                        <c:v>0.98950766747376917</c:v>
                      </c:pt>
                      <c:pt idx="480">
                        <c:v>0.99619358346927678</c:v>
                      </c:pt>
                      <c:pt idx="481">
                        <c:v>0.9967319794755839</c:v>
                      </c:pt>
                      <c:pt idx="482">
                        <c:v>0.99670704072530902</c:v>
                      </c:pt>
                      <c:pt idx="483">
                        <c:v>0.99423076923076925</c:v>
                      </c:pt>
                      <c:pt idx="484">
                        <c:v>0.98618402873722022</c:v>
                      </c:pt>
                      <c:pt idx="485">
                        <c:v>0.97029980386662928</c:v>
                      </c:pt>
                      <c:pt idx="486">
                        <c:v>0.98816055443257289</c:v>
                      </c:pt>
                      <c:pt idx="487">
                        <c:v>0.9853886616014027</c:v>
                      </c:pt>
                      <c:pt idx="488">
                        <c:v>0.98031106945194402</c:v>
                      </c:pt>
                      <c:pt idx="489">
                        <c:v>0.9798497258208072</c:v>
                      </c:pt>
                      <c:pt idx="490">
                        <c:v>0.99214164537974237</c:v>
                      </c:pt>
                      <c:pt idx="491">
                        <c:v>0.99205028242645421</c:v>
                      </c:pt>
                      <c:pt idx="492">
                        <c:v>0.97584692597239653</c:v>
                      </c:pt>
                      <c:pt idx="493">
                        <c:v>0.98232079717132759</c:v>
                      </c:pt>
                      <c:pt idx="494">
                        <c:v>0.95778795811518325</c:v>
                      </c:pt>
                      <c:pt idx="495">
                        <c:v>0.9849927988506354</c:v>
                      </c:pt>
                      <c:pt idx="496">
                        <c:v>0.98471287125318296</c:v>
                      </c:pt>
                      <c:pt idx="497">
                        <c:v>0.99013737231419519</c:v>
                      </c:pt>
                      <c:pt idx="498">
                        <c:v>0.98292422625400211</c:v>
                      </c:pt>
                      <c:pt idx="499">
                        <c:v>0.99746652189648932</c:v>
                      </c:pt>
                      <c:pt idx="500">
                        <c:v>0.98258345428156746</c:v>
                      </c:pt>
                      <c:pt idx="501">
                        <c:v>0.98116691285081237</c:v>
                      </c:pt>
                      <c:pt idx="502">
                        <c:v>0.97800997509877174</c:v>
                      </c:pt>
                      <c:pt idx="503">
                        <c:v>0.97745973847143386</c:v>
                      </c:pt>
                      <c:pt idx="504">
                        <c:v>0.98700787401574808</c:v>
                      </c:pt>
                      <c:pt idx="505">
                        <c:v>0.99760670123653772</c:v>
                      </c:pt>
                      <c:pt idx="506">
                        <c:v>0.98440623750499801</c:v>
                      </c:pt>
                      <c:pt idx="507">
                        <c:v>0.98781478472786355</c:v>
                      </c:pt>
                      <c:pt idx="508">
                        <c:v>0.98314144736842102</c:v>
                      </c:pt>
                      <c:pt idx="509">
                        <c:v>0.98495738778101516</c:v>
                      </c:pt>
                      <c:pt idx="510">
                        <c:v>0.98469952971472929</c:v>
                      </c:pt>
                      <c:pt idx="511">
                        <c:v>0.9909443725743855</c:v>
                      </c:pt>
                      <c:pt idx="512">
                        <c:v>1.0073977371627503</c:v>
                      </c:pt>
                      <c:pt idx="513">
                        <c:v>0.98272138228941686</c:v>
                      </c:pt>
                      <c:pt idx="514">
                        <c:v>0.9767032967032967</c:v>
                      </c:pt>
                      <c:pt idx="515">
                        <c:v>1.0265526552655266</c:v>
                      </c:pt>
                      <c:pt idx="516">
                        <c:v>0.98269832774471133</c:v>
                      </c:pt>
                      <c:pt idx="517">
                        <c:v>0.98236258296048939</c:v>
                      </c:pt>
                      <c:pt idx="518">
                        <c:v>0.9927338782924614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0F-4813-86A6-B768C86E23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log'!$M$1</c15:sqref>
                        </c15:formulaRef>
                      </c:ext>
                    </c:extLst>
                    <c:strCache>
                      <c:ptCount val="1"/>
                      <c:pt idx="0">
                        <c:v>R diário (média móvel)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log'!$M$9:$M$600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1.0357275519913138</c:v>
                      </c:pt>
                      <c:pt idx="14">
                        <c:v>1.0184760965187321</c:v>
                      </c:pt>
                      <c:pt idx="15">
                        <c:v>1.0177821261749342</c:v>
                      </c:pt>
                      <c:pt idx="16">
                        <c:v>1.0210470334483863</c:v>
                      </c:pt>
                      <c:pt idx="17">
                        <c:v>1.0335670349817927</c:v>
                      </c:pt>
                      <c:pt idx="18">
                        <c:v>1.0156401670581543</c:v>
                      </c:pt>
                      <c:pt idx="19">
                        <c:v>1.0243393847404962</c:v>
                      </c:pt>
                      <c:pt idx="20">
                        <c:v>1.049383116730976</c:v>
                      </c:pt>
                      <c:pt idx="21">
                        <c:v>1.0243751177430473</c:v>
                      </c:pt>
                      <c:pt idx="22">
                        <c:v>1.0379970418751201</c:v>
                      </c:pt>
                      <c:pt idx="23">
                        <c:v>1.0367655307753645</c:v>
                      </c:pt>
                      <c:pt idx="24">
                        <c:v>1.0365543226153138</c:v>
                      </c:pt>
                      <c:pt idx="25">
                        <c:v>1.0165920355468125</c:v>
                      </c:pt>
                      <c:pt idx="26">
                        <c:v>1</c:v>
                      </c:pt>
                      <c:pt idx="27">
                        <c:v>0.9710207547408406</c:v>
                      </c:pt>
                      <c:pt idx="28">
                        <c:v>1.0165316624334497</c:v>
                      </c:pt>
                      <c:pt idx="29">
                        <c:v>1.0052088971162378</c:v>
                      </c:pt>
                      <c:pt idx="30">
                        <c:v>0.99892914474579353</c:v>
                      </c:pt>
                      <c:pt idx="31">
                        <c:v>0.99093904095999941</c:v>
                      </c:pt>
                      <c:pt idx="32">
                        <c:v>1.0254851260278568</c:v>
                      </c:pt>
                      <c:pt idx="33">
                        <c:v>1.0560443114607809</c:v>
                      </c:pt>
                      <c:pt idx="34">
                        <c:v>1.0787511569066228</c:v>
                      </c:pt>
                      <c:pt idx="35">
                        <c:v>1.057758892112753</c:v>
                      </c:pt>
                      <c:pt idx="36">
                        <c:v>1.0608313553577906</c:v>
                      </c:pt>
                      <c:pt idx="37">
                        <c:v>1.0632537811898271</c:v>
                      </c:pt>
                      <c:pt idx="38">
                        <c:v>1.0635733999707866</c:v>
                      </c:pt>
                      <c:pt idx="39">
                        <c:v>1.0623849638732428</c:v>
                      </c:pt>
                      <c:pt idx="40">
                        <c:v>1.0433790192591443</c:v>
                      </c:pt>
                      <c:pt idx="41">
                        <c:v>1.0422660574228486</c:v>
                      </c:pt>
                      <c:pt idx="42">
                        <c:v>1.0419948341074621</c:v>
                      </c:pt>
                      <c:pt idx="43">
                        <c:v>1.0752190790572462</c:v>
                      </c:pt>
                      <c:pt idx="44">
                        <c:v>1.0405612018733732</c:v>
                      </c:pt>
                      <c:pt idx="45">
                        <c:v>1.0341469723270214</c:v>
                      </c:pt>
                      <c:pt idx="46">
                        <c:v>1.026563817574722</c:v>
                      </c:pt>
                      <c:pt idx="47">
                        <c:v>1.017151806904248</c:v>
                      </c:pt>
                      <c:pt idx="48">
                        <c:v>0.98788857232257399</c:v>
                      </c:pt>
                      <c:pt idx="49">
                        <c:v>0.99378785814116621</c:v>
                      </c:pt>
                      <c:pt idx="50">
                        <c:v>0.95864894704631498</c:v>
                      </c:pt>
                      <c:pt idx="51">
                        <c:v>0.95657828510935283</c:v>
                      </c:pt>
                      <c:pt idx="52">
                        <c:v>0.97011806729360273</c:v>
                      </c:pt>
                      <c:pt idx="53">
                        <c:v>0.972108791642326</c:v>
                      </c:pt>
                      <c:pt idx="54">
                        <c:v>0.98009980095568439</c:v>
                      </c:pt>
                      <c:pt idx="55">
                        <c:v>0.98991523346520871</c:v>
                      </c:pt>
                      <c:pt idx="56">
                        <c:v>0.99817014930348436</c:v>
                      </c:pt>
                      <c:pt idx="57">
                        <c:v>1.0009074440039225</c:v>
                      </c:pt>
                      <c:pt idx="58">
                        <c:v>1.0580712448609906</c:v>
                      </c:pt>
                      <c:pt idx="59">
                        <c:v>1.0744315618192943</c:v>
                      </c:pt>
                      <c:pt idx="60">
                        <c:v>1.0693093491637344</c:v>
                      </c:pt>
                      <c:pt idx="61">
                        <c:v>1.0768219398291909</c:v>
                      </c:pt>
                      <c:pt idx="62">
                        <c:v>1.1011670136799436</c:v>
                      </c:pt>
                      <c:pt idx="63">
                        <c:v>1.091997029386736</c:v>
                      </c:pt>
                      <c:pt idx="64">
                        <c:v>1.1010700353067628</c:v>
                      </c:pt>
                      <c:pt idx="65">
                        <c:v>1.0887644343531575</c:v>
                      </c:pt>
                      <c:pt idx="66">
                        <c:v>1.077691534381338</c:v>
                      </c:pt>
                      <c:pt idx="67">
                        <c:v>1.070578841218907</c:v>
                      </c:pt>
                      <c:pt idx="68">
                        <c:v>1.0478393228633183</c:v>
                      </c:pt>
                      <c:pt idx="69">
                        <c:v>1.0262049434684959</c:v>
                      </c:pt>
                      <c:pt idx="70">
                        <c:v>1.021025522238364</c:v>
                      </c:pt>
                      <c:pt idx="71">
                        <c:v>1.0187297795330843</c:v>
                      </c:pt>
                      <c:pt idx="72">
                        <c:v>1.021520966795187</c:v>
                      </c:pt>
                      <c:pt idx="73">
                        <c:v>1.0242529717648001</c:v>
                      </c:pt>
                      <c:pt idx="74">
                        <c:v>0.99423554295838612</c:v>
                      </c:pt>
                      <c:pt idx="75">
                        <c:v>1.0256972347199358</c:v>
                      </c:pt>
                      <c:pt idx="76">
                        <c:v>1.0364582008667378</c:v>
                      </c:pt>
                      <c:pt idx="77">
                        <c:v>1.041729310145362</c:v>
                      </c:pt>
                      <c:pt idx="78">
                        <c:v>1.0426899918953718</c:v>
                      </c:pt>
                      <c:pt idx="79">
                        <c:v>1.0338135939173991</c:v>
                      </c:pt>
                      <c:pt idx="80">
                        <c:v>1.025146240104448</c:v>
                      </c:pt>
                      <c:pt idx="81">
                        <c:v>1.0644789714286147</c:v>
                      </c:pt>
                      <c:pt idx="82">
                        <c:v>1.0513641986217281</c:v>
                      </c:pt>
                      <c:pt idx="83">
                        <c:v>1.0309642560388599</c:v>
                      </c:pt>
                      <c:pt idx="84">
                        <c:v>1.0571044566375252</c:v>
                      </c:pt>
                      <c:pt idx="85">
                        <c:v>1.0593136978756157</c:v>
                      </c:pt>
                      <c:pt idx="86">
                        <c:v>1.0642516626521166</c:v>
                      </c:pt>
                      <c:pt idx="87">
                        <c:v>1.0692455214077701</c:v>
                      </c:pt>
                      <c:pt idx="88">
                        <c:v>1.0824257805609769</c:v>
                      </c:pt>
                      <c:pt idx="89">
                        <c:v>1.0793032649972536</c:v>
                      </c:pt>
                      <c:pt idx="90">
                        <c:v>1.0971424653629522</c:v>
                      </c:pt>
                      <c:pt idx="91">
                        <c:v>1.0754678915755822</c:v>
                      </c:pt>
                      <c:pt idx="92">
                        <c:v>1.0345441071705566</c:v>
                      </c:pt>
                      <c:pt idx="93">
                        <c:v>1.0474667487161236</c:v>
                      </c:pt>
                      <c:pt idx="94">
                        <c:v>1.0592977588787855</c:v>
                      </c:pt>
                      <c:pt idx="95">
                        <c:v>1.0224938921177431</c:v>
                      </c:pt>
                      <c:pt idx="96">
                        <c:v>1.025778050011027</c:v>
                      </c:pt>
                      <c:pt idx="97">
                        <c:v>1.0128415788466587</c:v>
                      </c:pt>
                      <c:pt idx="98">
                        <c:v>0.99162944411861143</c:v>
                      </c:pt>
                      <c:pt idx="99">
                        <c:v>1.0466953742787488</c:v>
                      </c:pt>
                      <c:pt idx="100">
                        <c:v>1.0310751071319841</c:v>
                      </c:pt>
                      <c:pt idx="101">
                        <c:v>1.0169110490487476</c:v>
                      </c:pt>
                      <c:pt idx="102">
                        <c:v>1.0216787516892794</c:v>
                      </c:pt>
                      <c:pt idx="103">
                        <c:v>1.0188899144947421</c:v>
                      </c:pt>
                      <c:pt idx="104">
                        <c:v>1.0258960760633222</c:v>
                      </c:pt>
                      <c:pt idx="105">
                        <c:v>1.0336838361975726</c:v>
                      </c:pt>
                      <c:pt idx="106">
                        <c:v>1.0061275340462539</c:v>
                      </c:pt>
                      <c:pt idx="107">
                        <c:v>1.0122994627097941</c:v>
                      </c:pt>
                      <c:pt idx="108">
                        <c:v>1.0183928417023163</c:v>
                      </c:pt>
                      <c:pt idx="109">
                        <c:v>1.023288193172776</c:v>
                      </c:pt>
                      <c:pt idx="110">
                        <c:v>1.0100983372778694</c:v>
                      </c:pt>
                      <c:pt idx="111">
                        <c:v>1.0015942222659955</c:v>
                      </c:pt>
                      <c:pt idx="112">
                        <c:v>1.018794101629001</c:v>
                      </c:pt>
                      <c:pt idx="113">
                        <c:v>1.0163102112665621</c:v>
                      </c:pt>
                      <c:pt idx="114">
                        <c:v>0.99918216115288161</c:v>
                      </c:pt>
                      <c:pt idx="115">
                        <c:v>0.98153238381285246</c:v>
                      </c:pt>
                      <c:pt idx="116">
                        <c:v>0.97541355635400218</c:v>
                      </c:pt>
                      <c:pt idx="117">
                        <c:v>1.0181266080624412</c:v>
                      </c:pt>
                      <c:pt idx="118">
                        <c:v>1.042625101362822</c:v>
                      </c:pt>
                      <c:pt idx="119">
                        <c:v>1.038916828777813</c:v>
                      </c:pt>
                      <c:pt idx="120">
                        <c:v>1.0324779768731811</c:v>
                      </c:pt>
                      <c:pt idx="121">
                        <c:v>1.0438792973082234</c:v>
                      </c:pt>
                      <c:pt idx="122">
                        <c:v>1.0564503750389143</c:v>
                      </c:pt>
                      <c:pt idx="123">
                        <c:v>1.062671767037336</c:v>
                      </c:pt>
                      <c:pt idx="124">
                        <c:v>1.0366432647874353</c:v>
                      </c:pt>
                      <c:pt idx="125">
                        <c:v>1.0175093883868107</c:v>
                      </c:pt>
                      <c:pt idx="126">
                        <c:v>1.0190081007342293</c:v>
                      </c:pt>
                      <c:pt idx="127">
                        <c:v>1.0207315181161327</c:v>
                      </c:pt>
                      <c:pt idx="128">
                        <c:v>1.0177046262538172</c:v>
                      </c:pt>
                      <c:pt idx="129">
                        <c:v>1.0145979738061521</c:v>
                      </c:pt>
                      <c:pt idx="130">
                        <c:v>1.020448782859287</c:v>
                      </c:pt>
                      <c:pt idx="131">
                        <c:v>1.024056479702933</c:v>
                      </c:pt>
                      <c:pt idx="132">
                        <c:v>1.0301005185436782</c:v>
                      </c:pt>
                      <c:pt idx="133">
                        <c:v>1.0251940736197538</c:v>
                      </c:pt>
                      <c:pt idx="134">
                        <c:v>1.0356270033379953</c:v>
                      </c:pt>
                      <c:pt idx="135">
                        <c:v>1.0313688548537323</c:v>
                      </c:pt>
                      <c:pt idx="136">
                        <c:v>1.0268256076976767</c:v>
                      </c:pt>
                      <c:pt idx="137">
                        <c:v>1.0240821175066483</c:v>
                      </c:pt>
                      <c:pt idx="138">
                        <c:v>1.0302518298058991</c:v>
                      </c:pt>
                      <c:pt idx="139">
                        <c:v>1.0278005818391762</c:v>
                      </c:pt>
                      <c:pt idx="140">
                        <c:v>1.0186420592884642</c:v>
                      </c:pt>
                      <c:pt idx="141">
                        <c:v>1.008251154454985</c:v>
                      </c:pt>
                      <c:pt idx="142">
                        <c:v>1.0127287960497393</c:v>
                      </c:pt>
                      <c:pt idx="143">
                        <c:v>1.0175957916277538</c:v>
                      </c:pt>
                      <c:pt idx="144">
                        <c:v>1.0161993231838979</c:v>
                      </c:pt>
                      <c:pt idx="145">
                        <c:v>1.0076468370980309</c:v>
                      </c:pt>
                      <c:pt idx="146">
                        <c:v>1.0087448481596655</c:v>
                      </c:pt>
                      <c:pt idx="147">
                        <c:v>1.0072959990661938</c:v>
                      </c:pt>
                      <c:pt idx="148">
                        <c:v>1.0093907016688715</c:v>
                      </c:pt>
                      <c:pt idx="149">
                        <c:v>1.0111821649890764</c:v>
                      </c:pt>
                      <c:pt idx="150">
                        <c:v>1.0130647830047157</c:v>
                      </c:pt>
                      <c:pt idx="151">
                        <c:v>1.0121180659692617</c:v>
                      </c:pt>
                      <c:pt idx="152">
                        <c:v>1.0066344572075714</c:v>
                      </c:pt>
                      <c:pt idx="153">
                        <c:v>1.0085160673136098</c:v>
                      </c:pt>
                      <c:pt idx="154">
                        <c:v>1.0074870062323777</c:v>
                      </c:pt>
                      <c:pt idx="155">
                        <c:v>1.0080354872059691</c:v>
                      </c:pt>
                      <c:pt idx="156">
                        <c:v>1.0028634535160983</c:v>
                      </c:pt>
                      <c:pt idx="157">
                        <c:v>0.99749458909425781</c:v>
                      </c:pt>
                      <c:pt idx="158">
                        <c:v>0.99781436504745358</c:v>
                      </c:pt>
                      <c:pt idx="159">
                        <c:v>0.99651154953865795</c:v>
                      </c:pt>
                      <c:pt idx="160">
                        <c:v>0.99265363263161732</c:v>
                      </c:pt>
                      <c:pt idx="161">
                        <c:v>0.99325085369098731</c:v>
                      </c:pt>
                      <c:pt idx="162">
                        <c:v>0.99291022386045735</c:v>
                      </c:pt>
                      <c:pt idx="163">
                        <c:v>0.99327469312484817</c:v>
                      </c:pt>
                      <c:pt idx="164">
                        <c:v>0.99371221541262877</c:v>
                      </c:pt>
                      <c:pt idx="165">
                        <c:v>0.98686607523624637</c:v>
                      </c:pt>
                      <c:pt idx="166">
                        <c:v>0.9837494947866412</c:v>
                      </c:pt>
                      <c:pt idx="167">
                        <c:v>0.98044244562554317</c:v>
                      </c:pt>
                      <c:pt idx="168">
                        <c:v>0.983383837552957</c:v>
                      </c:pt>
                      <c:pt idx="169">
                        <c:v>0.98170332425828954</c:v>
                      </c:pt>
                      <c:pt idx="170">
                        <c:v>0.98227744304787168</c:v>
                      </c:pt>
                      <c:pt idx="171">
                        <c:v>0.98294342668923418</c:v>
                      </c:pt>
                      <c:pt idx="172">
                        <c:v>0.99428097338657062</c:v>
                      </c:pt>
                      <c:pt idx="173">
                        <c:v>1.0016415431049046</c:v>
                      </c:pt>
                      <c:pt idx="174">
                        <c:v>1.0155009292001012</c:v>
                      </c:pt>
                      <c:pt idx="175">
                        <c:v>1.011667514419855</c:v>
                      </c:pt>
                      <c:pt idx="176">
                        <c:v>1.0110236822562417</c:v>
                      </c:pt>
                      <c:pt idx="177">
                        <c:v>1.0098630597338223</c:v>
                      </c:pt>
                      <c:pt idx="178">
                        <c:v>1.0086312655366712</c:v>
                      </c:pt>
                      <c:pt idx="179">
                        <c:v>1.0000598001183814</c:v>
                      </c:pt>
                      <c:pt idx="180">
                        <c:v>0.99196431097226712</c:v>
                      </c:pt>
                      <c:pt idx="181">
                        <c:v>0.97960127361700178</c:v>
                      </c:pt>
                      <c:pt idx="182">
                        <c:v>0.98214991142916563</c:v>
                      </c:pt>
                      <c:pt idx="183">
                        <c:v>0.98175725651681012</c:v>
                      </c:pt>
                      <c:pt idx="184">
                        <c:v>0.98121662475853633</c:v>
                      </c:pt>
                      <c:pt idx="185">
                        <c:v>0.98067335333028671</c:v>
                      </c:pt>
                      <c:pt idx="186">
                        <c:v>0.97886225371614966</c:v>
                      </c:pt>
                      <c:pt idx="187">
                        <c:v>0.97719814770251068</c:v>
                      </c:pt>
                      <c:pt idx="188">
                        <c:v>0.97411211168370238</c:v>
                      </c:pt>
                      <c:pt idx="189">
                        <c:v>0.96181896816034285</c:v>
                      </c:pt>
                      <c:pt idx="190">
                        <c:v>0.97041213106107516</c:v>
                      </c:pt>
                      <c:pt idx="191">
                        <c:v>0.9708517231804773</c:v>
                      </c:pt>
                      <c:pt idx="192">
                        <c:v>0.97112516948107197</c:v>
                      </c:pt>
                      <c:pt idx="193">
                        <c:v>0.97003145713918149</c:v>
                      </c:pt>
                      <c:pt idx="194">
                        <c:v>0.97143915436405381</c:v>
                      </c:pt>
                      <c:pt idx="195">
                        <c:v>0.9740083904406146</c:v>
                      </c:pt>
                      <c:pt idx="196">
                        <c:v>0.99185544718702268</c:v>
                      </c:pt>
                      <c:pt idx="197">
                        <c:v>0.99031546148593941</c:v>
                      </c:pt>
                      <c:pt idx="198">
                        <c:v>0.99249716747187244</c:v>
                      </c:pt>
                      <c:pt idx="199">
                        <c:v>0.99482239112155069</c:v>
                      </c:pt>
                      <c:pt idx="200">
                        <c:v>0.99636034575134047</c:v>
                      </c:pt>
                      <c:pt idx="201">
                        <c:v>0.98775896847820654</c:v>
                      </c:pt>
                      <c:pt idx="202">
                        <c:v>0.98625033784596083</c:v>
                      </c:pt>
                      <c:pt idx="203">
                        <c:v>0.97382523581163649</c:v>
                      </c:pt>
                      <c:pt idx="204">
                        <c:v>0.97655664334649939</c:v>
                      </c:pt>
                      <c:pt idx="205">
                        <c:v>0.98007933303147676</c:v>
                      </c:pt>
                      <c:pt idx="206">
                        <c:v>0.98366379850940522</c:v>
                      </c:pt>
                      <c:pt idx="207">
                        <c:v>0.98590190874756833</c:v>
                      </c:pt>
                      <c:pt idx="208">
                        <c:v>1.0001702852475058</c:v>
                      </c:pt>
                      <c:pt idx="209">
                        <c:v>0.99288554688875053</c:v>
                      </c:pt>
                      <c:pt idx="210">
                        <c:v>0.99294731010152781</c:v>
                      </c:pt>
                      <c:pt idx="211">
                        <c:v>0.98871087260163548</c:v>
                      </c:pt>
                      <c:pt idx="212">
                        <c:v>0.98583873364889685</c:v>
                      </c:pt>
                      <c:pt idx="213">
                        <c:v>0.98295217534795742</c:v>
                      </c:pt>
                      <c:pt idx="214">
                        <c:v>0.97892514866375457</c:v>
                      </c:pt>
                      <c:pt idx="215">
                        <c:v>0.95326398927976563</c:v>
                      </c:pt>
                      <c:pt idx="216">
                        <c:v>0.93728718952336698</c:v>
                      </c:pt>
                      <c:pt idx="217">
                        <c:v>0.92880421070829577</c:v>
                      </c:pt>
                      <c:pt idx="218">
                        <c:v>0.93155478856822038</c:v>
                      </c:pt>
                      <c:pt idx="219">
                        <c:v>0.92664372628499581</c:v>
                      </c:pt>
                      <c:pt idx="220">
                        <c:v>0.92145526663019961</c:v>
                      </c:pt>
                      <c:pt idx="221">
                        <c:v>0.91832498509028382</c:v>
                      </c:pt>
                      <c:pt idx="222">
                        <c:v>0.91112067919236706</c:v>
                      </c:pt>
                      <c:pt idx="223">
                        <c:v>0.94324567024741535</c:v>
                      </c:pt>
                      <c:pt idx="224">
                        <c:v>0.95749556692407223</c:v>
                      </c:pt>
                      <c:pt idx="225">
                        <c:v>0.95172015804179355</c:v>
                      </c:pt>
                      <c:pt idx="226">
                        <c:v>0.95862988470034183</c:v>
                      </c:pt>
                      <c:pt idx="227">
                        <c:v>0.96593556960282956</c:v>
                      </c:pt>
                      <c:pt idx="228">
                        <c:v>0.97666101116512627</c:v>
                      </c:pt>
                      <c:pt idx="229">
                        <c:v>1.0103958016762853</c:v>
                      </c:pt>
                      <c:pt idx="230">
                        <c:v>1.0127271201819432</c:v>
                      </c:pt>
                      <c:pt idx="231">
                        <c:v>1.0174759747163569</c:v>
                      </c:pt>
                      <c:pt idx="232">
                        <c:v>1.0204120665817149</c:v>
                      </c:pt>
                      <c:pt idx="233">
                        <c:v>1.0195002101722481</c:v>
                      </c:pt>
                      <c:pt idx="234">
                        <c:v>1.0185825203845611</c:v>
                      </c:pt>
                      <c:pt idx="235">
                        <c:v>1.0330138582241675</c:v>
                      </c:pt>
                      <c:pt idx="236">
                        <c:v>1.038547492045367</c:v>
                      </c:pt>
                      <c:pt idx="237">
                        <c:v>1.0468458588536629</c:v>
                      </c:pt>
                      <c:pt idx="238">
                        <c:v>1.051333225814379</c:v>
                      </c:pt>
                      <c:pt idx="239">
                        <c:v>1.0522133211909921</c:v>
                      </c:pt>
                      <c:pt idx="240">
                        <c:v>1.0591051476061708</c:v>
                      </c:pt>
                      <c:pt idx="241">
                        <c:v>1.0658315582669209</c:v>
                      </c:pt>
                      <c:pt idx="242">
                        <c:v>1.0521292513233131</c:v>
                      </c:pt>
                      <c:pt idx="243">
                        <c:v>1.0465595841120279</c:v>
                      </c:pt>
                      <c:pt idx="244">
                        <c:v>1.027933099857506</c:v>
                      </c:pt>
                      <c:pt idx="245">
                        <c:v>1.020243684703378</c:v>
                      </c:pt>
                      <c:pt idx="246">
                        <c:v>1.0160378825346901</c:v>
                      </c:pt>
                      <c:pt idx="247">
                        <c:v>1.0068607463430186</c:v>
                      </c:pt>
                      <c:pt idx="248">
                        <c:v>0.99787469590247668</c:v>
                      </c:pt>
                      <c:pt idx="249">
                        <c:v>0.99830506525264917</c:v>
                      </c:pt>
                      <c:pt idx="250">
                        <c:v>0.99652885696205729</c:v>
                      </c:pt>
                      <c:pt idx="251">
                        <c:v>0.99724608492690081</c:v>
                      </c:pt>
                      <c:pt idx="252">
                        <c:v>0.99372756279637964</c:v>
                      </c:pt>
                      <c:pt idx="253">
                        <c:v>0.9914737307916941</c:v>
                      </c:pt>
                      <c:pt idx="254">
                        <c:v>0.99243904458638532</c:v>
                      </c:pt>
                      <c:pt idx="255">
                        <c:v>0.99344191279070326</c:v>
                      </c:pt>
                      <c:pt idx="256">
                        <c:v>0.99951171828422414</c:v>
                      </c:pt>
                      <c:pt idx="257">
                        <c:v>0.99975707512788081</c:v>
                      </c:pt>
                      <c:pt idx="258">
                        <c:v>1.0008453109526572</c:v>
                      </c:pt>
                      <c:pt idx="259">
                        <c:v>0.99644241035945935</c:v>
                      </c:pt>
                      <c:pt idx="260">
                        <c:v>0.99858719652112071</c:v>
                      </c:pt>
                      <c:pt idx="261">
                        <c:v>0.99869750835689775</c:v>
                      </c:pt>
                      <c:pt idx="262">
                        <c:v>0.99880746638036288</c:v>
                      </c:pt>
                      <c:pt idx="263">
                        <c:v>0.98623504736185996</c:v>
                      </c:pt>
                      <c:pt idx="264">
                        <c:v>0.99618767761762006</c:v>
                      </c:pt>
                      <c:pt idx="265">
                        <c:v>1.0118464207431852</c:v>
                      </c:pt>
                      <c:pt idx="266">
                        <c:v>1.0209156518445692</c:v>
                      </c:pt>
                      <c:pt idx="267">
                        <c:v>1.0176385609363972</c:v>
                      </c:pt>
                      <c:pt idx="268">
                        <c:v>1.0078270071663082</c:v>
                      </c:pt>
                      <c:pt idx="269">
                        <c:v>0.99704489326987311</c:v>
                      </c:pt>
                      <c:pt idx="270">
                        <c:v>1.0180009028319594</c:v>
                      </c:pt>
                      <c:pt idx="271">
                        <c:v>1.0422136608504813</c:v>
                      </c:pt>
                      <c:pt idx="272">
                        <c:v>1.0259324802741598</c:v>
                      </c:pt>
                      <c:pt idx="273">
                        <c:v>1.0177271868963902</c:v>
                      </c:pt>
                      <c:pt idx="274">
                        <c:v>1.0223325363486329</c:v>
                      </c:pt>
                      <c:pt idx="275">
                        <c:v>1.0308714632026059</c:v>
                      </c:pt>
                      <c:pt idx="276">
                        <c:v>1.0405315428237025</c:v>
                      </c:pt>
                      <c:pt idx="277">
                        <c:v>1.0371150960690865</c:v>
                      </c:pt>
                      <c:pt idx="278">
                        <c:v>1.0074063174194554</c:v>
                      </c:pt>
                      <c:pt idx="279">
                        <c:v>1.0104155512139259</c:v>
                      </c:pt>
                      <c:pt idx="280">
                        <c:v>1.0161615673260271</c:v>
                      </c:pt>
                      <c:pt idx="281">
                        <c:v>1.022079797816583</c:v>
                      </c:pt>
                      <c:pt idx="282">
                        <c:v>1.0241158301421363</c:v>
                      </c:pt>
                      <c:pt idx="283">
                        <c:v>1.0262471862936071</c:v>
                      </c:pt>
                      <c:pt idx="284">
                        <c:v>1.0291252089341643</c:v>
                      </c:pt>
                      <c:pt idx="285">
                        <c:v>1.0316379079313829</c:v>
                      </c:pt>
                      <c:pt idx="286">
                        <c:v>1.0498087766664406</c:v>
                      </c:pt>
                      <c:pt idx="287">
                        <c:v>1.0614055611072883</c:v>
                      </c:pt>
                      <c:pt idx="288">
                        <c:v>1.0573035355897533</c:v>
                      </c:pt>
                      <c:pt idx="289">
                        <c:v>1.0625662900236585</c:v>
                      </c:pt>
                      <c:pt idx="290">
                        <c:v>1.0678695068905724</c:v>
                      </c:pt>
                      <c:pt idx="291">
                        <c:v>1.06660444074439</c:v>
                      </c:pt>
                      <c:pt idx="292">
                        <c:v>1.066678730887632</c:v>
                      </c:pt>
                      <c:pt idx="293">
                        <c:v>1.0467889118795433</c:v>
                      </c:pt>
                      <c:pt idx="294">
                        <c:v>1.0400888555479466</c:v>
                      </c:pt>
                      <c:pt idx="295">
                        <c:v>1.0308927985103284</c:v>
                      </c:pt>
                      <c:pt idx="296">
                        <c:v>1.0250877559783227</c:v>
                      </c:pt>
                      <c:pt idx="297">
                        <c:v>1.0191899326712548</c:v>
                      </c:pt>
                      <c:pt idx="298">
                        <c:v>1.0096525786970263</c:v>
                      </c:pt>
                      <c:pt idx="299">
                        <c:v>1.0056731566033708</c:v>
                      </c:pt>
                      <c:pt idx="300">
                        <c:v>1.0074867669669163</c:v>
                      </c:pt>
                      <c:pt idx="301">
                        <c:v>1.0098389065560036</c:v>
                      </c:pt>
                      <c:pt idx="302">
                        <c:v>1.0102975434827672</c:v>
                      </c:pt>
                      <c:pt idx="303">
                        <c:v>1.001927419690029</c:v>
                      </c:pt>
                      <c:pt idx="304">
                        <c:v>0.99297171067910217</c:v>
                      </c:pt>
                      <c:pt idx="305">
                        <c:v>0.99860283746959211</c:v>
                      </c:pt>
                      <c:pt idx="306">
                        <c:v>1.0044388563183371</c:v>
                      </c:pt>
                      <c:pt idx="307">
                        <c:v>0.99851454421737773</c:v>
                      </c:pt>
                      <c:pt idx="308">
                        <c:v>0.99462607446971574</c:v>
                      </c:pt>
                      <c:pt idx="309">
                        <c:v>1.0029692256909</c:v>
                      </c:pt>
                      <c:pt idx="310">
                        <c:v>1.0045250472838174</c:v>
                      </c:pt>
                      <c:pt idx="311">
                        <c:v>1.0061674306891897</c:v>
                      </c:pt>
                      <c:pt idx="312">
                        <c:v>0.99540486742267797</c:v>
                      </c:pt>
                      <c:pt idx="313">
                        <c:v>0.99910846670364717</c:v>
                      </c:pt>
                      <c:pt idx="314">
                        <c:v>1.0179210502644169</c:v>
                      </c:pt>
                      <c:pt idx="315">
                        <c:v>1.0181771961771802</c:v>
                      </c:pt>
                      <c:pt idx="316">
                        <c:v>1.0171957097023805</c:v>
                      </c:pt>
                      <c:pt idx="317">
                        <c:v>1.0152199795369876</c:v>
                      </c:pt>
                      <c:pt idx="318">
                        <c:v>1.0128218186102338</c:v>
                      </c:pt>
                      <c:pt idx="319">
                        <c:v>1.0214572602803607</c:v>
                      </c:pt>
                      <c:pt idx="320">
                        <c:v>1.00528382882846</c:v>
                      </c:pt>
                      <c:pt idx="321">
                        <c:v>0.98406365634188131</c:v>
                      </c:pt>
                      <c:pt idx="322">
                        <c:v>0.97395665709532342</c:v>
                      </c:pt>
                      <c:pt idx="323">
                        <c:v>0.97232115338877911</c:v>
                      </c:pt>
                      <c:pt idx="324">
                        <c:v>0.97828745202698297</c:v>
                      </c:pt>
                      <c:pt idx="325">
                        <c:v>0.98520459136381144</c:v>
                      </c:pt>
                      <c:pt idx="326">
                        <c:v>0.9742510216499124</c:v>
                      </c:pt>
                      <c:pt idx="327">
                        <c:v>0.97418628139622609</c:v>
                      </c:pt>
                      <c:pt idx="328">
                        <c:v>0.97607273475712908</c:v>
                      </c:pt>
                      <c:pt idx="329">
                        <c:v>0.97767579371029067</c:v>
                      </c:pt>
                      <c:pt idx="330">
                        <c:v>0.97815272437859313</c:v>
                      </c:pt>
                      <c:pt idx="331">
                        <c:v>0.98063755024461496</c:v>
                      </c:pt>
                      <c:pt idx="332">
                        <c:v>0.98327885503785051</c:v>
                      </c:pt>
                      <c:pt idx="333">
                        <c:v>0.98674860591436686</c:v>
                      </c:pt>
                      <c:pt idx="334">
                        <c:v>0.9959570120440322</c:v>
                      </c:pt>
                      <c:pt idx="335">
                        <c:v>0.99829178068789348</c:v>
                      </c:pt>
                      <c:pt idx="336">
                        <c:v>1.0032498577920057</c:v>
                      </c:pt>
                      <c:pt idx="337">
                        <c:v>1.0064791107486912</c:v>
                      </c:pt>
                      <c:pt idx="338">
                        <c:v>1.0068616252797316</c:v>
                      </c:pt>
                      <c:pt idx="339">
                        <c:v>1.0072610535061028</c:v>
                      </c:pt>
                      <c:pt idx="340">
                        <c:v>1.0072822085500073</c:v>
                      </c:pt>
                      <c:pt idx="341">
                        <c:v>1.0003041055356914</c:v>
                      </c:pt>
                      <c:pt idx="342">
                        <c:v>0.99481063921989166</c:v>
                      </c:pt>
                      <c:pt idx="343">
                        <c:v>1.0067297644862898</c:v>
                      </c:pt>
                      <c:pt idx="344">
                        <c:v>1.0066840277215983</c:v>
                      </c:pt>
                      <c:pt idx="345">
                        <c:v>1.008137395297082</c:v>
                      </c:pt>
                      <c:pt idx="346">
                        <c:v>1.009625229810122</c:v>
                      </c:pt>
                      <c:pt idx="347">
                        <c:v>1.0100034922097454</c:v>
                      </c:pt>
                      <c:pt idx="348">
                        <c:v>1.0122470208379302</c:v>
                      </c:pt>
                      <c:pt idx="349">
                        <c:v>1.0215825373482592</c:v>
                      </c:pt>
                      <c:pt idx="350">
                        <c:v>1.0146450451398348</c:v>
                      </c:pt>
                      <c:pt idx="351">
                        <c:v>1.021425839216157</c:v>
                      </c:pt>
                      <c:pt idx="352">
                        <c:v>1.0244514423490945</c:v>
                      </c:pt>
                      <c:pt idx="353">
                        <c:v>1.0274634592331602</c:v>
                      </c:pt>
                      <c:pt idx="354">
                        <c:v>1.0281447653819924</c:v>
                      </c:pt>
                      <c:pt idx="355">
                        <c:v>1.0241226127564287</c:v>
                      </c:pt>
                      <c:pt idx="356">
                        <c:v>1.0261903171783364</c:v>
                      </c:pt>
                      <c:pt idx="357">
                        <c:v>1.0256697868376625</c:v>
                      </c:pt>
                      <c:pt idx="358">
                        <c:v>1.0241912034493463</c:v>
                      </c:pt>
                      <c:pt idx="359">
                        <c:v>1.023034489740414</c:v>
                      </c:pt>
                      <c:pt idx="360">
                        <c:v>1.0219020643538288</c:v>
                      </c:pt>
                      <c:pt idx="361">
                        <c:v>1.0204710588658368</c:v>
                      </c:pt>
                      <c:pt idx="362">
                        <c:v>1.026818295769208</c:v>
                      </c:pt>
                      <c:pt idx="363">
                        <c:v>1.0270593696273373</c:v>
                      </c:pt>
                      <c:pt idx="364">
                        <c:v>1.0242146012982809</c:v>
                      </c:pt>
                      <c:pt idx="365">
                        <c:v>1.0162398790313305</c:v>
                      </c:pt>
                      <c:pt idx="366">
                        <c:v>1.0065656457027996</c:v>
                      </c:pt>
                      <c:pt idx="367">
                        <c:v>0.9964451937660509</c:v>
                      </c:pt>
                      <c:pt idx="368">
                        <c:v>1.0102219875607443</c:v>
                      </c:pt>
                      <c:pt idx="369">
                        <c:v>1.0056250067765289</c:v>
                      </c:pt>
                      <c:pt idx="370">
                        <c:v>0.99830261448265978</c:v>
                      </c:pt>
                      <c:pt idx="371">
                        <c:v>0.99184857176786767</c:v>
                      </c:pt>
                      <c:pt idx="372">
                        <c:v>0.99212047577374407</c:v>
                      </c:pt>
                      <c:pt idx="373">
                        <c:v>0.99221750596539704</c:v>
                      </c:pt>
                      <c:pt idx="374">
                        <c:v>0.99233119738634712</c:v>
                      </c:pt>
                      <c:pt idx="375">
                        <c:v>0.98941407765307143</c:v>
                      </c:pt>
                      <c:pt idx="376">
                        <c:v>0.98969133005554422</c:v>
                      </c:pt>
                      <c:pt idx="377">
                        <c:v>0.99413805588352178</c:v>
                      </c:pt>
                      <c:pt idx="378">
                        <c:v>0.99652909005488266</c:v>
                      </c:pt>
                      <c:pt idx="379">
                        <c:v>0.99823107055746274</c:v>
                      </c:pt>
                      <c:pt idx="380">
                        <c:v>1.0032966431960331</c:v>
                      </c:pt>
                      <c:pt idx="381">
                        <c:v>1.0088288329353634</c:v>
                      </c:pt>
                      <c:pt idx="382">
                        <c:v>0.99537489027185277</c:v>
                      </c:pt>
                      <c:pt idx="383">
                        <c:v>0.99634393428259083</c:v>
                      </c:pt>
                      <c:pt idx="384">
                        <c:v>0.99357898558863633</c:v>
                      </c:pt>
                      <c:pt idx="385">
                        <c:v>0.99654485016274086</c:v>
                      </c:pt>
                      <c:pt idx="386">
                        <c:v>1.0002686908816392</c:v>
                      </c:pt>
                      <c:pt idx="387">
                        <c:v>1.0030176458024502</c:v>
                      </c:pt>
                      <c:pt idx="388">
                        <c:v>1.0058600428225446</c:v>
                      </c:pt>
                      <c:pt idx="389">
                        <c:v>1.0064025251089552</c:v>
                      </c:pt>
                      <c:pt idx="390">
                        <c:v>1.006192511650438</c:v>
                      </c:pt>
                      <c:pt idx="391">
                        <c:v>1.0061967775329357</c:v>
                      </c:pt>
                      <c:pt idx="392">
                        <c:v>1.0067985334700034</c:v>
                      </c:pt>
                      <c:pt idx="393">
                        <c:v>1.0000335469155122</c:v>
                      </c:pt>
                      <c:pt idx="394">
                        <c:v>1.0040953204977985</c:v>
                      </c:pt>
                      <c:pt idx="395">
                        <c:v>1.0081177868015565</c:v>
                      </c:pt>
                      <c:pt idx="396">
                        <c:v>1.0106358635119534</c:v>
                      </c:pt>
                      <c:pt idx="397">
                        <c:v>1.0123526675325976</c:v>
                      </c:pt>
                      <c:pt idx="398">
                        <c:v>1.0146076771675068</c:v>
                      </c:pt>
                      <c:pt idx="399">
                        <c:v>1.0133078091578203</c:v>
                      </c:pt>
                      <c:pt idx="400">
                        <c:v>1.0170794187285861</c:v>
                      </c:pt>
                      <c:pt idx="401">
                        <c:v>1.012134433881847</c:v>
                      </c:pt>
                      <c:pt idx="402">
                        <c:v>1.0072551173089659</c:v>
                      </c:pt>
                      <c:pt idx="403">
                        <c:v>1.0198818239720768</c:v>
                      </c:pt>
                      <c:pt idx="404">
                        <c:v>1.0132621855257304</c:v>
                      </c:pt>
                      <c:pt idx="405">
                        <c:v>1.0058943806229881</c:v>
                      </c:pt>
                      <c:pt idx="406">
                        <c:v>1.0069504072028195</c:v>
                      </c:pt>
                      <c:pt idx="407">
                        <c:v>1.0086212152248177</c:v>
                      </c:pt>
                      <c:pt idx="408">
                        <c:v>1.009478969412485</c:v>
                      </c:pt>
                      <c:pt idx="409">
                        <c:v>1.0103523740254972</c:v>
                      </c:pt>
                      <c:pt idx="410">
                        <c:v>0.99686508033758925</c:v>
                      </c:pt>
                      <c:pt idx="411">
                        <c:v>1.0027855817138447</c:v>
                      </c:pt>
                      <c:pt idx="412">
                        <c:v>1.0113776657006035</c:v>
                      </c:pt>
                      <c:pt idx="413">
                        <c:v>1.0106146185522815</c:v>
                      </c:pt>
                      <c:pt idx="414">
                        <c:v>1.0107827780134713</c:v>
                      </c:pt>
                      <c:pt idx="415">
                        <c:v>1.0103142569597263</c:v>
                      </c:pt>
                      <c:pt idx="416">
                        <c:v>1.0098385109787511</c:v>
                      </c:pt>
                      <c:pt idx="417">
                        <c:v>1.0103818342629243</c:v>
                      </c:pt>
                      <c:pt idx="418">
                        <c:v>1.0108416742757802</c:v>
                      </c:pt>
                      <c:pt idx="419">
                        <c:v>1.012121023047061</c:v>
                      </c:pt>
                      <c:pt idx="420">
                        <c:v>1.0127173674186869</c:v>
                      </c:pt>
                      <c:pt idx="421">
                        <c:v>1.0149776549963634</c:v>
                      </c:pt>
                      <c:pt idx="422">
                        <c:v>1.0162818521091708</c:v>
                      </c:pt>
                      <c:pt idx="423">
                        <c:v>1.0175999534154425</c:v>
                      </c:pt>
                      <c:pt idx="424">
                        <c:v>1.0179781983591421</c:v>
                      </c:pt>
                      <c:pt idx="425">
                        <c:v>1.0174333197877532</c:v>
                      </c:pt>
                      <c:pt idx="426">
                        <c:v>1.0070725016067739</c:v>
                      </c:pt>
                      <c:pt idx="427">
                        <c:v>0.99795177282319203</c:v>
                      </c:pt>
                      <c:pt idx="428">
                        <c:v>1.0091277389225972</c:v>
                      </c:pt>
                      <c:pt idx="429">
                        <c:v>1.0091138796746097</c:v>
                      </c:pt>
                      <c:pt idx="430">
                        <c:v>1.0090994621674187</c:v>
                      </c:pt>
                      <c:pt idx="431">
                        <c:v>1.0061858685199678</c:v>
                      </c:pt>
                      <c:pt idx="432">
                        <c:v>1.0043320076194879</c:v>
                      </c:pt>
                      <c:pt idx="433">
                        <c:v>1.0106344798738822</c:v>
                      </c:pt>
                      <c:pt idx="434">
                        <c:v>1.0191072777216863</c:v>
                      </c:pt>
                      <c:pt idx="435">
                        <c:v>1.002034332355322</c:v>
                      </c:pt>
                      <c:pt idx="436">
                        <c:v>1.0014654600213597</c:v>
                      </c:pt>
                      <c:pt idx="437">
                        <c:v>1.0008927822197424</c:v>
                      </c:pt>
                      <c:pt idx="438">
                        <c:v>0.99888905282599083</c:v>
                      </c:pt>
                      <c:pt idx="439">
                        <c:v>1.0022441328472942</c:v>
                      </c:pt>
                      <c:pt idx="440">
                        <c:v>1.0002745768465331</c:v>
                      </c:pt>
                      <c:pt idx="441">
                        <c:v>0.99869679510627751</c:v>
                      </c:pt>
                      <c:pt idx="442">
                        <c:v>1.0004117458637334</c:v>
                      </c:pt>
                      <c:pt idx="443">
                        <c:v>0.9974528585299699</c:v>
                      </c:pt>
                      <c:pt idx="444">
                        <c:v>0.99441788653120944</c:v>
                      </c:pt>
                      <c:pt idx="445">
                        <c:v>0.99434742097191742</c:v>
                      </c:pt>
                      <c:pt idx="446">
                        <c:v>0.98967720920965929</c:v>
                      </c:pt>
                      <c:pt idx="447">
                        <c:v>0.98817191177495334</c:v>
                      </c:pt>
                      <c:pt idx="448">
                        <c:v>0.98494834001105946</c:v>
                      </c:pt>
                      <c:pt idx="449">
                        <c:v>0.98521032159245148</c:v>
                      </c:pt>
                      <c:pt idx="450">
                        <c:v>0.98645740233354728</c:v>
                      </c:pt>
                      <c:pt idx="451">
                        <c:v>0.98775813116253575</c:v>
                      </c:pt>
                      <c:pt idx="452">
                        <c:v>0.98559606517507881</c:v>
                      </c:pt>
                      <c:pt idx="453">
                        <c:v>0.98425882662385411</c:v>
                      </c:pt>
                      <c:pt idx="454">
                        <c:v>0.98187780147941295</c:v>
                      </c:pt>
                      <c:pt idx="455">
                        <c:v>0.9828295731284008</c:v>
                      </c:pt>
                      <c:pt idx="456">
                        <c:v>0.98098703862348846</c:v>
                      </c:pt>
                      <c:pt idx="457">
                        <c:v>0.97886841536734026</c:v>
                      </c:pt>
                      <c:pt idx="458">
                        <c:v>0.97665981366173771</c:v>
                      </c:pt>
                      <c:pt idx="459">
                        <c:v>0.97348796356630107</c:v>
                      </c:pt>
                      <c:pt idx="460">
                        <c:v>0.97255347329655306</c:v>
                      </c:pt>
                      <c:pt idx="461">
                        <c:v>0.9787283710197543</c:v>
                      </c:pt>
                      <c:pt idx="462">
                        <c:v>0.97868003732744757</c:v>
                      </c:pt>
                      <c:pt idx="463">
                        <c:v>0.97875121066916204</c:v>
                      </c:pt>
                      <c:pt idx="464">
                        <c:v>0.97939034602590003</c:v>
                      </c:pt>
                      <c:pt idx="465">
                        <c:v>0.98007264079736545</c:v>
                      </c:pt>
                      <c:pt idx="466">
                        <c:v>0.98518432894841823</c:v>
                      </c:pt>
                      <c:pt idx="467">
                        <c:v>0.98650733538505786</c:v>
                      </c:pt>
                      <c:pt idx="468">
                        <c:v>0.98205229558852603</c:v>
                      </c:pt>
                      <c:pt idx="469">
                        <c:v>0.98211330782662909</c:v>
                      </c:pt>
                      <c:pt idx="470">
                        <c:v>0.98225964204476912</c:v>
                      </c:pt>
                      <c:pt idx="471">
                        <c:v>0.98154199536029763</c:v>
                      </c:pt>
                      <c:pt idx="472">
                        <c:v>0.98078615727858065</c:v>
                      </c:pt>
                      <c:pt idx="473">
                        <c:v>0.98011281625006785</c:v>
                      </c:pt>
                      <c:pt idx="474">
                        <c:v>0.98547413485975444</c:v>
                      </c:pt>
                      <c:pt idx="475">
                        <c:v>0.98663863633528681</c:v>
                      </c:pt>
                      <c:pt idx="476">
                        <c:v>0.98751357639442461</c:v>
                      </c:pt>
                      <c:pt idx="477">
                        <c:v>0.98939185678534147</c:v>
                      </c:pt>
                      <c:pt idx="478">
                        <c:v>0.99282817683903768</c:v>
                      </c:pt>
                      <c:pt idx="479">
                        <c:v>0.99640241283889763</c:v>
                      </c:pt>
                      <c:pt idx="480">
                        <c:v>0.99776999588878501</c:v>
                      </c:pt>
                      <c:pt idx="481">
                        <c:v>0.99276872373759928</c:v>
                      </c:pt>
                      <c:pt idx="482">
                        <c:v>0.98993929012280435</c:v>
                      </c:pt>
                      <c:pt idx="483">
                        <c:v>0.98974664903160059</c:v>
                      </c:pt>
                      <c:pt idx="484">
                        <c:v>0.98820590116984064</c:v>
                      </c:pt>
                      <c:pt idx="485">
                        <c:v>0.98586353243432623</c:v>
                      </c:pt>
                      <c:pt idx="486">
                        <c:v>0.98346409540434443</c:v>
                      </c:pt>
                      <c:pt idx="487">
                        <c:v>0.98316861486224427</c:v>
                      </c:pt>
                      <c:pt idx="488">
                        <c:v>0.98400196658628869</c:v>
                      </c:pt>
                      <c:pt idx="489">
                        <c:v>0.9848036411328791</c:v>
                      </c:pt>
                      <c:pt idx="490">
                        <c:v>0.98397011065881046</c:v>
                      </c:pt>
                      <c:pt idx="491">
                        <c:v>0.97998472874997533</c:v>
                      </c:pt>
                      <c:pt idx="492">
                        <c:v>0.98065196016999989</c:v>
                      </c:pt>
                      <c:pt idx="493">
                        <c:v>0.98134578960424157</c:v>
                      </c:pt>
                      <c:pt idx="494">
                        <c:v>0.98106233498129924</c:v>
                      </c:pt>
                      <c:pt idx="495">
                        <c:v>0.97976794055267036</c:v>
                      </c:pt>
                      <c:pt idx="496">
                        <c:v>0.98283981874949</c:v>
                      </c:pt>
                      <c:pt idx="497">
                        <c:v>0.98287735671788767</c:v>
                      </c:pt>
                      <c:pt idx="498">
                        <c:v>0.98626937391935865</c:v>
                      </c:pt>
                      <c:pt idx="499">
                        <c:v>0.9852674867315947</c:v>
                      </c:pt>
                      <c:pt idx="500">
                        <c:v>0.98422745357212649</c:v>
                      </c:pt>
                      <c:pt idx="501">
                        <c:v>0.98378244770265932</c:v>
                      </c:pt>
                      <c:pt idx="502">
                        <c:v>0.98586845899487729</c:v>
                      </c:pt>
                      <c:pt idx="503">
                        <c:v>0.98401396560626297</c:v>
                      </c:pt>
                      <c:pt idx="504">
                        <c:v>0.98476068445080878</c:v>
                      </c:pt>
                      <c:pt idx="505">
                        <c:v>0.98504355011605005</c:v>
                      </c:pt>
                      <c:pt idx="506">
                        <c:v>0.98604014538256068</c:v>
                      </c:pt>
                      <c:pt idx="507">
                        <c:v>0.98708018348263926</c:v>
                      </c:pt>
                      <c:pt idx="508">
                        <c:v>0.98764162269049371</c:v>
                      </c:pt>
                      <c:pt idx="509">
                        <c:v>0.98902058090270284</c:v>
                      </c:pt>
                      <c:pt idx="510">
                        <c:v>0.98877858149497777</c:v>
                      </c:pt>
                      <c:pt idx="511">
                        <c:v>0.98718196372892186</c:v>
                      </c:pt>
                      <c:pt idx="512">
                        <c:v>0.99329433468020367</c:v>
                      </c:pt>
                      <c:pt idx="513">
                        <c:v>0.99296855984190369</c:v>
                      </c:pt>
                      <c:pt idx="514">
                        <c:v>0.99263156388134766</c:v>
                      </c:pt>
                      <c:pt idx="515">
                        <c:v>0.9928874448483701</c:v>
                      </c:pt>
                      <c:pt idx="516">
                        <c:v>0.99494481680072688</c:v>
                      </c:pt>
                      <c:pt idx="517">
                        <c:v>0.99639722723441804</c:v>
                      </c:pt>
                      <c:pt idx="518">
                        <c:v>1.0004792875455775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0F-4813-86A6-B768C86E23E1}"/>
                  </c:ext>
                </c:extLst>
              </c15:ser>
            </c15:filteredLineSeries>
          </c:ext>
        </c:extLst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'Dados sim recup log'!$H$1</c:f>
              <c:strCache>
                <c:ptCount val="1"/>
                <c:pt idx="0">
                  <c:v>Óbitos semanais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log'!$H$2:$H$600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5.3666002653407556</c:v>
                </c:pt>
                <c:pt idx="41">
                  <c:v>6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4.0430733806501014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3.590326354009143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7.366642891095843</c:v>
                </c:pt>
                <c:pt idx="62">
                  <c:v>9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7.633357108904157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11.435524153249339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11.480084985771754</c:v>
                </c:pt>
                <c:pt idx="87">
                  <c:v>13</c:v>
                </c:pt>
                <c:pt idx="88">
                  <c:v>13</c:v>
                </c:pt>
                <c:pt idx="89">
                  <c:v>11.556141934633231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10.519915014228246</c:v>
                </c:pt>
                <c:pt idx="94">
                  <c:v>14</c:v>
                </c:pt>
                <c:pt idx="95">
                  <c:v>15</c:v>
                </c:pt>
                <c:pt idx="96">
                  <c:v>17.429261315501073</c:v>
                </c:pt>
                <c:pt idx="97">
                  <c:v>20</c:v>
                </c:pt>
                <c:pt idx="98">
                  <c:v>18</c:v>
                </c:pt>
                <c:pt idx="99">
                  <c:v>17</c:v>
                </c:pt>
                <c:pt idx="100">
                  <c:v>19</c:v>
                </c:pt>
                <c:pt idx="101">
                  <c:v>15</c:v>
                </c:pt>
                <c:pt idx="102">
                  <c:v>13</c:v>
                </c:pt>
                <c:pt idx="103">
                  <c:v>12.044149581996521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13</c:v>
                </c:pt>
                <c:pt idx="108">
                  <c:v>14</c:v>
                </c:pt>
                <c:pt idx="109">
                  <c:v>18</c:v>
                </c:pt>
                <c:pt idx="110">
                  <c:v>19.461503792683374</c:v>
                </c:pt>
                <c:pt idx="111">
                  <c:v>21</c:v>
                </c:pt>
                <c:pt idx="112">
                  <c:v>20</c:v>
                </c:pt>
                <c:pt idx="113">
                  <c:v>19.965610385077099</c:v>
                </c:pt>
                <c:pt idx="114">
                  <c:v>17.965412134631393</c:v>
                </c:pt>
                <c:pt idx="115">
                  <c:v>18</c:v>
                </c:pt>
                <c:pt idx="116">
                  <c:v>17</c:v>
                </c:pt>
                <c:pt idx="117">
                  <c:v>15.057289140567406</c:v>
                </c:pt>
                <c:pt idx="118">
                  <c:v>13</c:v>
                </c:pt>
                <c:pt idx="119">
                  <c:v>17</c:v>
                </c:pt>
                <c:pt idx="120">
                  <c:v>17.034389614922901</c:v>
                </c:pt>
                <c:pt idx="121">
                  <c:v>20.034587865368607</c:v>
                </c:pt>
                <c:pt idx="122">
                  <c:v>24</c:v>
                </c:pt>
                <c:pt idx="123">
                  <c:v>22</c:v>
                </c:pt>
                <c:pt idx="124">
                  <c:v>25.414925257233847</c:v>
                </c:pt>
                <c:pt idx="125">
                  <c:v>29</c:v>
                </c:pt>
                <c:pt idx="126">
                  <c:v>28</c:v>
                </c:pt>
                <c:pt idx="127">
                  <c:v>35</c:v>
                </c:pt>
                <c:pt idx="128">
                  <c:v>36</c:v>
                </c:pt>
                <c:pt idx="129">
                  <c:v>38</c:v>
                </c:pt>
                <c:pt idx="130">
                  <c:v>41</c:v>
                </c:pt>
                <c:pt idx="131">
                  <c:v>37.905712180090489</c:v>
                </c:pt>
                <c:pt idx="132">
                  <c:v>34.637721491119493</c:v>
                </c:pt>
                <c:pt idx="133">
                  <c:v>34</c:v>
                </c:pt>
                <c:pt idx="134">
                  <c:v>27</c:v>
                </c:pt>
                <c:pt idx="135">
                  <c:v>27</c:v>
                </c:pt>
                <c:pt idx="136">
                  <c:v>23</c:v>
                </c:pt>
                <c:pt idx="137">
                  <c:v>20</c:v>
                </c:pt>
                <c:pt idx="138">
                  <c:v>21.65721162625448</c:v>
                </c:pt>
                <c:pt idx="139">
                  <c:v>23.362278508880507</c:v>
                </c:pt>
                <c:pt idx="140">
                  <c:v>28</c:v>
                </c:pt>
                <c:pt idx="141">
                  <c:v>32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34.790204087127279</c:v>
                </c:pt>
                <c:pt idx="146">
                  <c:v>42</c:v>
                </c:pt>
                <c:pt idx="147">
                  <c:v>42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47</c:v>
                </c:pt>
                <c:pt idx="152">
                  <c:v>41.695094781611971</c:v>
                </c:pt>
                <c:pt idx="153">
                  <c:v>36</c:v>
                </c:pt>
                <c:pt idx="154">
                  <c:v>31</c:v>
                </c:pt>
                <c:pt idx="155">
                  <c:v>27</c:v>
                </c:pt>
                <c:pt idx="156">
                  <c:v>31</c:v>
                </c:pt>
                <c:pt idx="157">
                  <c:v>33</c:v>
                </c:pt>
                <c:pt idx="158">
                  <c:v>30</c:v>
                </c:pt>
                <c:pt idx="159">
                  <c:v>29.513297109523421</c:v>
                </c:pt>
                <c:pt idx="160">
                  <c:v>29</c:v>
                </c:pt>
                <c:pt idx="161">
                  <c:v>31</c:v>
                </c:pt>
                <c:pt idx="162">
                  <c:v>32</c:v>
                </c:pt>
                <c:pt idx="163">
                  <c:v>28</c:v>
                </c:pt>
                <c:pt idx="164">
                  <c:v>31</c:v>
                </c:pt>
                <c:pt idx="165">
                  <c:v>31</c:v>
                </c:pt>
                <c:pt idx="166">
                  <c:v>31.987807962825741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30</c:v>
                </c:pt>
                <c:pt idx="171">
                  <c:v>23</c:v>
                </c:pt>
                <c:pt idx="172">
                  <c:v>28</c:v>
                </c:pt>
                <c:pt idx="173">
                  <c:v>24.041133842592899</c:v>
                </c:pt>
                <c:pt idx="174">
                  <c:v>19.989237495144323</c:v>
                </c:pt>
                <c:pt idx="175">
                  <c:v>15</c:v>
                </c:pt>
                <c:pt idx="176">
                  <c:v>14</c:v>
                </c:pt>
                <c:pt idx="177">
                  <c:v>16</c:v>
                </c:pt>
                <c:pt idx="178">
                  <c:v>17</c:v>
                </c:pt>
                <c:pt idx="179">
                  <c:v>13</c:v>
                </c:pt>
                <c:pt idx="180">
                  <c:v>13.999054744991042</c:v>
                </c:pt>
                <c:pt idx="181">
                  <c:v>15.010762504855677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21</c:v>
                </c:pt>
                <c:pt idx="187">
                  <c:v>23.474661107199893</c:v>
                </c:pt>
                <c:pt idx="188">
                  <c:v>26</c:v>
                </c:pt>
                <c:pt idx="189">
                  <c:v>28</c:v>
                </c:pt>
                <c:pt idx="190">
                  <c:v>26</c:v>
                </c:pt>
                <c:pt idx="191">
                  <c:v>29</c:v>
                </c:pt>
                <c:pt idx="192">
                  <c:v>28</c:v>
                </c:pt>
                <c:pt idx="193">
                  <c:v>25</c:v>
                </c:pt>
                <c:pt idx="194">
                  <c:v>21.03440804913464</c:v>
                </c:pt>
                <c:pt idx="195">
                  <c:v>17</c:v>
                </c:pt>
                <c:pt idx="196">
                  <c:v>14</c:v>
                </c:pt>
                <c:pt idx="197">
                  <c:v>14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12.498094422743975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11.670212862541518</c:v>
                </c:pt>
                <c:pt idx="209">
                  <c:v>10.33235413999347</c:v>
                </c:pt>
                <c:pt idx="210">
                  <c:v>8</c:v>
                </c:pt>
                <c:pt idx="211">
                  <c:v>7</c:v>
                </c:pt>
                <c:pt idx="212">
                  <c:v>7</c:v>
                </c:pt>
                <c:pt idx="213">
                  <c:v>4</c:v>
                </c:pt>
                <c:pt idx="214">
                  <c:v>3</c:v>
                </c:pt>
                <c:pt idx="215">
                  <c:v>3.8318530244958993</c:v>
                </c:pt>
                <c:pt idx="216">
                  <c:v>4.6676458600065303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3.5024590230019612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5.6666666666666856</c:v>
                </c:pt>
                <c:pt idx="230">
                  <c:v>7.3333333333333144</c:v>
                </c:pt>
                <c:pt idx="231">
                  <c:v>8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8.3333333333333144</c:v>
                </c:pt>
                <c:pt idx="237">
                  <c:v>7.6666666666666856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10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9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9.4977611890425351</c:v>
                </c:pt>
                <c:pt idx="265">
                  <c:v>11</c:v>
                </c:pt>
                <c:pt idx="266">
                  <c:v>10</c:v>
                </c:pt>
                <c:pt idx="267">
                  <c:v>11</c:v>
                </c:pt>
                <c:pt idx="268">
                  <c:v>13</c:v>
                </c:pt>
                <c:pt idx="269">
                  <c:v>16</c:v>
                </c:pt>
                <c:pt idx="270">
                  <c:v>15</c:v>
                </c:pt>
                <c:pt idx="271">
                  <c:v>15.498377792707061</c:v>
                </c:pt>
                <c:pt idx="272">
                  <c:v>16</c:v>
                </c:pt>
                <c:pt idx="273">
                  <c:v>17</c:v>
                </c:pt>
                <c:pt idx="274">
                  <c:v>20</c:v>
                </c:pt>
                <c:pt idx="275">
                  <c:v>18</c:v>
                </c:pt>
                <c:pt idx="276">
                  <c:v>15</c:v>
                </c:pt>
                <c:pt idx="277">
                  <c:v>14</c:v>
                </c:pt>
                <c:pt idx="278">
                  <c:v>13.501744363047919</c:v>
                </c:pt>
                <c:pt idx="279">
                  <c:v>13</c:v>
                </c:pt>
                <c:pt idx="280">
                  <c:v>13</c:v>
                </c:pt>
                <c:pt idx="281">
                  <c:v>9</c:v>
                </c:pt>
                <c:pt idx="282">
                  <c:v>11</c:v>
                </c:pt>
                <c:pt idx="283">
                  <c:v>10</c:v>
                </c:pt>
                <c:pt idx="284">
                  <c:v>10</c:v>
                </c:pt>
                <c:pt idx="285">
                  <c:v>10.000039088890162</c:v>
                </c:pt>
                <c:pt idx="286">
                  <c:v>10</c:v>
                </c:pt>
                <c:pt idx="287">
                  <c:v>12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13.487662964708079</c:v>
                </c:pt>
                <c:pt idx="293">
                  <c:v>16</c:v>
                </c:pt>
                <c:pt idx="294">
                  <c:v>22</c:v>
                </c:pt>
                <c:pt idx="295">
                  <c:v>23</c:v>
                </c:pt>
                <c:pt idx="296">
                  <c:v>25</c:v>
                </c:pt>
                <c:pt idx="297">
                  <c:v>37</c:v>
                </c:pt>
                <c:pt idx="298">
                  <c:v>38</c:v>
                </c:pt>
                <c:pt idx="299">
                  <c:v>37.504076958678638</c:v>
                </c:pt>
                <c:pt idx="300">
                  <c:v>37</c:v>
                </c:pt>
                <c:pt idx="301">
                  <c:v>34</c:v>
                </c:pt>
                <c:pt idx="302">
                  <c:v>40</c:v>
                </c:pt>
                <c:pt idx="303">
                  <c:v>42</c:v>
                </c:pt>
                <c:pt idx="304">
                  <c:v>36</c:v>
                </c:pt>
                <c:pt idx="305">
                  <c:v>38</c:v>
                </c:pt>
                <c:pt idx="306">
                  <c:v>38.497659227123563</c:v>
                </c:pt>
                <c:pt idx="307">
                  <c:v>39</c:v>
                </c:pt>
                <c:pt idx="308">
                  <c:v>39</c:v>
                </c:pt>
                <c:pt idx="309">
                  <c:v>33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43.414635708335368</c:v>
                </c:pt>
                <c:pt idx="314">
                  <c:v>44</c:v>
                </c:pt>
                <c:pt idx="315">
                  <c:v>44</c:v>
                </c:pt>
                <c:pt idx="316">
                  <c:v>50</c:v>
                </c:pt>
                <c:pt idx="317">
                  <c:v>52</c:v>
                </c:pt>
                <c:pt idx="318">
                  <c:v>46</c:v>
                </c:pt>
                <c:pt idx="319">
                  <c:v>46</c:v>
                </c:pt>
                <c:pt idx="320">
                  <c:v>39.580535490027842</c:v>
                </c:pt>
                <c:pt idx="321">
                  <c:v>40</c:v>
                </c:pt>
                <c:pt idx="322">
                  <c:v>44</c:v>
                </c:pt>
                <c:pt idx="323">
                  <c:v>38</c:v>
                </c:pt>
                <c:pt idx="324">
                  <c:v>34</c:v>
                </c:pt>
                <c:pt idx="325">
                  <c:v>39</c:v>
                </c:pt>
                <c:pt idx="326">
                  <c:v>39</c:v>
                </c:pt>
                <c:pt idx="327">
                  <c:v>37.011515182881908</c:v>
                </c:pt>
                <c:pt idx="328">
                  <c:v>35</c:v>
                </c:pt>
                <c:pt idx="329">
                  <c:v>32</c:v>
                </c:pt>
                <c:pt idx="330">
                  <c:v>31</c:v>
                </c:pt>
                <c:pt idx="331">
                  <c:v>34</c:v>
                </c:pt>
                <c:pt idx="332">
                  <c:v>30</c:v>
                </c:pt>
                <c:pt idx="333">
                  <c:v>31</c:v>
                </c:pt>
                <c:pt idx="334">
                  <c:v>30.003431210896338</c:v>
                </c:pt>
                <c:pt idx="335">
                  <c:v>29</c:v>
                </c:pt>
                <c:pt idx="336">
                  <c:v>24</c:v>
                </c:pt>
                <c:pt idx="337">
                  <c:v>25</c:v>
                </c:pt>
                <c:pt idx="338">
                  <c:v>26</c:v>
                </c:pt>
                <c:pt idx="339">
                  <c:v>25</c:v>
                </c:pt>
                <c:pt idx="340">
                  <c:v>26</c:v>
                </c:pt>
                <c:pt idx="341">
                  <c:v>26.4986908453468</c:v>
                </c:pt>
                <c:pt idx="342">
                  <c:v>27</c:v>
                </c:pt>
                <c:pt idx="343">
                  <c:v>27</c:v>
                </c:pt>
                <c:pt idx="344">
                  <c:v>29</c:v>
                </c:pt>
                <c:pt idx="345">
                  <c:v>23</c:v>
                </c:pt>
                <c:pt idx="346">
                  <c:v>27</c:v>
                </c:pt>
                <c:pt idx="347">
                  <c:v>26</c:v>
                </c:pt>
                <c:pt idx="348">
                  <c:v>24.503269016558306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21</c:v>
                </c:pt>
                <c:pt idx="353">
                  <c:v>17</c:v>
                </c:pt>
                <c:pt idx="354">
                  <c:v>16</c:v>
                </c:pt>
                <c:pt idx="355">
                  <c:v>18.493399285174519</c:v>
                </c:pt>
                <c:pt idx="356">
                  <c:v>21</c:v>
                </c:pt>
                <c:pt idx="357">
                  <c:v>21</c:v>
                </c:pt>
                <c:pt idx="358">
                  <c:v>19</c:v>
                </c:pt>
                <c:pt idx="359">
                  <c:v>19</c:v>
                </c:pt>
                <c:pt idx="360">
                  <c:v>22</c:v>
                </c:pt>
                <c:pt idx="361">
                  <c:v>25</c:v>
                </c:pt>
                <c:pt idx="362">
                  <c:v>26.492948425067198</c:v>
                </c:pt>
                <c:pt idx="363">
                  <c:v>28</c:v>
                </c:pt>
                <c:pt idx="364">
                  <c:v>26</c:v>
                </c:pt>
                <c:pt idx="365">
                  <c:v>35</c:v>
                </c:pt>
                <c:pt idx="366">
                  <c:v>31.997767854362451</c:v>
                </c:pt>
                <c:pt idx="367">
                  <c:v>30</c:v>
                </c:pt>
                <c:pt idx="368">
                  <c:v>30</c:v>
                </c:pt>
                <c:pt idx="369">
                  <c:v>26.013699541487995</c:v>
                </c:pt>
                <c:pt idx="370">
                  <c:v>22</c:v>
                </c:pt>
                <c:pt idx="371">
                  <c:v>35</c:v>
                </c:pt>
                <c:pt idx="372">
                  <c:v>44</c:v>
                </c:pt>
                <c:pt idx="373">
                  <c:v>51.002232145637549</c:v>
                </c:pt>
                <c:pt idx="374">
                  <c:v>55</c:v>
                </c:pt>
                <c:pt idx="375">
                  <c:v>54</c:v>
                </c:pt>
                <c:pt idx="376">
                  <c:v>60.967358117729418</c:v>
                </c:pt>
                <c:pt idx="377">
                  <c:v>68</c:v>
                </c:pt>
                <c:pt idx="378">
                  <c:v>62</c:v>
                </c:pt>
                <c:pt idx="379">
                  <c:v>55</c:v>
                </c:pt>
                <c:pt idx="380">
                  <c:v>49</c:v>
                </c:pt>
                <c:pt idx="381">
                  <c:v>49.975572982712265</c:v>
                </c:pt>
                <c:pt idx="382">
                  <c:v>54</c:v>
                </c:pt>
                <c:pt idx="383">
                  <c:v>50.025306015252227</c:v>
                </c:pt>
                <c:pt idx="384">
                  <c:v>46</c:v>
                </c:pt>
                <c:pt idx="385">
                  <c:v>48</c:v>
                </c:pt>
                <c:pt idx="386">
                  <c:v>49</c:v>
                </c:pt>
                <c:pt idx="387">
                  <c:v>50</c:v>
                </c:pt>
                <c:pt idx="388">
                  <c:v>50.024427017287735</c:v>
                </c:pt>
                <c:pt idx="389">
                  <c:v>47</c:v>
                </c:pt>
                <c:pt idx="390">
                  <c:v>48.990956234269788</c:v>
                </c:pt>
                <c:pt idx="391">
                  <c:v>51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56</c:v>
                </c:pt>
                <c:pt idx="396">
                  <c:v>62</c:v>
                </c:pt>
                <c:pt idx="397">
                  <c:v>65.47694592629523</c:v>
                </c:pt>
                <c:pt idx="398">
                  <c:v>69</c:v>
                </c:pt>
                <c:pt idx="399">
                  <c:v>59</c:v>
                </c:pt>
                <c:pt idx="400">
                  <c:v>55.481654217730011</c:v>
                </c:pt>
                <c:pt idx="401">
                  <c:v>56</c:v>
                </c:pt>
                <c:pt idx="402">
                  <c:v>58</c:v>
                </c:pt>
                <c:pt idx="403">
                  <c:v>55</c:v>
                </c:pt>
                <c:pt idx="404">
                  <c:v>49.034785706475759</c:v>
                </c:pt>
                <c:pt idx="405">
                  <c:v>43</c:v>
                </c:pt>
                <c:pt idx="406">
                  <c:v>48</c:v>
                </c:pt>
                <c:pt idx="407">
                  <c:v>53.518345782269989</c:v>
                </c:pt>
                <c:pt idx="408">
                  <c:v>50</c:v>
                </c:pt>
                <c:pt idx="409">
                  <c:v>49</c:v>
                </c:pt>
                <c:pt idx="410">
                  <c:v>50.276867893262079</c:v>
                </c:pt>
                <c:pt idx="411">
                  <c:v>55.115275113404778</c:v>
                </c:pt>
                <c:pt idx="412">
                  <c:v>60</c:v>
                </c:pt>
                <c:pt idx="413">
                  <c:v>59</c:v>
                </c:pt>
                <c:pt idx="414">
                  <c:v>53</c:v>
                </c:pt>
                <c:pt idx="415">
                  <c:v>60</c:v>
                </c:pt>
                <c:pt idx="416">
                  <c:v>62</c:v>
                </c:pt>
                <c:pt idx="417">
                  <c:v>60.723132106737921</c:v>
                </c:pt>
                <c:pt idx="418">
                  <c:v>60.861998193043974</c:v>
                </c:pt>
                <c:pt idx="419">
                  <c:v>61</c:v>
                </c:pt>
                <c:pt idx="420">
                  <c:v>64</c:v>
                </c:pt>
                <c:pt idx="421">
                  <c:v>67</c:v>
                </c:pt>
                <c:pt idx="422">
                  <c:v>62</c:v>
                </c:pt>
                <c:pt idx="423">
                  <c:v>64</c:v>
                </c:pt>
                <c:pt idx="424">
                  <c:v>61</c:v>
                </c:pt>
                <c:pt idx="425">
                  <c:v>60.504294519300402</c:v>
                </c:pt>
                <c:pt idx="426">
                  <c:v>60</c:v>
                </c:pt>
                <c:pt idx="427">
                  <c:v>57</c:v>
                </c:pt>
                <c:pt idx="428">
                  <c:v>54</c:v>
                </c:pt>
                <c:pt idx="429">
                  <c:v>55</c:v>
                </c:pt>
                <c:pt idx="430">
                  <c:v>59</c:v>
                </c:pt>
                <c:pt idx="431">
                  <c:v>58</c:v>
                </c:pt>
                <c:pt idx="432">
                  <c:v>58.000970812860942</c:v>
                </c:pt>
                <c:pt idx="433">
                  <c:v>58</c:v>
                </c:pt>
                <c:pt idx="434">
                  <c:v>58</c:v>
                </c:pt>
                <c:pt idx="435">
                  <c:v>65</c:v>
                </c:pt>
                <c:pt idx="436">
                  <c:v>68</c:v>
                </c:pt>
                <c:pt idx="437">
                  <c:v>61</c:v>
                </c:pt>
                <c:pt idx="438">
                  <c:v>66</c:v>
                </c:pt>
                <c:pt idx="439">
                  <c:v>70.96568288031358</c:v>
                </c:pt>
                <c:pt idx="440">
                  <c:v>76</c:v>
                </c:pt>
                <c:pt idx="441">
                  <c:v>81</c:v>
                </c:pt>
                <c:pt idx="442">
                  <c:v>81</c:v>
                </c:pt>
                <c:pt idx="443">
                  <c:v>78.48620627154196</c:v>
                </c:pt>
                <c:pt idx="444">
                  <c:v>76</c:v>
                </c:pt>
                <c:pt idx="445">
                  <c:v>78</c:v>
                </c:pt>
                <c:pt idx="446">
                  <c:v>69.051825543344421</c:v>
                </c:pt>
                <c:pt idx="447">
                  <c:v>60</c:v>
                </c:pt>
                <c:pt idx="448">
                  <c:v>58</c:v>
                </c:pt>
                <c:pt idx="449">
                  <c:v>54</c:v>
                </c:pt>
                <c:pt idx="450">
                  <c:v>56.51379372845804</c:v>
                </c:pt>
                <c:pt idx="451">
                  <c:v>60</c:v>
                </c:pt>
                <c:pt idx="452">
                  <c:v>56</c:v>
                </c:pt>
                <c:pt idx="453">
                  <c:v>59.98530340887919</c:v>
                </c:pt>
                <c:pt idx="454">
                  <c:v>64</c:v>
                </c:pt>
                <c:pt idx="455">
                  <c:v>55</c:v>
                </c:pt>
                <c:pt idx="456">
                  <c:v>49</c:v>
                </c:pt>
                <c:pt idx="457">
                  <c:v>45</c:v>
                </c:pt>
                <c:pt idx="458">
                  <c:v>45</c:v>
                </c:pt>
                <c:pt idx="459">
                  <c:v>46</c:v>
                </c:pt>
                <c:pt idx="460">
                  <c:v>46.498069365340825</c:v>
                </c:pt>
                <c:pt idx="461">
                  <c:v>47</c:v>
                </c:pt>
                <c:pt idx="462">
                  <c:v>54</c:v>
                </c:pt>
                <c:pt idx="463">
                  <c:v>56</c:v>
                </c:pt>
                <c:pt idx="464">
                  <c:v>60</c:v>
                </c:pt>
                <c:pt idx="465">
                  <c:v>57</c:v>
                </c:pt>
                <c:pt idx="466">
                  <c:v>55</c:v>
                </c:pt>
                <c:pt idx="467">
                  <c:v>54.005358437098039</c:v>
                </c:pt>
                <c:pt idx="468">
                  <c:v>53</c:v>
                </c:pt>
                <c:pt idx="469">
                  <c:v>48</c:v>
                </c:pt>
                <c:pt idx="470">
                  <c:v>49</c:v>
                </c:pt>
                <c:pt idx="471">
                  <c:v>45</c:v>
                </c:pt>
                <c:pt idx="472">
                  <c:v>41</c:v>
                </c:pt>
                <c:pt idx="473">
                  <c:v>42</c:v>
                </c:pt>
                <c:pt idx="474">
                  <c:v>40.007792887348387</c:v>
                </c:pt>
                <c:pt idx="475">
                  <c:v>38</c:v>
                </c:pt>
                <c:pt idx="476">
                  <c:v>41</c:v>
                </c:pt>
                <c:pt idx="477">
                  <c:v>43</c:v>
                </c:pt>
                <c:pt idx="478">
                  <c:v>43</c:v>
                </c:pt>
                <c:pt idx="479">
                  <c:v>42.997477576692063</c:v>
                </c:pt>
                <c:pt idx="480">
                  <c:v>40</c:v>
                </c:pt>
                <c:pt idx="481">
                  <c:v>38.005209713631302</c:v>
                </c:pt>
                <c:pt idx="482">
                  <c:v>36</c:v>
                </c:pt>
                <c:pt idx="483">
                  <c:v>30</c:v>
                </c:pt>
                <c:pt idx="484">
                  <c:v>28</c:v>
                </c:pt>
                <c:pt idx="485">
                  <c:v>28</c:v>
                </c:pt>
                <c:pt idx="486">
                  <c:v>31.002522423307937</c:v>
                </c:pt>
                <c:pt idx="487">
                  <c:v>32</c:v>
                </c:pt>
                <c:pt idx="488">
                  <c:v>30.002802873234259</c:v>
                </c:pt>
                <c:pt idx="489">
                  <c:v>28</c:v>
                </c:pt>
                <c:pt idx="490">
                  <c:v>28</c:v>
                </c:pt>
                <c:pt idx="491">
                  <c:v>26</c:v>
                </c:pt>
                <c:pt idx="492">
                  <c:v>23</c:v>
                </c:pt>
                <c:pt idx="493">
                  <c:v>20</c:v>
                </c:pt>
                <c:pt idx="494">
                  <c:v>19</c:v>
                </c:pt>
                <c:pt idx="495">
                  <c:v>17.50061796220325</c:v>
                </c:pt>
                <c:pt idx="496">
                  <c:v>16</c:v>
                </c:pt>
                <c:pt idx="497">
                  <c:v>14.498302091039704</c:v>
                </c:pt>
                <c:pt idx="498">
                  <c:v>13</c:v>
                </c:pt>
                <c:pt idx="499">
                  <c:v>12</c:v>
                </c:pt>
                <c:pt idx="500">
                  <c:v>10</c:v>
                </c:pt>
                <c:pt idx="501">
                  <c:v>8</c:v>
                </c:pt>
                <c:pt idx="502">
                  <c:v>9.4993910689117911</c:v>
                </c:pt>
                <c:pt idx="503">
                  <c:v>11</c:v>
                </c:pt>
                <c:pt idx="504">
                  <c:v>11.501697908960296</c:v>
                </c:pt>
                <c:pt idx="505">
                  <c:v>16</c:v>
                </c:pt>
                <c:pt idx="506">
                  <c:v>16</c:v>
                </c:pt>
                <c:pt idx="507">
                  <c:v>19</c:v>
                </c:pt>
                <c:pt idx="508">
                  <c:v>18</c:v>
                </c:pt>
                <c:pt idx="509">
                  <c:v>18.000005875509714</c:v>
                </c:pt>
                <c:pt idx="510">
                  <c:v>18</c:v>
                </c:pt>
                <c:pt idx="511">
                  <c:v>17</c:v>
                </c:pt>
                <c:pt idx="512">
                  <c:v>15</c:v>
                </c:pt>
                <c:pt idx="513">
                  <c:v>15</c:v>
                </c:pt>
                <c:pt idx="514">
                  <c:v>14</c:v>
                </c:pt>
                <c:pt idx="515">
                  <c:v>16</c:v>
                </c:pt>
                <c:pt idx="516">
                  <c:v>16.998943028286249</c:v>
                </c:pt>
                <c:pt idx="517">
                  <c:v>18</c:v>
                </c:pt>
                <c:pt idx="518">
                  <c:v>16</c:v>
                </c:pt>
                <c:pt idx="519">
                  <c:v>14</c:v>
                </c:pt>
                <c:pt idx="520">
                  <c:v>14</c:v>
                </c:pt>
                <c:pt idx="521">
                  <c:v>11</c:v>
                </c:pt>
                <c:pt idx="522">
                  <c:v>10</c:v>
                </c:pt>
                <c:pt idx="523">
                  <c:v>8.5013956169088942</c:v>
                </c:pt>
                <c:pt idx="524">
                  <c:v>7</c:v>
                </c:pt>
                <c:pt idx="52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2-41A6-A2C6-0A6DFDC0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6848"/>
        <c:axId val="210667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log'!$B$1</c15:sqref>
                        </c15:formulaRef>
                      </c:ext>
                    </c:extLst>
                    <c:strCache>
                      <c:ptCount val="1"/>
                      <c:pt idx="0">
                        <c:v>Casos (Total)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log'!$B$22:$B$370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66</c:v>
                      </c:pt>
                      <c:pt idx="1">
                        <c:v>78</c:v>
                      </c:pt>
                      <c:pt idx="2">
                        <c:v>78</c:v>
                      </c:pt>
                      <c:pt idx="3">
                        <c:v>81.973915954895858</c:v>
                      </c:pt>
                      <c:pt idx="4">
                        <c:v>86.150293551030018</c:v>
                      </c:pt>
                      <c:pt idx="5">
                        <c:v>90.539447731304364</c:v>
                      </c:pt>
                      <c:pt idx="6">
                        <c:v>95.152218960623472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108</c:v>
                      </c:pt>
                      <c:pt idx="10">
                        <c:v>131</c:v>
                      </c:pt>
                      <c:pt idx="11">
                        <c:v>136</c:v>
                      </c:pt>
                      <c:pt idx="12">
                        <c:v>143</c:v>
                      </c:pt>
                      <c:pt idx="13">
                        <c:v>143</c:v>
                      </c:pt>
                      <c:pt idx="14">
                        <c:v>144</c:v>
                      </c:pt>
                      <c:pt idx="15">
                        <c:v>146.47866738880444</c:v>
                      </c:pt>
                      <c:pt idx="16">
                        <c:v>149</c:v>
                      </c:pt>
                      <c:pt idx="17">
                        <c:v>161</c:v>
                      </c:pt>
                      <c:pt idx="18">
                        <c:v>174</c:v>
                      </c:pt>
                      <c:pt idx="19">
                        <c:v>176</c:v>
                      </c:pt>
                      <c:pt idx="20">
                        <c:v>181.41664752717708</c:v>
                      </c:pt>
                      <c:pt idx="21">
                        <c:v>187</c:v>
                      </c:pt>
                      <c:pt idx="22">
                        <c:v>202</c:v>
                      </c:pt>
                      <c:pt idx="23">
                        <c:v>215</c:v>
                      </c:pt>
                      <c:pt idx="24">
                        <c:v>231</c:v>
                      </c:pt>
                      <c:pt idx="25">
                        <c:v>234.9659549807163</c:v>
                      </c:pt>
                      <c:pt idx="26">
                        <c:v>239</c:v>
                      </c:pt>
                      <c:pt idx="27">
                        <c:v>257.76345745663792</c:v>
                      </c:pt>
                      <c:pt idx="28">
                        <c:v>278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331</c:v>
                      </c:pt>
                      <c:pt idx="32">
                        <c:v>351</c:v>
                      </c:pt>
                      <c:pt idx="33">
                        <c:v>363</c:v>
                      </c:pt>
                      <c:pt idx="34">
                        <c:v>364.99452050681526</c:v>
                      </c:pt>
                      <c:pt idx="35">
                        <c:v>367</c:v>
                      </c:pt>
                      <c:pt idx="36">
                        <c:v>391</c:v>
                      </c:pt>
                      <c:pt idx="37">
                        <c:v>399.89873718230217</c:v>
                      </c:pt>
                      <c:pt idx="38">
                        <c:v>409</c:v>
                      </c:pt>
                      <c:pt idx="39">
                        <c:v>421</c:v>
                      </c:pt>
                      <c:pt idx="40">
                        <c:v>423</c:v>
                      </c:pt>
                      <c:pt idx="41">
                        <c:v>444.93145539509788</c:v>
                      </c:pt>
                      <c:pt idx="42">
                        <c:v>468</c:v>
                      </c:pt>
                      <c:pt idx="43">
                        <c:v>509</c:v>
                      </c:pt>
                      <c:pt idx="44">
                        <c:v>553</c:v>
                      </c:pt>
                      <c:pt idx="45">
                        <c:v>578</c:v>
                      </c:pt>
                      <c:pt idx="46">
                        <c:v>612</c:v>
                      </c:pt>
                      <c:pt idx="47">
                        <c:v>616</c:v>
                      </c:pt>
                      <c:pt idx="48">
                        <c:v>638.81149217218649</c:v>
                      </c:pt>
                      <c:pt idx="49">
                        <c:v>662.46773138190827</c:v>
                      </c:pt>
                      <c:pt idx="50">
                        <c:v>687</c:v>
                      </c:pt>
                      <c:pt idx="51">
                        <c:v>727</c:v>
                      </c:pt>
                      <c:pt idx="52">
                        <c:v>794</c:v>
                      </c:pt>
                      <c:pt idx="53">
                        <c:v>842</c:v>
                      </c:pt>
                      <c:pt idx="54">
                        <c:v>866</c:v>
                      </c:pt>
                      <c:pt idx="55">
                        <c:v>877.91799161425092</c:v>
                      </c:pt>
                      <c:pt idx="56">
                        <c:v>890</c:v>
                      </c:pt>
                      <c:pt idx="57">
                        <c:v>957</c:v>
                      </c:pt>
                      <c:pt idx="58">
                        <c:v>1002</c:v>
                      </c:pt>
                      <c:pt idx="59">
                        <c:v>1066</c:v>
                      </c:pt>
                      <c:pt idx="60">
                        <c:v>1116</c:v>
                      </c:pt>
                      <c:pt idx="61">
                        <c:v>1138</c:v>
                      </c:pt>
                      <c:pt idx="62">
                        <c:v>1170.534920453038</c:v>
                      </c:pt>
                      <c:pt idx="63">
                        <c:v>1204</c:v>
                      </c:pt>
                      <c:pt idx="64">
                        <c:v>1271</c:v>
                      </c:pt>
                      <c:pt idx="65">
                        <c:v>1397</c:v>
                      </c:pt>
                      <c:pt idx="66">
                        <c:v>1428.6416625592296</c:v>
                      </c:pt>
                      <c:pt idx="67">
                        <c:v>1461</c:v>
                      </c:pt>
                      <c:pt idx="68">
                        <c:v>1493</c:v>
                      </c:pt>
                      <c:pt idx="69">
                        <c:v>1513.8543523073811</c:v>
                      </c:pt>
                      <c:pt idx="70">
                        <c:v>1535</c:v>
                      </c:pt>
                      <c:pt idx="71">
                        <c:v>1728</c:v>
                      </c:pt>
                      <c:pt idx="72">
                        <c:v>1835</c:v>
                      </c:pt>
                      <c:pt idx="73">
                        <c:v>1847</c:v>
                      </c:pt>
                      <c:pt idx="74">
                        <c:v>2045</c:v>
                      </c:pt>
                      <c:pt idx="75">
                        <c:v>2103</c:v>
                      </c:pt>
                      <c:pt idx="76">
                        <c:v>2147.0388911242385</c:v>
                      </c:pt>
                      <c:pt idx="77">
                        <c:v>2192</c:v>
                      </c:pt>
                      <c:pt idx="78">
                        <c:v>2365</c:v>
                      </c:pt>
                      <c:pt idx="79">
                        <c:v>2462</c:v>
                      </c:pt>
                      <c:pt idx="80">
                        <c:v>2561</c:v>
                      </c:pt>
                      <c:pt idx="81">
                        <c:v>2750</c:v>
                      </c:pt>
                      <c:pt idx="82">
                        <c:v>2763</c:v>
                      </c:pt>
                      <c:pt idx="83">
                        <c:v>2870.8934149494298</c:v>
                      </c:pt>
                      <c:pt idx="84">
                        <c:v>2983</c:v>
                      </c:pt>
                      <c:pt idx="85">
                        <c:v>3073</c:v>
                      </c:pt>
                      <c:pt idx="86">
                        <c:v>3195</c:v>
                      </c:pt>
                      <c:pt idx="87">
                        <c:v>3253</c:v>
                      </c:pt>
                      <c:pt idx="88">
                        <c:v>3360</c:v>
                      </c:pt>
                      <c:pt idx="89">
                        <c:v>3577</c:v>
                      </c:pt>
                      <c:pt idx="90">
                        <c:v>3633.060693134647</c:v>
                      </c:pt>
                      <c:pt idx="91">
                        <c:v>3690</c:v>
                      </c:pt>
                      <c:pt idx="92">
                        <c:v>3776</c:v>
                      </c:pt>
                      <c:pt idx="93">
                        <c:v>3868.7053457503457</c:v>
                      </c:pt>
                      <c:pt idx="94">
                        <c:v>3963.686719342506</c:v>
                      </c:pt>
                      <c:pt idx="95">
                        <c:v>4061</c:v>
                      </c:pt>
                      <c:pt idx="96">
                        <c:v>4064</c:v>
                      </c:pt>
                      <c:pt idx="97">
                        <c:v>4185.678439631979</c:v>
                      </c:pt>
                      <c:pt idx="98">
                        <c:v>4311</c:v>
                      </c:pt>
                      <c:pt idx="99">
                        <c:v>4422</c:v>
                      </c:pt>
                      <c:pt idx="100">
                        <c:v>4444</c:v>
                      </c:pt>
                      <c:pt idx="101">
                        <c:v>4457</c:v>
                      </c:pt>
                      <c:pt idx="102">
                        <c:v>4741</c:v>
                      </c:pt>
                      <c:pt idx="103">
                        <c:v>4816</c:v>
                      </c:pt>
                      <c:pt idx="104">
                        <c:v>4831.9735098611627</c:v>
                      </c:pt>
                      <c:pt idx="105">
                        <c:v>4848</c:v>
                      </c:pt>
                      <c:pt idx="106">
                        <c:v>4922</c:v>
                      </c:pt>
                      <c:pt idx="107">
                        <c:v>5345</c:v>
                      </c:pt>
                      <c:pt idx="108">
                        <c:v>5658</c:v>
                      </c:pt>
                      <c:pt idx="109">
                        <c:v>5975</c:v>
                      </c:pt>
                      <c:pt idx="110">
                        <c:v>5983</c:v>
                      </c:pt>
                      <c:pt idx="111">
                        <c:v>6126.5292688889394</c:v>
                      </c:pt>
                      <c:pt idx="112">
                        <c:v>6273.5017353422763</c:v>
                      </c:pt>
                      <c:pt idx="113">
                        <c:v>6424</c:v>
                      </c:pt>
                      <c:pt idx="114">
                        <c:v>6647</c:v>
                      </c:pt>
                      <c:pt idx="115">
                        <c:v>6763</c:v>
                      </c:pt>
                      <c:pt idx="116">
                        <c:v>7142</c:v>
                      </c:pt>
                      <c:pt idx="117">
                        <c:v>7174</c:v>
                      </c:pt>
                      <c:pt idx="118">
                        <c:v>7297.4380435876265</c:v>
                      </c:pt>
                      <c:pt idx="119">
                        <c:v>7423</c:v>
                      </c:pt>
                      <c:pt idx="120">
                        <c:v>7684</c:v>
                      </c:pt>
                      <c:pt idx="121">
                        <c:v>8000</c:v>
                      </c:pt>
                      <c:pt idx="122">
                        <c:v>8224</c:v>
                      </c:pt>
                      <c:pt idx="123">
                        <c:v>8587</c:v>
                      </c:pt>
                      <c:pt idx="124">
                        <c:v>8799</c:v>
                      </c:pt>
                      <c:pt idx="125">
                        <c:v>8866.2430600564967</c:v>
                      </c:pt>
                      <c:pt idx="126">
                        <c:v>8934</c:v>
                      </c:pt>
                      <c:pt idx="127">
                        <c:v>9186</c:v>
                      </c:pt>
                      <c:pt idx="128">
                        <c:v>9669</c:v>
                      </c:pt>
                      <c:pt idx="129">
                        <c:v>9877</c:v>
                      </c:pt>
                      <c:pt idx="130">
                        <c:v>10107</c:v>
                      </c:pt>
                      <c:pt idx="131">
                        <c:v>10135</c:v>
                      </c:pt>
                      <c:pt idx="132">
                        <c:v>10291.294865078933</c:v>
                      </c:pt>
                      <c:pt idx="133">
                        <c:v>10450</c:v>
                      </c:pt>
                      <c:pt idx="134">
                        <c:v>10694</c:v>
                      </c:pt>
                      <c:pt idx="135">
                        <c:v>11039</c:v>
                      </c:pt>
                      <c:pt idx="136">
                        <c:v>11289</c:v>
                      </c:pt>
                      <c:pt idx="137">
                        <c:v>11505</c:v>
                      </c:pt>
                      <c:pt idx="138">
                        <c:v>11577</c:v>
                      </c:pt>
                      <c:pt idx="139">
                        <c:v>11779.233633815062</c:v>
                      </c:pt>
                      <c:pt idx="140">
                        <c:v>11985</c:v>
                      </c:pt>
                      <c:pt idx="141">
                        <c:v>12226</c:v>
                      </c:pt>
                      <c:pt idx="142">
                        <c:v>12472</c:v>
                      </c:pt>
                      <c:pt idx="143">
                        <c:v>12771</c:v>
                      </c:pt>
                      <c:pt idx="144">
                        <c:v>12975</c:v>
                      </c:pt>
                      <c:pt idx="145">
                        <c:v>13059</c:v>
                      </c:pt>
                      <c:pt idx="146">
                        <c:v>13154.64971027355</c:v>
                      </c:pt>
                      <c:pt idx="147">
                        <c:v>13251</c:v>
                      </c:pt>
                      <c:pt idx="148">
                        <c:v>13504</c:v>
                      </c:pt>
                      <c:pt idx="149">
                        <c:v>13719</c:v>
                      </c:pt>
                      <c:pt idx="150">
                        <c:v>13929</c:v>
                      </c:pt>
                      <c:pt idx="151">
                        <c:v>14139</c:v>
                      </c:pt>
                      <c:pt idx="152">
                        <c:v>14225</c:v>
                      </c:pt>
                      <c:pt idx="153">
                        <c:v>14327.591656674589</c:v>
                      </c:pt>
                      <c:pt idx="154">
                        <c:v>14430.923211276717</c:v>
                      </c:pt>
                      <c:pt idx="155">
                        <c:v>14535</c:v>
                      </c:pt>
                      <c:pt idx="156">
                        <c:v>14681</c:v>
                      </c:pt>
                      <c:pt idx="157">
                        <c:v>14821</c:v>
                      </c:pt>
                      <c:pt idx="158">
                        <c:v>15081</c:v>
                      </c:pt>
                      <c:pt idx="159">
                        <c:v>15136</c:v>
                      </c:pt>
                      <c:pt idx="160">
                        <c:v>15253.047433218058</c:v>
                      </c:pt>
                      <c:pt idx="161">
                        <c:v>15371</c:v>
                      </c:pt>
                      <c:pt idx="162">
                        <c:v>15683</c:v>
                      </c:pt>
                      <c:pt idx="163">
                        <c:v>15964</c:v>
                      </c:pt>
                      <c:pt idx="164">
                        <c:v>16370</c:v>
                      </c:pt>
                      <c:pt idx="165">
                        <c:v>16547</c:v>
                      </c:pt>
                      <c:pt idx="166">
                        <c:v>16569</c:v>
                      </c:pt>
                      <c:pt idx="167">
                        <c:v>16648.807795154582</c:v>
                      </c:pt>
                      <c:pt idx="168">
                        <c:v>16729</c:v>
                      </c:pt>
                      <c:pt idx="169">
                        <c:v>16873</c:v>
                      </c:pt>
                      <c:pt idx="170">
                        <c:v>16984</c:v>
                      </c:pt>
                      <c:pt idx="171">
                        <c:v>17126</c:v>
                      </c:pt>
                      <c:pt idx="172">
                        <c:v>17334</c:v>
                      </c:pt>
                      <c:pt idx="173">
                        <c:v>17348</c:v>
                      </c:pt>
                      <c:pt idx="174">
                        <c:v>17409.391373623606</c:v>
                      </c:pt>
                      <c:pt idx="175">
                        <c:v>17471</c:v>
                      </c:pt>
                      <c:pt idx="176">
                        <c:v>17568</c:v>
                      </c:pt>
                      <c:pt idx="177">
                        <c:v>17642</c:v>
                      </c:pt>
                      <c:pt idx="178">
                        <c:v>17717</c:v>
                      </c:pt>
                      <c:pt idx="179">
                        <c:v>17820</c:v>
                      </c:pt>
                      <c:pt idx="180">
                        <c:v>17922</c:v>
                      </c:pt>
                      <c:pt idx="181">
                        <c:v>17955.468749102598</c:v>
                      </c:pt>
                      <c:pt idx="182">
                        <c:v>17989</c:v>
                      </c:pt>
                      <c:pt idx="183">
                        <c:v>18097</c:v>
                      </c:pt>
                      <c:pt idx="184">
                        <c:v>18178</c:v>
                      </c:pt>
                      <c:pt idx="185">
                        <c:v>18236</c:v>
                      </c:pt>
                      <c:pt idx="186">
                        <c:v>18371</c:v>
                      </c:pt>
                      <c:pt idx="187">
                        <c:v>18384</c:v>
                      </c:pt>
                      <c:pt idx="188">
                        <c:v>18413.618921255846</c:v>
                      </c:pt>
                      <c:pt idx="189">
                        <c:v>18443.285562295001</c:v>
                      </c:pt>
                      <c:pt idx="190">
                        <c:v>18473</c:v>
                      </c:pt>
                      <c:pt idx="191">
                        <c:v>18564</c:v>
                      </c:pt>
                      <c:pt idx="192">
                        <c:v>18607</c:v>
                      </c:pt>
                      <c:pt idx="193">
                        <c:v>18650</c:v>
                      </c:pt>
                      <c:pt idx="194">
                        <c:v>18688</c:v>
                      </c:pt>
                      <c:pt idx="195">
                        <c:v>18726.460423689256</c:v>
                      </c:pt>
                      <c:pt idx="196">
                        <c:v>18765</c:v>
                      </c:pt>
                      <c:pt idx="197">
                        <c:v>18823</c:v>
                      </c:pt>
                      <c:pt idx="198">
                        <c:v>18884</c:v>
                      </c:pt>
                      <c:pt idx="199">
                        <c:v>18924</c:v>
                      </c:pt>
                      <c:pt idx="200">
                        <c:v>18980</c:v>
                      </c:pt>
                      <c:pt idx="201">
                        <c:v>19008.29114226847</c:v>
                      </c:pt>
                      <c:pt idx="202">
                        <c:v>19036.624454649209</c:v>
                      </c:pt>
                      <c:pt idx="203">
                        <c:v>19065</c:v>
                      </c:pt>
                      <c:pt idx="204">
                        <c:v>19114</c:v>
                      </c:pt>
                      <c:pt idx="205">
                        <c:v>19165</c:v>
                      </c:pt>
                      <c:pt idx="206">
                        <c:v>19212</c:v>
                      </c:pt>
                      <c:pt idx="207">
                        <c:v>19282</c:v>
                      </c:pt>
                      <c:pt idx="208">
                        <c:v>19290</c:v>
                      </c:pt>
                      <c:pt idx="209">
                        <c:v>19310.311937810871</c:v>
                      </c:pt>
                      <c:pt idx="210">
                        <c:v>19330.645263637172</c:v>
                      </c:pt>
                      <c:pt idx="211">
                        <c:v>19351</c:v>
                      </c:pt>
                      <c:pt idx="212">
                        <c:v>19369</c:v>
                      </c:pt>
                      <c:pt idx="213">
                        <c:v>19439</c:v>
                      </c:pt>
                      <c:pt idx="214">
                        <c:v>19498</c:v>
                      </c:pt>
                      <c:pt idx="215">
                        <c:v>19503</c:v>
                      </c:pt>
                      <c:pt idx="216">
                        <c:v>19539.5</c:v>
                      </c:pt>
                      <c:pt idx="217">
                        <c:v>19576</c:v>
                      </c:pt>
                      <c:pt idx="218">
                        <c:v>19636</c:v>
                      </c:pt>
                      <c:pt idx="219">
                        <c:v>19681</c:v>
                      </c:pt>
                      <c:pt idx="220">
                        <c:v>19794</c:v>
                      </c:pt>
                      <c:pt idx="221">
                        <c:v>19872</c:v>
                      </c:pt>
                      <c:pt idx="222">
                        <c:v>19889</c:v>
                      </c:pt>
                      <c:pt idx="223">
                        <c:v>19925.965647867608</c:v>
                      </c:pt>
                      <c:pt idx="224">
                        <c:v>19963</c:v>
                      </c:pt>
                      <c:pt idx="225">
                        <c:v>20076</c:v>
                      </c:pt>
                      <c:pt idx="226">
                        <c:v>20168</c:v>
                      </c:pt>
                      <c:pt idx="227">
                        <c:v>20341</c:v>
                      </c:pt>
                      <c:pt idx="228">
                        <c:v>20457</c:v>
                      </c:pt>
                      <c:pt idx="229">
                        <c:v>20483</c:v>
                      </c:pt>
                      <c:pt idx="230">
                        <c:v>20553.877371435297</c:v>
                      </c:pt>
                      <c:pt idx="231">
                        <c:v>20625</c:v>
                      </c:pt>
                      <c:pt idx="232">
                        <c:v>20739</c:v>
                      </c:pt>
                      <c:pt idx="233">
                        <c:v>20837</c:v>
                      </c:pt>
                      <c:pt idx="234">
                        <c:v>20915</c:v>
                      </c:pt>
                      <c:pt idx="235">
                        <c:v>21018</c:v>
                      </c:pt>
                      <c:pt idx="236">
                        <c:v>21049</c:v>
                      </c:pt>
                      <c:pt idx="237">
                        <c:v>21095.94764403818</c:v>
                      </c:pt>
                      <c:pt idx="238">
                        <c:v>21143</c:v>
                      </c:pt>
                      <c:pt idx="239">
                        <c:v>21287</c:v>
                      </c:pt>
                      <c:pt idx="240">
                        <c:v>21383</c:v>
                      </c:pt>
                      <c:pt idx="241">
                        <c:v>21541</c:v>
                      </c:pt>
                      <c:pt idx="242">
                        <c:v>21640</c:v>
                      </c:pt>
                      <c:pt idx="243">
                        <c:v>21666</c:v>
                      </c:pt>
                      <c:pt idx="244">
                        <c:v>21749.837792498591</c:v>
                      </c:pt>
                      <c:pt idx="245">
                        <c:v>21834</c:v>
                      </c:pt>
                      <c:pt idx="246">
                        <c:v>22058</c:v>
                      </c:pt>
                      <c:pt idx="247">
                        <c:v>22213</c:v>
                      </c:pt>
                      <c:pt idx="248">
                        <c:v>22348</c:v>
                      </c:pt>
                      <c:pt idx="249">
                        <c:v>22435</c:v>
                      </c:pt>
                      <c:pt idx="250">
                        <c:v>22456</c:v>
                      </c:pt>
                      <c:pt idx="251">
                        <c:v>22562.248646799369</c:v>
                      </c:pt>
                      <c:pt idx="252">
                        <c:v>22669</c:v>
                      </c:pt>
                      <c:pt idx="253">
                        <c:v>22781</c:v>
                      </c:pt>
                      <c:pt idx="254">
                        <c:v>23036</c:v>
                      </c:pt>
                      <c:pt idx="255">
                        <c:v>23412</c:v>
                      </c:pt>
                      <c:pt idx="256">
                        <c:v>23676</c:v>
                      </c:pt>
                      <c:pt idx="257">
                        <c:v>23690</c:v>
                      </c:pt>
                      <c:pt idx="258">
                        <c:v>23690</c:v>
                      </c:pt>
                      <c:pt idx="259">
                        <c:v>23690</c:v>
                      </c:pt>
                      <c:pt idx="260">
                        <c:v>24048</c:v>
                      </c:pt>
                      <c:pt idx="261">
                        <c:v>24635</c:v>
                      </c:pt>
                      <c:pt idx="262">
                        <c:v>24775</c:v>
                      </c:pt>
                      <c:pt idx="263">
                        <c:v>24851.880713539569</c:v>
                      </c:pt>
                      <c:pt idx="264">
                        <c:v>24929</c:v>
                      </c:pt>
                      <c:pt idx="265">
                        <c:v>25001.893428298587</c:v>
                      </c:pt>
                      <c:pt idx="266">
                        <c:v>25075</c:v>
                      </c:pt>
                      <c:pt idx="267">
                        <c:v>25413</c:v>
                      </c:pt>
                      <c:pt idx="268">
                        <c:v>25657</c:v>
                      </c:pt>
                      <c:pt idx="269">
                        <c:v>26044</c:v>
                      </c:pt>
                      <c:pt idx="270">
                        <c:v>26188.101343930986</c:v>
                      </c:pt>
                      <c:pt idx="271">
                        <c:v>26333</c:v>
                      </c:pt>
                      <c:pt idx="272">
                        <c:v>26409.887750613405</c:v>
                      </c:pt>
                      <c:pt idx="273">
                        <c:v>26487</c:v>
                      </c:pt>
                      <c:pt idx="274">
                        <c:v>26950</c:v>
                      </c:pt>
                      <c:pt idx="275">
                        <c:v>27400</c:v>
                      </c:pt>
                      <c:pt idx="276">
                        <c:v>28144</c:v>
                      </c:pt>
                      <c:pt idx="277">
                        <c:v>28721</c:v>
                      </c:pt>
                      <c:pt idx="278">
                        <c:v>28868</c:v>
                      </c:pt>
                      <c:pt idx="279">
                        <c:v>29301.248915361954</c:v>
                      </c:pt>
                      <c:pt idx="280">
                        <c:v>29741</c:v>
                      </c:pt>
                      <c:pt idx="281">
                        <c:v>30406</c:v>
                      </c:pt>
                      <c:pt idx="282">
                        <c:v>30998</c:v>
                      </c:pt>
                      <c:pt idx="283">
                        <c:v>31370</c:v>
                      </c:pt>
                      <c:pt idx="284">
                        <c:v>31950</c:v>
                      </c:pt>
                      <c:pt idx="285">
                        <c:v>31985</c:v>
                      </c:pt>
                      <c:pt idx="286">
                        <c:v>32418.068187355027</c:v>
                      </c:pt>
                      <c:pt idx="287">
                        <c:v>32857</c:v>
                      </c:pt>
                      <c:pt idx="288">
                        <c:v>33399</c:v>
                      </c:pt>
                      <c:pt idx="289">
                        <c:v>33892</c:v>
                      </c:pt>
                      <c:pt idx="290">
                        <c:v>34365</c:v>
                      </c:pt>
                      <c:pt idx="291">
                        <c:v>35034</c:v>
                      </c:pt>
                      <c:pt idx="292">
                        <c:v>35127</c:v>
                      </c:pt>
                      <c:pt idx="293">
                        <c:v>35410.85312443065</c:v>
                      </c:pt>
                      <c:pt idx="294">
                        <c:v>35697</c:v>
                      </c:pt>
                      <c:pt idx="295">
                        <c:v>36519</c:v>
                      </c:pt>
                      <c:pt idx="296">
                        <c:v>37171</c:v>
                      </c:pt>
                      <c:pt idx="297">
                        <c:v>37483</c:v>
                      </c:pt>
                      <c:pt idx="298">
                        <c:v>38066</c:v>
                      </c:pt>
                      <c:pt idx="299">
                        <c:v>38421</c:v>
                      </c:pt>
                      <c:pt idx="300">
                        <c:v>38516.381605753159</c:v>
                      </c:pt>
                      <c:pt idx="301">
                        <c:v>38612</c:v>
                      </c:pt>
                      <c:pt idx="302">
                        <c:v>39191</c:v>
                      </c:pt>
                      <c:pt idx="303">
                        <c:v>40069</c:v>
                      </c:pt>
                      <c:pt idx="304">
                        <c:v>41207</c:v>
                      </c:pt>
                      <c:pt idx="305">
                        <c:v>42133</c:v>
                      </c:pt>
                      <c:pt idx="306">
                        <c:v>42468</c:v>
                      </c:pt>
                      <c:pt idx="307">
                        <c:v>42679.970993429692</c:v>
                      </c:pt>
                      <c:pt idx="308">
                        <c:v>42893</c:v>
                      </c:pt>
                      <c:pt idx="309">
                        <c:v>43310</c:v>
                      </c:pt>
                      <c:pt idx="310">
                        <c:v>43554</c:v>
                      </c:pt>
                      <c:pt idx="311">
                        <c:v>43801</c:v>
                      </c:pt>
                      <c:pt idx="312">
                        <c:v>44058</c:v>
                      </c:pt>
                      <c:pt idx="313">
                        <c:v>44180</c:v>
                      </c:pt>
                      <c:pt idx="314">
                        <c:v>44286.870740660823</c:v>
                      </c:pt>
                      <c:pt idx="315">
                        <c:v>44394</c:v>
                      </c:pt>
                      <c:pt idx="316">
                        <c:v>44641</c:v>
                      </c:pt>
                      <c:pt idx="317">
                        <c:v>44800</c:v>
                      </c:pt>
                      <c:pt idx="318">
                        <c:v>44995</c:v>
                      </c:pt>
                      <c:pt idx="319">
                        <c:v>45147</c:v>
                      </c:pt>
                      <c:pt idx="320">
                        <c:v>45288</c:v>
                      </c:pt>
                      <c:pt idx="321">
                        <c:v>45418.31251819028</c:v>
                      </c:pt>
                      <c:pt idx="322">
                        <c:v>45549</c:v>
                      </c:pt>
                      <c:pt idx="323">
                        <c:v>45815</c:v>
                      </c:pt>
                      <c:pt idx="324">
                        <c:v>46064</c:v>
                      </c:pt>
                      <c:pt idx="325">
                        <c:v>46241</c:v>
                      </c:pt>
                      <c:pt idx="326">
                        <c:v>46424</c:v>
                      </c:pt>
                      <c:pt idx="327">
                        <c:v>46546</c:v>
                      </c:pt>
                      <c:pt idx="328">
                        <c:v>46656.369147202189</c:v>
                      </c:pt>
                      <c:pt idx="329">
                        <c:v>46767</c:v>
                      </c:pt>
                      <c:pt idx="330">
                        <c:v>46999</c:v>
                      </c:pt>
                      <c:pt idx="331">
                        <c:v>47140</c:v>
                      </c:pt>
                      <c:pt idx="332">
                        <c:v>47166</c:v>
                      </c:pt>
                      <c:pt idx="333">
                        <c:v>47586</c:v>
                      </c:pt>
                      <c:pt idx="334">
                        <c:v>47717</c:v>
                      </c:pt>
                      <c:pt idx="335">
                        <c:v>47850.812375549067</c:v>
                      </c:pt>
                      <c:pt idx="336">
                        <c:v>47985</c:v>
                      </c:pt>
                      <c:pt idx="337">
                        <c:v>48239</c:v>
                      </c:pt>
                      <c:pt idx="338">
                        <c:v>48428</c:v>
                      </c:pt>
                      <c:pt idx="339">
                        <c:v>48696</c:v>
                      </c:pt>
                      <c:pt idx="340">
                        <c:v>49011</c:v>
                      </c:pt>
                      <c:pt idx="341">
                        <c:v>49301</c:v>
                      </c:pt>
                      <c:pt idx="342">
                        <c:v>49515.035393302511</c:v>
                      </c:pt>
                      <c:pt idx="343">
                        <c:v>49730</c:v>
                      </c:pt>
                      <c:pt idx="344">
                        <c:v>50025</c:v>
                      </c:pt>
                      <c:pt idx="345">
                        <c:v>50116</c:v>
                      </c:pt>
                      <c:pt idx="346">
                        <c:v>50427.531726230663</c:v>
                      </c:pt>
                      <c:pt idx="347">
                        <c:v>50741</c:v>
                      </c:pt>
                      <c:pt idx="348">
                        <c:v>51007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E2-41A6-A2C6-0A6DFDC08E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log'!$C$1</c15:sqref>
                        </c15:formulaRef>
                      </c:ext>
                    </c:extLst>
                    <c:strCache>
                      <c:ptCount val="1"/>
                      <c:pt idx="0">
                        <c:v>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log'!$C$22:$C$370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3.624791525729421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3.9739159548958582</c:v>
                      </c:pt>
                      <c:pt idx="4">
                        <c:v>4.1763775961341594</c:v>
                      </c:pt>
                      <c:pt idx="5">
                        <c:v>4.3891541802743461</c:v>
                      </c:pt>
                      <c:pt idx="6">
                        <c:v>4.6127712293191081</c:v>
                      </c:pt>
                      <c:pt idx="7">
                        <c:v>4.8477810393765282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23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2.478667388804439</c:v>
                      </c:pt>
                      <c:pt idx="16">
                        <c:v>2.521332611195561</c:v>
                      </c:pt>
                      <c:pt idx="17">
                        <c:v>12</c:v>
                      </c:pt>
                      <c:pt idx="18">
                        <c:v>13</c:v>
                      </c:pt>
                      <c:pt idx="19">
                        <c:v>2</c:v>
                      </c:pt>
                      <c:pt idx="20">
                        <c:v>5.4166475271770764</c:v>
                      </c:pt>
                      <c:pt idx="21">
                        <c:v>5.5833524728229236</c:v>
                      </c:pt>
                      <c:pt idx="22">
                        <c:v>15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3.9659549807163046</c:v>
                      </c:pt>
                      <c:pt idx="26">
                        <c:v>4.0340450192836954</c:v>
                      </c:pt>
                      <c:pt idx="27">
                        <c:v>18.763457456637923</c:v>
                      </c:pt>
                      <c:pt idx="28">
                        <c:v>20.236542543362077</c:v>
                      </c:pt>
                      <c:pt idx="29">
                        <c:v>22</c:v>
                      </c:pt>
                      <c:pt idx="30">
                        <c:v>10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12</c:v>
                      </c:pt>
                      <c:pt idx="34">
                        <c:v>1.9945205068152632</c:v>
                      </c:pt>
                      <c:pt idx="35">
                        <c:v>2.0054794931847368</c:v>
                      </c:pt>
                      <c:pt idx="36">
                        <c:v>24</c:v>
                      </c:pt>
                      <c:pt idx="37">
                        <c:v>8.8987371823021704</c:v>
                      </c:pt>
                      <c:pt idx="38">
                        <c:v>9.1012628176978296</c:v>
                      </c:pt>
                      <c:pt idx="39">
                        <c:v>12</c:v>
                      </c:pt>
                      <c:pt idx="40">
                        <c:v>2</c:v>
                      </c:pt>
                      <c:pt idx="41">
                        <c:v>21.931455395097885</c:v>
                      </c:pt>
                      <c:pt idx="42">
                        <c:v>23.068544604902115</c:v>
                      </c:pt>
                      <c:pt idx="43">
                        <c:v>41</c:v>
                      </c:pt>
                      <c:pt idx="44">
                        <c:v>44</c:v>
                      </c:pt>
                      <c:pt idx="45">
                        <c:v>25</c:v>
                      </c:pt>
                      <c:pt idx="46">
                        <c:v>34</c:v>
                      </c:pt>
                      <c:pt idx="47">
                        <c:v>4</c:v>
                      </c:pt>
                      <c:pt idx="48">
                        <c:v>22.81149217218649</c:v>
                      </c:pt>
                      <c:pt idx="49">
                        <c:v>23.656239209721775</c:v>
                      </c:pt>
                      <c:pt idx="50">
                        <c:v>24.532268618091734</c:v>
                      </c:pt>
                      <c:pt idx="51">
                        <c:v>40</c:v>
                      </c:pt>
                      <c:pt idx="52">
                        <c:v>67</c:v>
                      </c:pt>
                      <c:pt idx="53">
                        <c:v>48</c:v>
                      </c:pt>
                      <c:pt idx="54">
                        <c:v>24</c:v>
                      </c:pt>
                      <c:pt idx="55">
                        <c:v>11.917991614250923</c:v>
                      </c:pt>
                      <c:pt idx="56">
                        <c:v>12.082008385749077</c:v>
                      </c:pt>
                      <c:pt idx="57">
                        <c:v>67</c:v>
                      </c:pt>
                      <c:pt idx="58">
                        <c:v>45</c:v>
                      </c:pt>
                      <c:pt idx="59">
                        <c:v>64</c:v>
                      </c:pt>
                      <c:pt idx="60">
                        <c:v>50</c:v>
                      </c:pt>
                      <c:pt idx="61">
                        <c:v>22</c:v>
                      </c:pt>
                      <c:pt idx="62">
                        <c:v>32.534920453038012</c:v>
                      </c:pt>
                      <c:pt idx="63">
                        <c:v>33.465079546961988</c:v>
                      </c:pt>
                      <c:pt idx="64">
                        <c:v>67</c:v>
                      </c:pt>
                      <c:pt idx="65">
                        <c:v>126</c:v>
                      </c:pt>
                      <c:pt idx="66">
                        <c:v>31.641662559229644</c:v>
                      </c:pt>
                      <c:pt idx="67">
                        <c:v>32.358337440770356</c:v>
                      </c:pt>
                      <c:pt idx="68">
                        <c:v>32</c:v>
                      </c:pt>
                      <c:pt idx="69">
                        <c:v>20.854352307381077</c:v>
                      </c:pt>
                      <c:pt idx="70">
                        <c:v>21.145647692618923</c:v>
                      </c:pt>
                      <c:pt idx="71">
                        <c:v>193</c:v>
                      </c:pt>
                      <c:pt idx="72">
                        <c:v>107</c:v>
                      </c:pt>
                      <c:pt idx="73">
                        <c:v>12</c:v>
                      </c:pt>
                      <c:pt idx="74">
                        <c:v>198</c:v>
                      </c:pt>
                      <c:pt idx="75">
                        <c:v>58</c:v>
                      </c:pt>
                      <c:pt idx="76">
                        <c:v>44.038891124238489</c:v>
                      </c:pt>
                      <c:pt idx="77">
                        <c:v>44.961108875761511</c:v>
                      </c:pt>
                      <c:pt idx="78">
                        <c:v>173</c:v>
                      </c:pt>
                      <c:pt idx="79">
                        <c:v>97</c:v>
                      </c:pt>
                      <c:pt idx="80">
                        <c:v>99</c:v>
                      </c:pt>
                      <c:pt idx="81">
                        <c:v>189</c:v>
                      </c:pt>
                      <c:pt idx="82">
                        <c:v>13</c:v>
                      </c:pt>
                      <c:pt idx="83">
                        <c:v>107.89341494942983</c:v>
                      </c:pt>
                      <c:pt idx="84">
                        <c:v>112.10658505057017</c:v>
                      </c:pt>
                      <c:pt idx="85">
                        <c:v>90</c:v>
                      </c:pt>
                      <c:pt idx="86">
                        <c:v>122</c:v>
                      </c:pt>
                      <c:pt idx="87">
                        <c:v>58</c:v>
                      </c:pt>
                      <c:pt idx="88">
                        <c:v>107</c:v>
                      </c:pt>
                      <c:pt idx="89">
                        <c:v>217</c:v>
                      </c:pt>
                      <c:pt idx="90">
                        <c:v>56.060693134646954</c:v>
                      </c:pt>
                      <c:pt idx="91">
                        <c:v>56.939306865353046</c:v>
                      </c:pt>
                      <c:pt idx="92">
                        <c:v>86</c:v>
                      </c:pt>
                      <c:pt idx="93">
                        <c:v>92.705345750345714</c:v>
                      </c:pt>
                      <c:pt idx="94">
                        <c:v>94.981373592160253</c:v>
                      </c:pt>
                      <c:pt idx="95">
                        <c:v>97.313280657494033</c:v>
                      </c:pt>
                      <c:pt idx="96">
                        <c:v>3</c:v>
                      </c:pt>
                      <c:pt idx="97">
                        <c:v>121.67843963197902</c:v>
                      </c:pt>
                      <c:pt idx="98">
                        <c:v>125.32156036802098</c:v>
                      </c:pt>
                      <c:pt idx="99">
                        <c:v>111</c:v>
                      </c:pt>
                      <c:pt idx="100">
                        <c:v>22</c:v>
                      </c:pt>
                      <c:pt idx="101">
                        <c:v>13</c:v>
                      </c:pt>
                      <c:pt idx="102">
                        <c:v>284</c:v>
                      </c:pt>
                      <c:pt idx="103">
                        <c:v>75</c:v>
                      </c:pt>
                      <c:pt idx="104">
                        <c:v>15.973509861162711</c:v>
                      </c:pt>
                      <c:pt idx="105">
                        <c:v>16.026490138837289</c:v>
                      </c:pt>
                      <c:pt idx="106">
                        <c:v>74</c:v>
                      </c:pt>
                      <c:pt idx="107">
                        <c:v>423</c:v>
                      </c:pt>
                      <c:pt idx="108">
                        <c:v>313</c:v>
                      </c:pt>
                      <c:pt idx="109">
                        <c:v>317</c:v>
                      </c:pt>
                      <c:pt idx="110">
                        <c:v>8</c:v>
                      </c:pt>
                      <c:pt idx="111">
                        <c:v>143.52926888893944</c:v>
                      </c:pt>
                      <c:pt idx="112">
                        <c:v>146.97246645333689</c:v>
                      </c:pt>
                      <c:pt idx="113">
                        <c:v>150.49826465772367</c:v>
                      </c:pt>
                      <c:pt idx="114">
                        <c:v>223</c:v>
                      </c:pt>
                      <c:pt idx="115">
                        <c:v>116</c:v>
                      </c:pt>
                      <c:pt idx="116">
                        <c:v>379</c:v>
                      </c:pt>
                      <c:pt idx="117">
                        <c:v>32</c:v>
                      </c:pt>
                      <c:pt idx="118">
                        <c:v>123.43804358762645</c:v>
                      </c:pt>
                      <c:pt idx="119">
                        <c:v>125.56195641237355</c:v>
                      </c:pt>
                      <c:pt idx="120">
                        <c:v>261</c:v>
                      </c:pt>
                      <c:pt idx="121">
                        <c:v>316</c:v>
                      </c:pt>
                      <c:pt idx="122">
                        <c:v>224</c:v>
                      </c:pt>
                      <c:pt idx="123">
                        <c:v>363</c:v>
                      </c:pt>
                      <c:pt idx="124">
                        <c:v>212</c:v>
                      </c:pt>
                      <c:pt idx="125">
                        <c:v>67.243060056496688</c:v>
                      </c:pt>
                      <c:pt idx="126">
                        <c:v>67.756939943503312</c:v>
                      </c:pt>
                      <c:pt idx="127">
                        <c:v>252</c:v>
                      </c:pt>
                      <c:pt idx="128">
                        <c:v>483</c:v>
                      </c:pt>
                      <c:pt idx="129">
                        <c:v>208</c:v>
                      </c:pt>
                      <c:pt idx="130">
                        <c:v>230</c:v>
                      </c:pt>
                      <c:pt idx="131">
                        <c:v>28</c:v>
                      </c:pt>
                      <c:pt idx="132">
                        <c:v>156.29486507893307</c:v>
                      </c:pt>
                      <c:pt idx="133">
                        <c:v>158.70513492106693</c:v>
                      </c:pt>
                      <c:pt idx="134">
                        <c:v>244</c:v>
                      </c:pt>
                      <c:pt idx="135">
                        <c:v>345</c:v>
                      </c:pt>
                      <c:pt idx="136">
                        <c:v>250</c:v>
                      </c:pt>
                      <c:pt idx="137">
                        <c:v>216</c:v>
                      </c:pt>
                      <c:pt idx="138">
                        <c:v>72</c:v>
                      </c:pt>
                      <c:pt idx="139">
                        <c:v>202.23363381506169</c:v>
                      </c:pt>
                      <c:pt idx="140">
                        <c:v>205.76636618493831</c:v>
                      </c:pt>
                      <c:pt idx="141">
                        <c:v>241</c:v>
                      </c:pt>
                      <c:pt idx="142">
                        <c:v>246</c:v>
                      </c:pt>
                      <c:pt idx="143">
                        <c:v>299</c:v>
                      </c:pt>
                      <c:pt idx="144">
                        <c:v>204</c:v>
                      </c:pt>
                      <c:pt idx="145">
                        <c:v>84</c:v>
                      </c:pt>
                      <c:pt idx="146">
                        <c:v>95.649710273550227</c:v>
                      </c:pt>
                      <c:pt idx="147">
                        <c:v>96.350289726449773</c:v>
                      </c:pt>
                      <c:pt idx="148">
                        <c:v>253</c:v>
                      </c:pt>
                      <c:pt idx="149">
                        <c:v>215</c:v>
                      </c:pt>
                      <c:pt idx="150">
                        <c:v>210</c:v>
                      </c:pt>
                      <c:pt idx="151">
                        <c:v>210</c:v>
                      </c:pt>
                      <c:pt idx="152">
                        <c:v>86</c:v>
                      </c:pt>
                      <c:pt idx="153">
                        <c:v>102.5916566745891</c:v>
                      </c:pt>
                      <c:pt idx="154">
                        <c:v>103.33155460212765</c:v>
                      </c:pt>
                      <c:pt idx="155">
                        <c:v>104.07678872328324</c:v>
                      </c:pt>
                      <c:pt idx="156">
                        <c:v>146</c:v>
                      </c:pt>
                      <c:pt idx="157">
                        <c:v>140</c:v>
                      </c:pt>
                      <c:pt idx="158">
                        <c:v>260</c:v>
                      </c:pt>
                      <c:pt idx="159">
                        <c:v>55</c:v>
                      </c:pt>
                      <c:pt idx="160">
                        <c:v>117.04743321805836</c:v>
                      </c:pt>
                      <c:pt idx="161">
                        <c:v>117.95256678194164</c:v>
                      </c:pt>
                      <c:pt idx="162">
                        <c:v>312</c:v>
                      </c:pt>
                      <c:pt idx="163">
                        <c:v>281</c:v>
                      </c:pt>
                      <c:pt idx="164">
                        <c:v>406</c:v>
                      </c:pt>
                      <c:pt idx="165">
                        <c:v>177</c:v>
                      </c:pt>
                      <c:pt idx="166">
                        <c:v>22</c:v>
                      </c:pt>
                      <c:pt idx="167">
                        <c:v>79.807795154581981</c:v>
                      </c:pt>
                      <c:pt idx="168">
                        <c:v>80.192204845418019</c:v>
                      </c:pt>
                      <c:pt idx="169">
                        <c:v>144</c:v>
                      </c:pt>
                      <c:pt idx="170">
                        <c:v>111</c:v>
                      </c:pt>
                      <c:pt idx="171">
                        <c:v>142</c:v>
                      </c:pt>
                      <c:pt idx="172">
                        <c:v>208</c:v>
                      </c:pt>
                      <c:pt idx="173">
                        <c:v>14</c:v>
                      </c:pt>
                      <c:pt idx="174">
                        <c:v>61.391373623606341</c:v>
                      </c:pt>
                      <c:pt idx="175">
                        <c:v>61.608626376393659</c:v>
                      </c:pt>
                      <c:pt idx="176">
                        <c:v>97</c:v>
                      </c:pt>
                      <c:pt idx="177">
                        <c:v>74</c:v>
                      </c:pt>
                      <c:pt idx="178">
                        <c:v>75</c:v>
                      </c:pt>
                      <c:pt idx="179">
                        <c:v>103</c:v>
                      </c:pt>
                      <c:pt idx="180">
                        <c:v>102</c:v>
                      </c:pt>
                      <c:pt idx="181">
                        <c:v>33.46874910259794</c:v>
                      </c:pt>
                      <c:pt idx="182">
                        <c:v>33.53125089740206</c:v>
                      </c:pt>
                      <c:pt idx="183">
                        <c:v>108</c:v>
                      </c:pt>
                      <c:pt idx="184">
                        <c:v>81</c:v>
                      </c:pt>
                      <c:pt idx="185">
                        <c:v>58</c:v>
                      </c:pt>
                      <c:pt idx="186">
                        <c:v>135</c:v>
                      </c:pt>
                      <c:pt idx="187">
                        <c:v>13</c:v>
                      </c:pt>
                      <c:pt idx="188">
                        <c:v>29.618921255845635</c:v>
                      </c:pt>
                      <c:pt idx="189">
                        <c:v>29.666641039155365</c:v>
                      </c:pt>
                      <c:pt idx="190">
                        <c:v>29.714437704999</c:v>
                      </c:pt>
                      <c:pt idx="191">
                        <c:v>91</c:v>
                      </c:pt>
                      <c:pt idx="192">
                        <c:v>43</c:v>
                      </c:pt>
                      <c:pt idx="193">
                        <c:v>43</c:v>
                      </c:pt>
                      <c:pt idx="194">
                        <c:v>38</c:v>
                      </c:pt>
                      <c:pt idx="195">
                        <c:v>38.460423689255549</c:v>
                      </c:pt>
                      <c:pt idx="196">
                        <c:v>38.539576310744451</c:v>
                      </c:pt>
                      <c:pt idx="197">
                        <c:v>58</c:v>
                      </c:pt>
                      <c:pt idx="198">
                        <c:v>61</c:v>
                      </c:pt>
                      <c:pt idx="199">
                        <c:v>40</c:v>
                      </c:pt>
                      <c:pt idx="200">
                        <c:v>56</c:v>
                      </c:pt>
                      <c:pt idx="201">
                        <c:v>28.291142268470139</c:v>
                      </c:pt>
                      <c:pt idx="202">
                        <c:v>28.333312380738789</c:v>
                      </c:pt>
                      <c:pt idx="203">
                        <c:v>28.375545350791072</c:v>
                      </c:pt>
                      <c:pt idx="204">
                        <c:v>49</c:v>
                      </c:pt>
                      <c:pt idx="205">
                        <c:v>51</c:v>
                      </c:pt>
                      <c:pt idx="206">
                        <c:v>47</c:v>
                      </c:pt>
                      <c:pt idx="207">
                        <c:v>70</c:v>
                      </c:pt>
                      <c:pt idx="208">
                        <c:v>8</c:v>
                      </c:pt>
                      <c:pt idx="209">
                        <c:v>20.311937810871314</c:v>
                      </c:pt>
                      <c:pt idx="210">
                        <c:v>20.333325826301007</c:v>
                      </c:pt>
                      <c:pt idx="211">
                        <c:v>20.35473636282768</c:v>
                      </c:pt>
                      <c:pt idx="212">
                        <c:v>18</c:v>
                      </c:pt>
                      <c:pt idx="213">
                        <c:v>70</c:v>
                      </c:pt>
                      <c:pt idx="214">
                        <c:v>59</c:v>
                      </c:pt>
                      <c:pt idx="215">
                        <c:v>5</c:v>
                      </c:pt>
                      <c:pt idx="216">
                        <c:v>36.5</c:v>
                      </c:pt>
                      <c:pt idx="217">
                        <c:v>36.5</c:v>
                      </c:pt>
                      <c:pt idx="218">
                        <c:v>60</c:v>
                      </c:pt>
                      <c:pt idx="219">
                        <c:v>45</c:v>
                      </c:pt>
                      <c:pt idx="220">
                        <c:v>113</c:v>
                      </c:pt>
                      <c:pt idx="221">
                        <c:v>78</c:v>
                      </c:pt>
                      <c:pt idx="222">
                        <c:v>17</c:v>
                      </c:pt>
                      <c:pt idx="223">
                        <c:v>36.965647867607913</c:v>
                      </c:pt>
                      <c:pt idx="224">
                        <c:v>37.034352132392087</c:v>
                      </c:pt>
                      <c:pt idx="225">
                        <c:v>113</c:v>
                      </c:pt>
                      <c:pt idx="226">
                        <c:v>92</c:v>
                      </c:pt>
                      <c:pt idx="227">
                        <c:v>173</c:v>
                      </c:pt>
                      <c:pt idx="228">
                        <c:v>116</c:v>
                      </c:pt>
                      <c:pt idx="229">
                        <c:v>26</c:v>
                      </c:pt>
                      <c:pt idx="230">
                        <c:v>70.877371435297391</c:v>
                      </c:pt>
                      <c:pt idx="231">
                        <c:v>71.122628564702609</c:v>
                      </c:pt>
                      <c:pt idx="232">
                        <c:v>114</c:v>
                      </c:pt>
                      <c:pt idx="233">
                        <c:v>98</c:v>
                      </c:pt>
                      <c:pt idx="234">
                        <c:v>78</c:v>
                      </c:pt>
                      <c:pt idx="235">
                        <c:v>103</c:v>
                      </c:pt>
                      <c:pt idx="236">
                        <c:v>31</c:v>
                      </c:pt>
                      <c:pt idx="237">
                        <c:v>46.947644038180442</c:v>
                      </c:pt>
                      <c:pt idx="238">
                        <c:v>47.052355961819558</c:v>
                      </c:pt>
                      <c:pt idx="239">
                        <c:v>144</c:v>
                      </c:pt>
                      <c:pt idx="240">
                        <c:v>96</c:v>
                      </c:pt>
                      <c:pt idx="241">
                        <c:v>158</c:v>
                      </c:pt>
                      <c:pt idx="242">
                        <c:v>99</c:v>
                      </c:pt>
                      <c:pt idx="243">
                        <c:v>26</c:v>
                      </c:pt>
                      <c:pt idx="244">
                        <c:v>83.837792498590716</c:v>
                      </c:pt>
                      <c:pt idx="245">
                        <c:v>84.162207501409284</c:v>
                      </c:pt>
                      <c:pt idx="246">
                        <c:v>224</c:v>
                      </c:pt>
                      <c:pt idx="247">
                        <c:v>155</c:v>
                      </c:pt>
                      <c:pt idx="248">
                        <c:v>135</c:v>
                      </c:pt>
                      <c:pt idx="249">
                        <c:v>87</c:v>
                      </c:pt>
                      <c:pt idx="250">
                        <c:v>21</c:v>
                      </c:pt>
                      <c:pt idx="251">
                        <c:v>106.24864679936945</c:v>
                      </c:pt>
                      <c:pt idx="252">
                        <c:v>106.75135320063055</c:v>
                      </c:pt>
                      <c:pt idx="253">
                        <c:v>112</c:v>
                      </c:pt>
                      <c:pt idx="254">
                        <c:v>255</c:v>
                      </c:pt>
                      <c:pt idx="255">
                        <c:v>376</c:v>
                      </c:pt>
                      <c:pt idx="256">
                        <c:v>264</c:v>
                      </c:pt>
                      <c:pt idx="257">
                        <c:v>14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358</c:v>
                      </c:pt>
                      <c:pt idx="261">
                        <c:v>587</c:v>
                      </c:pt>
                      <c:pt idx="262">
                        <c:v>140</c:v>
                      </c:pt>
                      <c:pt idx="263">
                        <c:v>76.880713539569115</c:v>
                      </c:pt>
                      <c:pt idx="264">
                        <c:v>77.119286460430885</c:v>
                      </c:pt>
                      <c:pt idx="265">
                        <c:v>72.893428298586514</c:v>
                      </c:pt>
                      <c:pt idx="266">
                        <c:v>73.106571701413486</c:v>
                      </c:pt>
                      <c:pt idx="267">
                        <c:v>338</c:v>
                      </c:pt>
                      <c:pt idx="268">
                        <c:v>244</c:v>
                      </c:pt>
                      <c:pt idx="269">
                        <c:v>387</c:v>
                      </c:pt>
                      <c:pt idx="270">
                        <c:v>144.10134393098633</c:v>
                      </c:pt>
                      <c:pt idx="271">
                        <c:v>144.89865606901367</c:v>
                      </c:pt>
                      <c:pt idx="272">
                        <c:v>76.887750613404933</c:v>
                      </c:pt>
                      <c:pt idx="273">
                        <c:v>77.112249386595067</c:v>
                      </c:pt>
                      <c:pt idx="274">
                        <c:v>463</c:v>
                      </c:pt>
                      <c:pt idx="275">
                        <c:v>450</c:v>
                      </c:pt>
                      <c:pt idx="276">
                        <c:v>744</c:v>
                      </c:pt>
                      <c:pt idx="277">
                        <c:v>577</c:v>
                      </c:pt>
                      <c:pt idx="278">
                        <c:v>147</c:v>
                      </c:pt>
                      <c:pt idx="279">
                        <c:v>433.24891536195355</c:v>
                      </c:pt>
                      <c:pt idx="280">
                        <c:v>439.75108463804645</c:v>
                      </c:pt>
                      <c:pt idx="281">
                        <c:v>665</c:v>
                      </c:pt>
                      <c:pt idx="282">
                        <c:v>592</c:v>
                      </c:pt>
                      <c:pt idx="283">
                        <c:v>372</c:v>
                      </c:pt>
                      <c:pt idx="284">
                        <c:v>580</c:v>
                      </c:pt>
                      <c:pt idx="285">
                        <c:v>35</c:v>
                      </c:pt>
                      <c:pt idx="286">
                        <c:v>433.06818735502748</c:v>
                      </c:pt>
                      <c:pt idx="287">
                        <c:v>438.93181264497252</c:v>
                      </c:pt>
                      <c:pt idx="288">
                        <c:v>542</c:v>
                      </c:pt>
                      <c:pt idx="289">
                        <c:v>493</c:v>
                      </c:pt>
                      <c:pt idx="290">
                        <c:v>473</c:v>
                      </c:pt>
                      <c:pt idx="291">
                        <c:v>669</c:v>
                      </c:pt>
                      <c:pt idx="292">
                        <c:v>93</c:v>
                      </c:pt>
                      <c:pt idx="293">
                        <c:v>283.8531244306505</c:v>
                      </c:pt>
                      <c:pt idx="294">
                        <c:v>286.1468755693495</c:v>
                      </c:pt>
                      <c:pt idx="295">
                        <c:v>822</c:v>
                      </c:pt>
                      <c:pt idx="296">
                        <c:v>652</c:v>
                      </c:pt>
                      <c:pt idx="297">
                        <c:v>312</c:v>
                      </c:pt>
                      <c:pt idx="298">
                        <c:v>583</c:v>
                      </c:pt>
                      <c:pt idx="299">
                        <c:v>355</c:v>
                      </c:pt>
                      <c:pt idx="300">
                        <c:v>95.38160575315851</c:v>
                      </c:pt>
                      <c:pt idx="301">
                        <c:v>95.61839424684149</c:v>
                      </c:pt>
                      <c:pt idx="302">
                        <c:v>579</c:v>
                      </c:pt>
                      <c:pt idx="303">
                        <c:v>878</c:v>
                      </c:pt>
                      <c:pt idx="304">
                        <c:v>1138</c:v>
                      </c:pt>
                      <c:pt idx="305">
                        <c:v>926</c:v>
                      </c:pt>
                      <c:pt idx="306">
                        <c:v>335</c:v>
                      </c:pt>
                      <c:pt idx="307">
                        <c:v>211.97099342969159</c:v>
                      </c:pt>
                      <c:pt idx="308">
                        <c:v>213.02900657030841</c:v>
                      </c:pt>
                      <c:pt idx="309">
                        <c:v>417</c:v>
                      </c:pt>
                      <c:pt idx="310">
                        <c:v>244</c:v>
                      </c:pt>
                      <c:pt idx="311">
                        <c:v>247</c:v>
                      </c:pt>
                      <c:pt idx="312">
                        <c:v>257</c:v>
                      </c:pt>
                      <c:pt idx="313">
                        <c:v>122</c:v>
                      </c:pt>
                      <c:pt idx="314">
                        <c:v>106.87074066082278</c:v>
                      </c:pt>
                      <c:pt idx="315">
                        <c:v>107.12925933917722</c:v>
                      </c:pt>
                      <c:pt idx="316">
                        <c:v>247</c:v>
                      </c:pt>
                      <c:pt idx="317">
                        <c:v>159</c:v>
                      </c:pt>
                      <c:pt idx="318">
                        <c:v>195</c:v>
                      </c:pt>
                      <c:pt idx="319">
                        <c:v>152</c:v>
                      </c:pt>
                      <c:pt idx="320">
                        <c:v>141</c:v>
                      </c:pt>
                      <c:pt idx="321">
                        <c:v>130.31251819027966</c:v>
                      </c:pt>
                      <c:pt idx="322">
                        <c:v>130.68748180972034</c:v>
                      </c:pt>
                      <c:pt idx="323">
                        <c:v>266</c:v>
                      </c:pt>
                      <c:pt idx="324">
                        <c:v>249</c:v>
                      </c:pt>
                      <c:pt idx="325">
                        <c:v>177</c:v>
                      </c:pt>
                      <c:pt idx="326">
                        <c:v>183</c:v>
                      </c:pt>
                      <c:pt idx="327">
                        <c:v>122</c:v>
                      </c:pt>
                      <c:pt idx="328">
                        <c:v>110.3691472021892</c:v>
                      </c:pt>
                      <c:pt idx="329">
                        <c:v>110.6308527978108</c:v>
                      </c:pt>
                      <c:pt idx="330">
                        <c:v>232</c:v>
                      </c:pt>
                      <c:pt idx="331">
                        <c:v>141</c:v>
                      </c:pt>
                      <c:pt idx="332">
                        <c:v>26</c:v>
                      </c:pt>
                      <c:pt idx="333">
                        <c:v>420</c:v>
                      </c:pt>
                      <c:pt idx="334">
                        <c:v>131</c:v>
                      </c:pt>
                      <c:pt idx="335">
                        <c:v>133.81237554906693</c:v>
                      </c:pt>
                      <c:pt idx="336">
                        <c:v>134.18762445093307</c:v>
                      </c:pt>
                      <c:pt idx="337">
                        <c:v>254</c:v>
                      </c:pt>
                      <c:pt idx="338">
                        <c:v>189</c:v>
                      </c:pt>
                      <c:pt idx="339">
                        <c:v>268</c:v>
                      </c:pt>
                      <c:pt idx="340">
                        <c:v>315</c:v>
                      </c:pt>
                      <c:pt idx="341">
                        <c:v>290</c:v>
                      </c:pt>
                      <c:pt idx="342">
                        <c:v>214.03539330251078</c:v>
                      </c:pt>
                      <c:pt idx="343">
                        <c:v>214.96460669748922</c:v>
                      </c:pt>
                      <c:pt idx="344">
                        <c:v>295</c:v>
                      </c:pt>
                      <c:pt idx="345">
                        <c:v>91</c:v>
                      </c:pt>
                      <c:pt idx="346">
                        <c:v>311.53172623066348</c:v>
                      </c:pt>
                      <c:pt idx="347">
                        <c:v>313.46827376933652</c:v>
                      </c:pt>
                      <c:pt idx="348">
                        <c:v>266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E2-41A6-A2C6-0A6DFDC08E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log'!$D$1</c15:sqref>
                        </c15:formulaRef>
                      </c:ext>
                    </c:extLst>
                    <c:strCache>
                      <c:ptCount val="1"/>
                      <c:pt idx="0">
                        <c:v>Média Móvel 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log'!$D$22:$D$370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4.5677022792708373</c:v>
                      </c:pt>
                      <c:pt idx="1">
                        <c:v>4.0214705072900028</c:v>
                      </c:pt>
                      <c:pt idx="2">
                        <c:v>4.3416589184825307</c:v>
                      </c:pt>
                      <c:pt idx="3">
                        <c:v>4.6824300694789844</c:v>
                      </c:pt>
                      <c:pt idx="4">
                        <c:v>4.8571428571428568</c:v>
                      </c:pt>
                      <c:pt idx="5">
                        <c:v>3.8571428571428572</c:v>
                      </c:pt>
                      <c:pt idx="6">
                        <c:v>4.2857142857142856</c:v>
                      </c:pt>
                      <c:pt idx="7">
                        <c:v>7.0037262921577348</c:v>
                      </c:pt>
                      <c:pt idx="8">
                        <c:v>7.1213866355671405</c:v>
                      </c:pt>
                      <c:pt idx="9">
                        <c:v>7.4943646098136627</c:v>
                      </c:pt>
                      <c:pt idx="10">
                        <c:v>6.835397291339504</c:v>
                      </c:pt>
                      <c:pt idx="11">
                        <c:v>6.2857142857142856</c:v>
                      </c:pt>
                      <c:pt idx="12">
                        <c:v>5.9255239126863488</c:v>
                      </c:pt>
                      <c:pt idx="13">
                        <c:v>5.8571428571428568</c:v>
                      </c:pt>
                      <c:pt idx="14">
                        <c:v>4.2857142857142856</c:v>
                      </c:pt>
                      <c:pt idx="15">
                        <c:v>5.4285714285714288</c:v>
                      </c:pt>
                      <c:pt idx="16">
                        <c:v>4.7142857142857144</c:v>
                      </c:pt>
                      <c:pt idx="17">
                        <c:v>5.4880925038824397</c:v>
                      </c:pt>
                      <c:pt idx="18">
                        <c:v>6.1428571428571432</c:v>
                      </c:pt>
                      <c:pt idx="19">
                        <c:v>7.9316189444565088</c:v>
                      </c:pt>
                      <c:pt idx="20">
                        <c:v>9.4285714285714288</c:v>
                      </c:pt>
                      <c:pt idx="21">
                        <c:v>10</c:v>
                      </c:pt>
                      <c:pt idx="22">
                        <c:v>8.7094221401023297</c:v>
                      </c:pt>
                      <c:pt idx="23">
                        <c:v>9</c:v>
                      </c:pt>
                      <c:pt idx="24">
                        <c:v>10.906687132780121</c:v>
                      </c:pt>
                      <c:pt idx="25">
                        <c:v>13</c:v>
                      </c:pt>
                      <c:pt idx="26">
                        <c:v>14</c:v>
                      </c:pt>
                      <c:pt idx="27">
                        <c:v>13.571428571428571</c:v>
                      </c:pt>
                      <c:pt idx="28">
                        <c:v>14.285714285714286</c:v>
                      </c:pt>
                      <c:pt idx="29">
                        <c:v>16.576292145611955</c:v>
                      </c:pt>
                      <c:pt idx="30">
                        <c:v>17.714285714285715</c:v>
                      </c:pt>
                      <c:pt idx="31">
                        <c:v>15.318723292882478</c:v>
                      </c:pt>
                      <c:pt idx="32">
                        <c:v>12.714285714285714</c:v>
                      </c:pt>
                      <c:pt idx="33">
                        <c:v>13</c:v>
                      </c:pt>
                      <c:pt idx="34">
                        <c:v>12.842676740328882</c:v>
                      </c:pt>
                      <c:pt idx="35">
                        <c:v>11.142857142857142</c:v>
                      </c:pt>
                      <c:pt idx="36">
                        <c:v>10</c:v>
                      </c:pt>
                      <c:pt idx="37">
                        <c:v>8.5714285714285712</c:v>
                      </c:pt>
                      <c:pt idx="38">
                        <c:v>11.419562126897517</c:v>
                      </c:pt>
                      <c:pt idx="39">
                        <c:v>14.428571428571429</c:v>
                      </c:pt>
                      <c:pt idx="40">
                        <c:v>16.857142857142858</c:v>
                      </c:pt>
                      <c:pt idx="41">
                        <c:v>21.871608973956832</c:v>
                      </c:pt>
                      <c:pt idx="42">
                        <c:v>24.142857142857142</c:v>
                      </c:pt>
                      <c:pt idx="43">
                        <c:v>27.285714285714285</c:v>
                      </c:pt>
                      <c:pt idx="44">
                        <c:v>27.571428571428573</c:v>
                      </c:pt>
                      <c:pt idx="45">
                        <c:v>27.697148111012659</c:v>
                      </c:pt>
                      <c:pt idx="46">
                        <c:v>27.781104483129752</c:v>
                      </c:pt>
                      <c:pt idx="47">
                        <c:v>25.428571428571427</c:v>
                      </c:pt>
                      <c:pt idx="48">
                        <c:v>24.857142857142858</c:v>
                      </c:pt>
                      <c:pt idx="49">
                        <c:v>30.857142857142858</c:v>
                      </c:pt>
                      <c:pt idx="50">
                        <c:v>32.857142857142854</c:v>
                      </c:pt>
                      <c:pt idx="51">
                        <c:v>35.714285714285715</c:v>
                      </c:pt>
                      <c:pt idx="52">
                        <c:v>34.158071348866351</c:v>
                      </c:pt>
                      <c:pt idx="53">
                        <c:v>32.504609802584532</c:v>
                      </c:pt>
                      <c:pt idx="54">
                        <c:v>38.571428571428569</c:v>
                      </c:pt>
                      <c:pt idx="55">
                        <c:v>39.285714285714285</c:v>
                      </c:pt>
                      <c:pt idx="56">
                        <c:v>38.857142857142854</c:v>
                      </c:pt>
                      <c:pt idx="57">
                        <c:v>39.142857142857146</c:v>
                      </c:pt>
                      <c:pt idx="58">
                        <c:v>38.857142857142854</c:v>
                      </c:pt>
                      <c:pt idx="59">
                        <c:v>41.802418405541012</c:v>
                      </c:pt>
                      <c:pt idx="60">
                        <c:v>44.857142857142854</c:v>
                      </c:pt>
                      <c:pt idx="61">
                        <c:v>44.857142857142854</c:v>
                      </c:pt>
                      <c:pt idx="62">
                        <c:v>56.428571428571431</c:v>
                      </c:pt>
                      <c:pt idx="63">
                        <c:v>51.805951794175662</c:v>
                      </c:pt>
                      <c:pt idx="64">
                        <c:v>49.285714285714285</c:v>
                      </c:pt>
                      <c:pt idx="65">
                        <c:v>50.714285714285715</c:v>
                      </c:pt>
                      <c:pt idx="66">
                        <c:v>49.045633122049011</c:v>
                      </c:pt>
                      <c:pt idx="67">
                        <c:v>47.285714285714285</c:v>
                      </c:pt>
                      <c:pt idx="68">
                        <c:v>65.285714285714292</c:v>
                      </c:pt>
                      <c:pt idx="69">
                        <c:v>62.571428571428569</c:v>
                      </c:pt>
                      <c:pt idx="70">
                        <c:v>59.765476777252907</c:v>
                      </c:pt>
                      <c:pt idx="71">
                        <c:v>83.428571428571431</c:v>
                      </c:pt>
                      <c:pt idx="72">
                        <c:v>87.142857142857139</c:v>
                      </c:pt>
                      <c:pt idx="73">
                        <c:v>90.45493411669392</c:v>
                      </c:pt>
                      <c:pt idx="74">
                        <c:v>93.857142857142861</c:v>
                      </c:pt>
                      <c:pt idx="75">
                        <c:v>91</c:v>
                      </c:pt>
                      <c:pt idx="76">
                        <c:v>89.571428571428569</c:v>
                      </c:pt>
                      <c:pt idx="77">
                        <c:v>102</c:v>
                      </c:pt>
                      <c:pt idx="78">
                        <c:v>100.71428571428571</c:v>
                      </c:pt>
                      <c:pt idx="79">
                        <c:v>94.285714285714292</c:v>
                      </c:pt>
                      <c:pt idx="80">
                        <c:v>103.40778911788448</c:v>
                      </c:pt>
                      <c:pt idx="81">
                        <c:v>113</c:v>
                      </c:pt>
                      <c:pt idx="82">
                        <c:v>101.14285714285714</c:v>
                      </c:pt>
                      <c:pt idx="83">
                        <c:v>104.71428571428571</c:v>
                      </c:pt>
                      <c:pt idx="84">
                        <c:v>98.857142857142861</c:v>
                      </c:pt>
                      <c:pt idx="85">
                        <c:v>87.142857142857139</c:v>
                      </c:pt>
                      <c:pt idx="86">
                        <c:v>116.28571428571429</c:v>
                      </c:pt>
                      <c:pt idx="87">
                        <c:v>108.88103974074531</c:v>
                      </c:pt>
                      <c:pt idx="88">
                        <c:v>101</c:v>
                      </c:pt>
                      <c:pt idx="89">
                        <c:v>100.42857142857143</c:v>
                      </c:pt>
                      <c:pt idx="90">
                        <c:v>96.243620821477961</c:v>
                      </c:pt>
                      <c:pt idx="91">
                        <c:v>101.52667419178657</c:v>
                      </c:pt>
                      <c:pt idx="92">
                        <c:v>100.14285714285714</c:v>
                      </c:pt>
                      <c:pt idx="93">
                        <c:v>69.571428571428569</c:v>
                      </c:pt>
                      <c:pt idx="94">
                        <c:v>78.94539235676173</c:v>
                      </c:pt>
                      <c:pt idx="95">
                        <c:v>88.714285714285708</c:v>
                      </c:pt>
                      <c:pt idx="96">
                        <c:v>92.285714285714292</c:v>
                      </c:pt>
                      <c:pt idx="97">
                        <c:v>82.184950607093469</c:v>
                      </c:pt>
                      <c:pt idx="98">
                        <c:v>70.473325808213431</c:v>
                      </c:pt>
                      <c:pt idx="99">
                        <c:v>97.142857142857139</c:v>
                      </c:pt>
                      <c:pt idx="100">
                        <c:v>107.42857142857143</c:v>
                      </c:pt>
                      <c:pt idx="101">
                        <c:v>92.327867175597675</c:v>
                      </c:pt>
                      <c:pt idx="102">
                        <c:v>76.714285714285708</c:v>
                      </c:pt>
                      <c:pt idx="103">
                        <c:v>71.428571428571431</c:v>
                      </c:pt>
                      <c:pt idx="104">
                        <c:v>128.71428571428572</c:v>
                      </c:pt>
                      <c:pt idx="105">
                        <c:v>171.57142857142858</c:v>
                      </c:pt>
                      <c:pt idx="106">
                        <c:v>176.28571428571428</c:v>
                      </c:pt>
                      <c:pt idx="107">
                        <c:v>166.71428571428572</c:v>
                      </c:pt>
                      <c:pt idx="108">
                        <c:v>184.93653700396811</c:v>
                      </c:pt>
                      <c:pt idx="109">
                        <c:v>203.64310504889662</c:v>
                      </c:pt>
                      <c:pt idx="110">
                        <c:v>214.57142857142858</c:v>
                      </c:pt>
                      <c:pt idx="111">
                        <c:v>186</c:v>
                      </c:pt>
                      <c:pt idx="112">
                        <c:v>157.85714285714286</c:v>
                      </c:pt>
                      <c:pt idx="113">
                        <c:v>166.71428571428572</c:v>
                      </c:pt>
                      <c:pt idx="114">
                        <c:v>170.14285714285714</c:v>
                      </c:pt>
                      <c:pt idx="115">
                        <c:v>167.27268209981244</c:v>
                      </c:pt>
                      <c:pt idx="116">
                        <c:v>164.21403780824625</c:v>
                      </c:pt>
                      <c:pt idx="117">
                        <c:v>180</c:v>
                      </c:pt>
                      <c:pt idx="118">
                        <c:v>193.28571428571428</c:v>
                      </c:pt>
                      <c:pt idx="119">
                        <c:v>208.71428571428572</c:v>
                      </c:pt>
                      <c:pt idx="120">
                        <c:v>206.42857142857142</c:v>
                      </c:pt>
                      <c:pt idx="121">
                        <c:v>232.14285714285714</c:v>
                      </c:pt>
                      <c:pt idx="122">
                        <c:v>224.11500235269574</c:v>
                      </c:pt>
                      <c:pt idx="123">
                        <c:v>215.85714285714286</c:v>
                      </c:pt>
                      <c:pt idx="124">
                        <c:v>214.57142857142858</c:v>
                      </c:pt>
                      <c:pt idx="125">
                        <c:v>238.42857142857142</c:v>
                      </c:pt>
                      <c:pt idx="126">
                        <c:v>236.14285714285714</c:v>
                      </c:pt>
                      <c:pt idx="127">
                        <c:v>217.14285714285714</c:v>
                      </c:pt>
                      <c:pt idx="128">
                        <c:v>190.85714285714286</c:v>
                      </c:pt>
                      <c:pt idx="129">
                        <c:v>203.57882928891948</c:v>
                      </c:pt>
                      <c:pt idx="130">
                        <c:v>216.57142857142858</c:v>
                      </c:pt>
                      <c:pt idx="131">
                        <c:v>215.42857142857142</c:v>
                      </c:pt>
                      <c:pt idx="132">
                        <c:v>195.71428571428572</c:v>
                      </c:pt>
                      <c:pt idx="133">
                        <c:v>201.71428571428572</c:v>
                      </c:pt>
                      <c:pt idx="134">
                        <c:v>199.71428571428572</c:v>
                      </c:pt>
                      <c:pt idx="135">
                        <c:v>206</c:v>
                      </c:pt>
                      <c:pt idx="136">
                        <c:v>212.56268124801838</c:v>
                      </c:pt>
                      <c:pt idx="137">
                        <c:v>219.28571428571428</c:v>
                      </c:pt>
                      <c:pt idx="138">
                        <c:v>218.85714285714286</c:v>
                      </c:pt>
                      <c:pt idx="139">
                        <c:v>204.71428571428572</c:v>
                      </c:pt>
                      <c:pt idx="140">
                        <c:v>211.71428571428572</c:v>
                      </c:pt>
                      <c:pt idx="141">
                        <c:v>210</c:v>
                      </c:pt>
                      <c:pt idx="142">
                        <c:v>211.71428571428572</c:v>
                      </c:pt>
                      <c:pt idx="143">
                        <c:v>196.48801092264122</c:v>
                      </c:pt>
                      <c:pt idx="144">
                        <c:v>180.85714285714286</c:v>
                      </c:pt>
                      <c:pt idx="145">
                        <c:v>182.57142857142858</c:v>
                      </c:pt>
                      <c:pt idx="146">
                        <c:v>178.14285714285714</c:v>
                      </c:pt>
                      <c:pt idx="147">
                        <c:v>165.42857142857142</c:v>
                      </c:pt>
                      <c:pt idx="148">
                        <c:v>166.28571428571428</c:v>
                      </c:pt>
                      <c:pt idx="149">
                        <c:v>166.57142857142858</c:v>
                      </c:pt>
                      <c:pt idx="150">
                        <c:v>167.56313520014842</c:v>
                      </c:pt>
                      <c:pt idx="151">
                        <c:v>168.56045875381668</c:v>
                      </c:pt>
                      <c:pt idx="152">
                        <c:v>147.28571428571428</c:v>
                      </c:pt>
                      <c:pt idx="153">
                        <c:v>137.42857142857142</c:v>
                      </c:pt>
                      <c:pt idx="154">
                        <c:v>127.42857142857143</c:v>
                      </c:pt>
                      <c:pt idx="155">
                        <c:v>134.57142857142858</c:v>
                      </c:pt>
                      <c:pt idx="156">
                        <c:v>130.14285714285714</c:v>
                      </c:pt>
                      <c:pt idx="157">
                        <c:v>132.20796807763847</c:v>
                      </c:pt>
                      <c:pt idx="158">
                        <c:v>134.29668410332619</c:v>
                      </c:pt>
                      <c:pt idx="159">
                        <c:v>164</c:v>
                      </c:pt>
                      <c:pt idx="160">
                        <c:v>183.28571428571428</c:v>
                      </c:pt>
                      <c:pt idx="161">
                        <c:v>221.28571428571428</c:v>
                      </c:pt>
                      <c:pt idx="162">
                        <c:v>209.42857142857142</c:v>
                      </c:pt>
                      <c:pt idx="163">
                        <c:v>204.71428571428572</c:v>
                      </c:pt>
                      <c:pt idx="164">
                        <c:v>199.39433741950339</c:v>
                      </c:pt>
                      <c:pt idx="165">
                        <c:v>194</c:v>
                      </c:pt>
                      <c:pt idx="166">
                        <c:v>170</c:v>
                      </c:pt>
                      <c:pt idx="167">
                        <c:v>145.71428571428572</c:v>
                      </c:pt>
                      <c:pt idx="168">
                        <c:v>108</c:v>
                      </c:pt>
                      <c:pt idx="169">
                        <c:v>112.42857142857143</c:v>
                      </c:pt>
                      <c:pt idx="170">
                        <c:v>111.28571428571429</c:v>
                      </c:pt>
                      <c:pt idx="171">
                        <c:v>108.65479692414634</c:v>
                      </c:pt>
                      <c:pt idx="172">
                        <c:v>106</c:v>
                      </c:pt>
                      <c:pt idx="173">
                        <c:v>99.285714285714292</c:v>
                      </c:pt>
                      <c:pt idx="174">
                        <c:v>94</c:v>
                      </c:pt>
                      <c:pt idx="175">
                        <c:v>84.428571428571431</c:v>
                      </c:pt>
                      <c:pt idx="176">
                        <c:v>69.428571428571431</c:v>
                      </c:pt>
                      <c:pt idx="177">
                        <c:v>82</c:v>
                      </c:pt>
                      <c:pt idx="178">
                        <c:v>78.011053639855945</c:v>
                      </c:pt>
                      <c:pt idx="179">
                        <c:v>74</c:v>
                      </c:pt>
                      <c:pt idx="180">
                        <c:v>75.571428571428569</c:v>
                      </c:pt>
                      <c:pt idx="181">
                        <c:v>76.571428571428569</c:v>
                      </c:pt>
                      <c:pt idx="182">
                        <c:v>74.142857142857139</c:v>
                      </c:pt>
                      <c:pt idx="183">
                        <c:v>78.714285714285708</c:v>
                      </c:pt>
                      <c:pt idx="184">
                        <c:v>66</c:v>
                      </c:pt>
                      <c:pt idx="185">
                        <c:v>65.450024593321103</c:v>
                      </c:pt>
                      <c:pt idx="186">
                        <c:v>64.897937470714425</c:v>
                      </c:pt>
                      <c:pt idx="187">
                        <c:v>53.714285714285715</c:v>
                      </c:pt>
                      <c:pt idx="188">
                        <c:v>55.142857142857146</c:v>
                      </c:pt>
                      <c:pt idx="189">
                        <c:v>53</c:v>
                      </c:pt>
                      <c:pt idx="190">
                        <c:v>39.857142857142854</c:v>
                      </c:pt>
                      <c:pt idx="191">
                        <c:v>43.428571428571431</c:v>
                      </c:pt>
                      <c:pt idx="192">
                        <c:v>44.691643204772845</c:v>
                      </c:pt>
                      <c:pt idx="193">
                        <c:v>45.95920538642843</c:v>
                      </c:pt>
                      <c:pt idx="194">
                        <c:v>50</c:v>
                      </c:pt>
                      <c:pt idx="195">
                        <c:v>45.714285714285715</c:v>
                      </c:pt>
                      <c:pt idx="196">
                        <c:v>45.285714285714285</c:v>
                      </c:pt>
                      <c:pt idx="197">
                        <c:v>47.142857142857146</c:v>
                      </c:pt>
                      <c:pt idx="198">
                        <c:v>45.755877466924304</c:v>
                      </c:pt>
                      <c:pt idx="199">
                        <c:v>44.30914727999334</c:v>
                      </c:pt>
                      <c:pt idx="200">
                        <c:v>42.857142857142854</c:v>
                      </c:pt>
                      <c:pt idx="201">
                        <c:v>41.571428571428569</c:v>
                      </c:pt>
                      <c:pt idx="202">
                        <c:v>40.142857142857146</c:v>
                      </c:pt>
                      <c:pt idx="203">
                        <c:v>41.142857142857146</c:v>
                      </c:pt>
                      <c:pt idx="204">
                        <c:v>43.142857142857146</c:v>
                      </c:pt>
                      <c:pt idx="205">
                        <c:v>40.244122533075696</c:v>
                      </c:pt>
                      <c:pt idx="206">
                        <c:v>39.098211880237486</c:v>
                      </c:pt>
                      <c:pt idx="207">
                        <c:v>37.949323376738903</c:v>
                      </c:pt>
                      <c:pt idx="208">
                        <c:v>33.857142857142854</c:v>
                      </c:pt>
                      <c:pt idx="209">
                        <c:v>29.142857142857142</c:v>
                      </c:pt>
                      <c:pt idx="210">
                        <c:v>32.428571428571431</c:v>
                      </c:pt>
                      <c:pt idx="211">
                        <c:v>30.857142857142858</c:v>
                      </c:pt>
                      <c:pt idx="212">
                        <c:v>30.428571428571427</c:v>
                      </c:pt>
                      <c:pt idx="213">
                        <c:v>32.741151741304101</c:v>
                      </c:pt>
                      <c:pt idx="214">
                        <c:v>35.050676623261097</c:v>
                      </c:pt>
                      <c:pt idx="215">
                        <c:v>40.714285714285715</c:v>
                      </c:pt>
                      <c:pt idx="216">
                        <c:v>44.571428571428569</c:v>
                      </c:pt>
                      <c:pt idx="217">
                        <c:v>50.714285714285715</c:v>
                      </c:pt>
                      <c:pt idx="218">
                        <c:v>53.428571428571431</c:v>
                      </c:pt>
                      <c:pt idx="219">
                        <c:v>55.142857142857146</c:v>
                      </c:pt>
                      <c:pt idx="220">
                        <c:v>55.209378266801131</c:v>
                      </c:pt>
                      <c:pt idx="221">
                        <c:v>55.285714285714285</c:v>
                      </c:pt>
                      <c:pt idx="222">
                        <c:v>62.857142857142854</c:v>
                      </c:pt>
                      <c:pt idx="223">
                        <c:v>69.571428571428569</c:v>
                      </c:pt>
                      <c:pt idx="224">
                        <c:v>78.142857142857139</c:v>
                      </c:pt>
                      <c:pt idx="225">
                        <c:v>83.571428571428569</c:v>
                      </c:pt>
                      <c:pt idx="226">
                        <c:v>84.857142857142861</c:v>
                      </c:pt>
                      <c:pt idx="227">
                        <c:v>89.701674795384207</c:v>
                      </c:pt>
                      <c:pt idx="228">
                        <c:v>94.571428571428569</c:v>
                      </c:pt>
                      <c:pt idx="229">
                        <c:v>94.714285714285708</c:v>
                      </c:pt>
                      <c:pt idx="230">
                        <c:v>95.571428571428569</c:v>
                      </c:pt>
                      <c:pt idx="231">
                        <c:v>82</c:v>
                      </c:pt>
                      <c:pt idx="232">
                        <c:v>80.142857142857139</c:v>
                      </c:pt>
                      <c:pt idx="233">
                        <c:v>80.857142857142861</c:v>
                      </c:pt>
                      <c:pt idx="234">
                        <c:v>77.43861037184044</c:v>
                      </c:pt>
                      <c:pt idx="235">
                        <c:v>74</c:v>
                      </c:pt>
                      <c:pt idx="236">
                        <c:v>78.285714285714292</c:v>
                      </c:pt>
                      <c:pt idx="237">
                        <c:v>78</c:v>
                      </c:pt>
                      <c:pt idx="238">
                        <c:v>89.428571428571431</c:v>
                      </c:pt>
                      <c:pt idx="239">
                        <c:v>88.857142857142861</c:v>
                      </c:pt>
                      <c:pt idx="240">
                        <c:v>88.142857142857139</c:v>
                      </c:pt>
                      <c:pt idx="241">
                        <c:v>93.41287835148718</c:v>
                      </c:pt>
                      <c:pt idx="242">
                        <c:v>98.714285714285708</c:v>
                      </c:pt>
                      <c:pt idx="243">
                        <c:v>110.14285714285714</c:v>
                      </c:pt>
                      <c:pt idx="244">
                        <c:v>118.57142857142857</c:v>
                      </c:pt>
                      <c:pt idx="245">
                        <c:v>115.28571428571429</c:v>
                      </c:pt>
                      <c:pt idx="246">
                        <c:v>113.57142857142857</c:v>
                      </c:pt>
                      <c:pt idx="247">
                        <c:v>112.85714285714286</c:v>
                      </c:pt>
                      <c:pt idx="248">
                        <c:v>116.05869347153983</c:v>
                      </c:pt>
                      <c:pt idx="249">
                        <c:v>119.28571428571429</c:v>
                      </c:pt>
                      <c:pt idx="250">
                        <c:v>103.28571428571429</c:v>
                      </c:pt>
                      <c:pt idx="251">
                        <c:v>117.57142857142857</c:v>
                      </c:pt>
                      <c:pt idx="252">
                        <c:v>152</c:v>
                      </c:pt>
                      <c:pt idx="253">
                        <c:v>177.28571428571428</c:v>
                      </c:pt>
                      <c:pt idx="254">
                        <c:v>176.28571428571428</c:v>
                      </c:pt>
                      <c:pt idx="255">
                        <c:v>161.10733617151865</c:v>
                      </c:pt>
                      <c:pt idx="256">
                        <c:v>145.85714285714286</c:v>
                      </c:pt>
                      <c:pt idx="257">
                        <c:v>181</c:v>
                      </c:pt>
                      <c:pt idx="258">
                        <c:v>228.42857142857142</c:v>
                      </c:pt>
                      <c:pt idx="259">
                        <c:v>194.71428571428572</c:v>
                      </c:pt>
                      <c:pt idx="260">
                        <c:v>167.98295907708129</c:v>
                      </c:pt>
                      <c:pt idx="261">
                        <c:v>177</c:v>
                      </c:pt>
                      <c:pt idx="262">
                        <c:v>187.41334689979809</c:v>
                      </c:pt>
                      <c:pt idx="263">
                        <c:v>197.85714285714286</c:v>
                      </c:pt>
                      <c:pt idx="264">
                        <c:v>195</c:v>
                      </c:pt>
                      <c:pt idx="265">
                        <c:v>146</c:v>
                      </c:pt>
                      <c:pt idx="266">
                        <c:v>181.28571428571428</c:v>
                      </c:pt>
                      <c:pt idx="267">
                        <c:v>190.88866148448818</c:v>
                      </c:pt>
                      <c:pt idx="268">
                        <c:v>200.57142857142858</c:v>
                      </c:pt>
                      <c:pt idx="269">
                        <c:v>201.14204604497405</c:v>
                      </c:pt>
                      <c:pt idx="270">
                        <c:v>201.71428571428572</c:v>
                      </c:pt>
                      <c:pt idx="271">
                        <c:v>219.57142857142858</c:v>
                      </c:pt>
                      <c:pt idx="272">
                        <c:v>249</c:v>
                      </c:pt>
                      <c:pt idx="273">
                        <c:v>300</c:v>
                      </c:pt>
                      <c:pt idx="274">
                        <c:v>361.84266515271622</c:v>
                      </c:pt>
                      <c:pt idx="275">
                        <c:v>362.14285714285717</c:v>
                      </c:pt>
                      <c:pt idx="276">
                        <c:v>413.05159496407839</c:v>
                      </c:pt>
                      <c:pt idx="277">
                        <c:v>464.85714285714283</c:v>
                      </c:pt>
                      <c:pt idx="278">
                        <c:v>493.71428571428572</c:v>
                      </c:pt>
                      <c:pt idx="279">
                        <c:v>514</c:v>
                      </c:pt>
                      <c:pt idx="280">
                        <c:v>460.85714285714283</c:v>
                      </c:pt>
                      <c:pt idx="281">
                        <c:v>461.28571428571428</c:v>
                      </c:pt>
                      <c:pt idx="282">
                        <c:v>445.28571428571428</c:v>
                      </c:pt>
                      <c:pt idx="283">
                        <c:v>445.25989599901055</c:v>
                      </c:pt>
                      <c:pt idx="284">
                        <c:v>445.14285714285717</c:v>
                      </c:pt>
                      <c:pt idx="285">
                        <c:v>427.57142857142856</c:v>
                      </c:pt>
                      <c:pt idx="286">
                        <c:v>413.42857142857144</c:v>
                      </c:pt>
                      <c:pt idx="287">
                        <c:v>427.85714285714283</c:v>
                      </c:pt>
                      <c:pt idx="288">
                        <c:v>440.57142857142856</c:v>
                      </c:pt>
                      <c:pt idx="289">
                        <c:v>448.85714285714283</c:v>
                      </c:pt>
                      <c:pt idx="290">
                        <c:v>427.54070529651756</c:v>
                      </c:pt>
                      <c:pt idx="291">
                        <c:v>405.71428571428572</c:v>
                      </c:pt>
                      <c:pt idx="292">
                        <c:v>445.71428571428572</c:v>
                      </c:pt>
                      <c:pt idx="293">
                        <c:v>468.42857142857144</c:v>
                      </c:pt>
                      <c:pt idx="294">
                        <c:v>445.42857142857144</c:v>
                      </c:pt>
                      <c:pt idx="295">
                        <c:v>433.14285714285717</c:v>
                      </c:pt>
                      <c:pt idx="296">
                        <c:v>470.57142857142856</c:v>
                      </c:pt>
                      <c:pt idx="297">
                        <c:v>443.64692590321545</c:v>
                      </c:pt>
                      <c:pt idx="298">
                        <c:v>416.42857142857144</c:v>
                      </c:pt>
                      <c:pt idx="299">
                        <c:v>381.71428571428572</c:v>
                      </c:pt>
                      <c:pt idx="300">
                        <c:v>414</c:v>
                      </c:pt>
                      <c:pt idx="301">
                        <c:v>532</c:v>
                      </c:pt>
                      <c:pt idx="302">
                        <c:v>581</c:v>
                      </c:pt>
                      <c:pt idx="303">
                        <c:v>578.14285714285711</c:v>
                      </c:pt>
                      <c:pt idx="304">
                        <c:v>594.79848395379042</c:v>
                      </c:pt>
                      <c:pt idx="305">
                        <c:v>611.57142857142856</c:v>
                      </c:pt>
                      <c:pt idx="306">
                        <c:v>588.42857142857144</c:v>
                      </c:pt>
                      <c:pt idx="307">
                        <c:v>497.85714285714283</c:v>
                      </c:pt>
                      <c:pt idx="308">
                        <c:v>370.57142857142856</c:v>
                      </c:pt>
                      <c:pt idx="309">
                        <c:v>275</c:v>
                      </c:pt>
                      <c:pt idx="310">
                        <c:v>244.57142857142858</c:v>
                      </c:pt>
                      <c:pt idx="311">
                        <c:v>229.55710674730446</c:v>
                      </c:pt>
                      <c:pt idx="312">
                        <c:v>214.42857142857142</c:v>
                      </c:pt>
                      <c:pt idx="313">
                        <c:v>190.14285714285714</c:v>
                      </c:pt>
                      <c:pt idx="314">
                        <c:v>178</c:v>
                      </c:pt>
                      <c:pt idx="315">
                        <c:v>170.57142857142858</c:v>
                      </c:pt>
                      <c:pt idx="316">
                        <c:v>155.57142857142858</c:v>
                      </c:pt>
                      <c:pt idx="317">
                        <c:v>158.28571428571428</c:v>
                      </c:pt>
                      <c:pt idx="318">
                        <c:v>161.63453964706528</c:v>
                      </c:pt>
                      <c:pt idx="319">
                        <c:v>165</c:v>
                      </c:pt>
                      <c:pt idx="320">
                        <c:v>167.71428571428572</c:v>
                      </c:pt>
                      <c:pt idx="321">
                        <c:v>180.57142857142858</c:v>
                      </c:pt>
                      <c:pt idx="322">
                        <c:v>178</c:v>
                      </c:pt>
                      <c:pt idx="323">
                        <c:v>182.42857142857142</c:v>
                      </c:pt>
                      <c:pt idx="324">
                        <c:v>179.71428571428572</c:v>
                      </c:pt>
                      <c:pt idx="325">
                        <c:v>176.86523271598708</c:v>
                      </c:pt>
                      <c:pt idx="326">
                        <c:v>174</c:v>
                      </c:pt>
                      <c:pt idx="327">
                        <c:v>169.14285714285714</c:v>
                      </c:pt>
                      <c:pt idx="328">
                        <c:v>153.71428571428572</c:v>
                      </c:pt>
                      <c:pt idx="329">
                        <c:v>132.14285714285714</c:v>
                      </c:pt>
                      <c:pt idx="330">
                        <c:v>166</c:v>
                      </c:pt>
                      <c:pt idx="331">
                        <c:v>167.28571428571428</c:v>
                      </c:pt>
                      <c:pt idx="332">
                        <c:v>170.63474690669682</c:v>
                      </c:pt>
                      <c:pt idx="333">
                        <c:v>174</c:v>
                      </c:pt>
                      <c:pt idx="334">
                        <c:v>177.14285714285714</c:v>
                      </c:pt>
                      <c:pt idx="335">
                        <c:v>184</c:v>
                      </c:pt>
                      <c:pt idx="336">
                        <c:v>218.57142857142858</c:v>
                      </c:pt>
                      <c:pt idx="337">
                        <c:v>203.57142857142858</c:v>
                      </c:pt>
                      <c:pt idx="338">
                        <c:v>226.28571428571428</c:v>
                      </c:pt>
                      <c:pt idx="339">
                        <c:v>237.74614539334911</c:v>
                      </c:pt>
                      <c:pt idx="340">
                        <c:v>249.28571428571428</c:v>
                      </c:pt>
                      <c:pt idx="341">
                        <c:v>255.14285714285714</c:v>
                      </c:pt>
                      <c:pt idx="342">
                        <c:v>241.14285714285714</c:v>
                      </c:pt>
                      <c:pt idx="343">
                        <c:v>247.36167517580907</c:v>
                      </c:pt>
                      <c:pt idx="344">
                        <c:v>247.14285714285714</c:v>
                      </c:pt>
                      <c:pt idx="345">
                        <c:v>243.71428571428572</c:v>
                      </c:pt>
                      <c:pt idx="346">
                        <c:v>245.28119069085992</c:v>
                      </c:pt>
                      <c:pt idx="347">
                        <c:v>246.85714285714286</c:v>
                      </c:pt>
                      <c:pt idx="348">
                        <c:v>258.42857142857144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E2-41A6-A2C6-0A6DFDC08E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log'!$F$1</c15:sqref>
                        </c15:formulaRef>
                      </c:ext>
                    </c:extLst>
                    <c:strCache>
                      <c:ptCount val="1"/>
                      <c:pt idx="0">
                        <c:v>Óbitos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log'!$F$22:$F$370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8.3666002653407556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11</c:v>
                      </c:pt>
                      <c:pt idx="25">
                        <c:v>11</c:v>
                      </c:pt>
                      <c:pt idx="26">
                        <c:v>11</c:v>
                      </c:pt>
                      <c:pt idx="27">
                        <c:v>12.409673645990857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14</c:v>
                      </c:pt>
                      <c:pt idx="31">
                        <c:v>15</c:v>
                      </c:pt>
                      <c:pt idx="32">
                        <c:v>16</c:v>
                      </c:pt>
                      <c:pt idx="33">
                        <c:v>16</c:v>
                      </c:pt>
                      <c:pt idx="34">
                        <c:v>16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17</c:v>
                      </c:pt>
                      <c:pt idx="38">
                        <c:v>18</c:v>
                      </c:pt>
                      <c:pt idx="39">
                        <c:v>19</c:v>
                      </c:pt>
                      <c:pt idx="40">
                        <c:v>21</c:v>
                      </c:pt>
                      <c:pt idx="41">
                        <c:v>23.366642891095843</c:v>
                      </c:pt>
                      <c:pt idx="42">
                        <c:v>26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31</c:v>
                      </c:pt>
                      <c:pt idx="48">
                        <c:v>31</c:v>
                      </c:pt>
                      <c:pt idx="49">
                        <c:v>31</c:v>
                      </c:pt>
                      <c:pt idx="50">
                        <c:v>31</c:v>
                      </c:pt>
                      <c:pt idx="51">
                        <c:v>33</c:v>
                      </c:pt>
                      <c:pt idx="52">
                        <c:v>34</c:v>
                      </c:pt>
                      <c:pt idx="53">
                        <c:v>36</c:v>
                      </c:pt>
                      <c:pt idx="54">
                        <c:v>37</c:v>
                      </c:pt>
                      <c:pt idx="55">
                        <c:v>37</c:v>
                      </c:pt>
                      <c:pt idx="56">
                        <c:v>37</c:v>
                      </c:pt>
                      <c:pt idx="57">
                        <c:v>40</c:v>
                      </c:pt>
                      <c:pt idx="58">
                        <c:v>42</c:v>
                      </c:pt>
                      <c:pt idx="59">
                        <c:v>45</c:v>
                      </c:pt>
                      <c:pt idx="60">
                        <c:v>45</c:v>
                      </c:pt>
                      <c:pt idx="61">
                        <c:v>46</c:v>
                      </c:pt>
                      <c:pt idx="62">
                        <c:v>48.435524153249339</c:v>
                      </c:pt>
                      <c:pt idx="63">
                        <c:v>51</c:v>
                      </c:pt>
                      <c:pt idx="64">
                        <c:v>53</c:v>
                      </c:pt>
                      <c:pt idx="65">
                        <c:v>55</c:v>
                      </c:pt>
                      <c:pt idx="66">
                        <c:v>56.480084985771754</c:v>
                      </c:pt>
                      <c:pt idx="67">
                        <c:v>58</c:v>
                      </c:pt>
                      <c:pt idx="68">
                        <c:v>59</c:v>
                      </c:pt>
                      <c:pt idx="69">
                        <c:v>59.991666087882571</c:v>
                      </c:pt>
                      <c:pt idx="70">
                        <c:v>61</c:v>
                      </c:pt>
                      <c:pt idx="71">
                        <c:v>64</c:v>
                      </c:pt>
                      <c:pt idx="72">
                        <c:v>67</c:v>
                      </c:pt>
                      <c:pt idx="73">
                        <c:v>67</c:v>
                      </c:pt>
                      <c:pt idx="74">
                        <c:v>72</c:v>
                      </c:pt>
                      <c:pt idx="75">
                        <c:v>74</c:v>
                      </c:pt>
                      <c:pt idx="76">
                        <c:v>77.420927403383644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84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87</c:v>
                      </c:pt>
                      <c:pt idx="83">
                        <c:v>89.465076985380165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95</c:v>
                      </c:pt>
                      <c:pt idx="87">
                        <c:v>99</c:v>
                      </c:pt>
                      <c:pt idx="88">
                        <c:v>101</c:v>
                      </c:pt>
                      <c:pt idx="89">
                        <c:v>105</c:v>
                      </c:pt>
                      <c:pt idx="90">
                        <c:v>108.92658077806354</c:v>
                      </c:pt>
                      <c:pt idx="91">
                        <c:v>113</c:v>
                      </c:pt>
                      <c:pt idx="92">
                        <c:v>113</c:v>
                      </c:pt>
                      <c:pt idx="93">
                        <c:v>114.9656103850771</c:v>
                      </c:pt>
                      <c:pt idx="94">
                        <c:v>116.96541213463139</c:v>
                      </c:pt>
                      <c:pt idx="95">
                        <c:v>119</c:v>
                      </c:pt>
                      <c:pt idx="96">
                        <c:v>122</c:v>
                      </c:pt>
                      <c:pt idx="97">
                        <c:v>123.98386991863094</c:v>
                      </c:pt>
                      <c:pt idx="98">
                        <c:v>126</c:v>
                      </c:pt>
                      <c:pt idx="99">
                        <c:v>130</c:v>
                      </c:pt>
                      <c:pt idx="100">
                        <c:v>132</c:v>
                      </c:pt>
                      <c:pt idx="101">
                        <c:v>137</c:v>
                      </c:pt>
                      <c:pt idx="102">
                        <c:v>143</c:v>
                      </c:pt>
                      <c:pt idx="103">
                        <c:v>144</c:v>
                      </c:pt>
                      <c:pt idx="104">
                        <c:v>149.39879517586479</c:v>
                      </c:pt>
                      <c:pt idx="105">
                        <c:v>155</c:v>
                      </c:pt>
                      <c:pt idx="106">
                        <c:v>158</c:v>
                      </c:pt>
                      <c:pt idx="107">
                        <c:v>167</c:v>
                      </c:pt>
                      <c:pt idx="108">
                        <c:v>173</c:v>
                      </c:pt>
                      <c:pt idx="109">
                        <c:v>181</c:v>
                      </c:pt>
                      <c:pt idx="110">
                        <c:v>185</c:v>
                      </c:pt>
                      <c:pt idx="111">
                        <c:v>187.30450735595528</c:v>
                      </c:pt>
                      <c:pt idx="112">
                        <c:v>189.63772149111949</c:v>
                      </c:pt>
                      <c:pt idx="113">
                        <c:v>192</c:v>
                      </c:pt>
                      <c:pt idx="114">
                        <c:v>194</c:v>
                      </c:pt>
                      <c:pt idx="115">
                        <c:v>200</c:v>
                      </c:pt>
                      <c:pt idx="116">
                        <c:v>204</c:v>
                      </c:pt>
                      <c:pt idx="117">
                        <c:v>205</c:v>
                      </c:pt>
                      <c:pt idx="118">
                        <c:v>208.96171898220976</c:v>
                      </c:pt>
                      <c:pt idx="119">
                        <c:v>213</c:v>
                      </c:pt>
                      <c:pt idx="120">
                        <c:v>220</c:v>
                      </c:pt>
                      <c:pt idx="121">
                        <c:v>226</c:v>
                      </c:pt>
                      <c:pt idx="122">
                        <c:v>229</c:v>
                      </c:pt>
                      <c:pt idx="123">
                        <c:v>232</c:v>
                      </c:pt>
                      <c:pt idx="124">
                        <c:v>233</c:v>
                      </c:pt>
                      <c:pt idx="125">
                        <c:v>243.75192306933704</c:v>
                      </c:pt>
                      <c:pt idx="126">
                        <c:v>255</c:v>
                      </c:pt>
                      <c:pt idx="127">
                        <c:v>262</c:v>
                      </c:pt>
                      <c:pt idx="128">
                        <c:v>271</c:v>
                      </c:pt>
                      <c:pt idx="129">
                        <c:v>274</c:v>
                      </c:pt>
                      <c:pt idx="130">
                        <c:v>276</c:v>
                      </c:pt>
                      <c:pt idx="131">
                        <c:v>280</c:v>
                      </c:pt>
                      <c:pt idx="132">
                        <c:v>285.44701785094901</c:v>
                      </c:pt>
                      <c:pt idx="133">
                        <c:v>291</c:v>
                      </c:pt>
                      <c:pt idx="134">
                        <c:v>293</c:v>
                      </c:pt>
                      <c:pt idx="135">
                        <c:v>298</c:v>
                      </c:pt>
                      <c:pt idx="136">
                        <c:v>305</c:v>
                      </c:pt>
                      <c:pt idx="137">
                        <c:v>309</c:v>
                      </c:pt>
                      <c:pt idx="138">
                        <c:v>310</c:v>
                      </c:pt>
                      <c:pt idx="139">
                        <c:v>314.96031496047243</c:v>
                      </c:pt>
                      <c:pt idx="140">
                        <c:v>320</c:v>
                      </c:pt>
                      <c:pt idx="141">
                        <c:v>324</c:v>
                      </c:pt>
                      <c:pt idx="142">
                        <c:v>330</c:v>
                      </c:pt>
                      <c:pt idx="143">
                        <c:v>333</c:v>
                      </c:pt>
                      <c:pt idx="144">
                        <c:v>340</c:v>
                      </c:pt>
                      <c:pt idx="145">
                        <c:v>341</c:v>
                      </c:pt>
                      <c:pt idx="146">
                        <c:v>346.94812292329817</c:v>
                      </c:pt>
                      <c:pt idx="147">
                        <c:v>353</c:v>
                      </c:pt>
                      <c:pt idx="148">
                        <c:v>360</c:v>
                      </c:pt>
                      <c:pt idx="149">
                        <c:v>362</c:v>
                      </c:pt>
                      <c:pt idx="150">
                        <c:v>363</c:v>
                      </c:pt>
                      <c:pt idx="151">
                        <c:v>363</c:v>
                      </c:pt>
                      <c:pt idx="152">
                        <c:v>369</c:v>
                      </c:pt>
                      <c:pt idx="153">
                        <c:v>370.98925676589107</c:v>
                      </c:pt>
                      <c:pt idx="154">
                        <c:v>372.98923749514432</c:v>
                      </c:pt>
                      <c:pt idx="155">
                        <c:v>375</c:v>
                      </c:pt>
                      <c:pt idx="156">
                        <c:v>376</c:v>
                      </c:pt>
                      <c:pt idx="157">
                        <c:v>379</c:v>
                      </c:pt>
                      <c:pt idx="158">
                        <c:v>380</c:v>
                      </c:pt>
                      <c:pt idx="159">
                        <c:v>382</c:v>
                      </c:pt>
                      <c:pt idx="160">
                        <c:v>384.98831151088211</c:v>
                      </c:pt>
                      <c:pt idx="161">
                        <c:v>388</c:v>
                      </c:pt>
                      <c:pt idx="162">
                        <c:v>391</c:v>
                      </c:pt>
                      <c:pt idx="163">
                        <c:v>395</c:v>
                      </c:pt>
                      <c:pt idx="164">
                        <c:v>398</c:v>
                      </c:pt>
                      <c:pt idx="165">
                        <c:v>399</c:v>
                      </c:pt>
                      <c:pt idx="166">
                        <c:v>403</c:v>
                      </c:pt>
                      <c:pt idx="167">
                        <c:v>408.46297261808201</c:v>
                      </c:pt>
                      <c:pt idx="168">
                        <c:v>414</c:v>
                      </c:pt>
                      <c:pt idx="169">
                        <c:v>419</c:v>
                      </c:pt>
                      <c:pt idx="170">
                        <c:v>421</c:v>
                      </c:pt>
                      <c:pt idx="171">
                        <c:v>427</c:v>
                      </c:pt>
                      <c:pt idx="172">
                        <c:v>427</c:v>
                      </c:pt>
                      <c:pt idx="173">
                        <c:v>428</c:v>
                      </c:pt>
                      <c:pt idx="174">
                        <c:v>429.49738066721665</c:v>
                      </c:pt>
                      <c:pt idx="175">
                        <c:v>431</c:v>
                      </c:pt>
                      <c:pt idx="176">
                        <c:v>433</c:v>
                      </c:pt>
                      <c:pt idx="177">
                        <c:v>435</c:v>
                      </c:pt>
                      <c:pt idx="178">
                        <c:v>437</c:v>
                      </c:pt>
                      <c:pt idx="179">
                        <c:v>438</c:v>
                      </c:pt>
                      <c:pt idx="180">
                        <c:v>440</c:v>
                      </c:pt>
                      <c:pt idx="181">
                        <c:v>441.99547508996062</c:v>
                      </c:pt>
                      <c:pt idx="182">
                        <c:v>444</c:v>
                      </c:pt>
                      <c:pt idx="183">
                        <c:v>447</c:v>
                      </c:pt>
                      <c:pt idx="184">
                        <c:v>448</c:v>
                      </c:pt>
                      <c:pt idx="185">
                        <c:v>449</c:v>
                      </c:pt>
                      <c:pt idx="186">
                        <c:v>452</c:v>
                      </c:pt>
                      <c:pt idx="187">
                        <c:v>453</c:v>
                      </c:pt>
                      <c:pt idx="188">
                        <c:v>453.66568795250214</c:v>
                      </c:pt>
                      <c:pt idx="189">
                        <c:v>454.33235413999347</c:v>
                      </c:pt>
                      <c:pt idx="190">
                        <c:v>455</c:v>
                      </c:pt>
                      <c:pt idx="191">
                        <c:v>455</c:v>
                      </c:pt>
                      <c:pt idx="192">
                        <c:v>456</c:v>
                      </c:pt>
                      <c:pt idx="193">
                        <c:v>456</c:v>
                      </c:pt>
                      <c:pt idx="194">
                        <c:v>456</c:v>
                      </c:pt>
                      <c:pt idx="195">
                        <c:v>457.49754097699804</c:v>
                      </c:pt>
                      <c:pt idx="196">
                        <c:v>459</c:v>
                      </c:pt>
                      <c:pt idx="197">
                        <c:v>460</c:v>
                      </c:pt>
                      <c:pt idx="198">
                        <c:v>460</c:v>
                      </c:pt>
                      <c:pt idx="199">
                        <c:v>461</c:v>
                      </c:pt>
                      <c:pt idx="200">
                        <c:v>461</c:v>
                      </c:pt>
                      <c:pt idx="201">
                        <c:v>461</c:v>
                      </c:pt>
                      <c:pt idx="202">
                        <c:v>461</c:v>
                      </c:pt>
                      <c:pt idx="203">
                        <c:v>461</c:v>
                      </c:pt>
                      <c:pt idx="204">
                        <c:v>462</c:v>
                      </c:pt>
                      <c:pt idx="205">
                        <c:v>462</c:v>
                      </c:pt>
                      <c:pt idx="206">
                        <c:v>464</c:v>
                      </c:pt>
                      <c:pt idx="207">
                        <c:v>465</c:v>
                      </c:pt>
                      <c:pt idx="208">
                        <c:v>465</c:v>
                      </c:pt>
                      <c:pt idx="209">
                        <c:v>466.66666666666669</c:v>
                      </c:pt>
                      <c:pt idx="210">
                        <c:v>468.33333333333331</c:v>
                      </c:pt>
                      <c:pt idx="211">
                        <c:v>470</c:v>
                      </c:pt>
                      <c:pt idx="212">
                        <c:v>472</c:v>
                      </c:pt>
                      <c:pt idx="213">
                        <c:v>473</c:v>
                      </c:pt>
                      <c:pt idx="214">
                        <c:v>473</c:v>
                      </c:pt>
                      <c:pt idx="215">
                        <c:v>474</c:v>
                      </c:pt>
                      <c:pt idx="216">
                        <c:v>475</c:v>
                      </c:pt>
                      <c:pt idx="217">
                        <c:v>476</c:v>
                      </c:pt>
                      <c:pt idx="218">
                        <c:v>477</c:v>
                      </c:pt>
                      <c:pt idx="219">
                        <c:v>478</c:v>
                      </c:pt>
                      <c:pt idx="220">
                        <c:v>480</c:v>
                      </c:pt>
                      <c:pt idx="221">
                        <c:v>483</c:v>
                      </c:pt>
                      <c:pt idx="222">
                        <c:v>483</c:v>
                      </c:pt>
                      <c:pt idx="223">
                        <c:v>483</c:v>
                      </c:pt>
                      <c:pt idx="224">
                        <c:v>483</c:v>
                      </c:pt>
                      <c:pt idx="225">
                        <c:v>486</c:v>
                      </c:pt>
                      <c:pt idx="226">
                        <c:v>487</c:v>
                      </c:pt>
                      <c:pt idx="227">
                        <c:v>487</c:v>
                      </c:pt>
                      <c:pt idx="228">
                        <c:v>488</c:v>
                      </c:pt>
                      <c:pt idx="229">
                        <c:v>489</c:v>
                      </c:pt>
                      <c:pt idx="230">
                        <c:v>490</c:v>
                      </c:pt>
                      <c:pt idx="231">
                        <c:v>491</c:v>
                      </c:pt>
                      <c:pt idx="232">
                        <c:v>491</c:v>
                      </c:pt>
                      <c:pt idx="233">
                        <c:v>492</c:v>
                      </c:pt>
                      <c:pt idx="234">
                        <c:v>492</c:v>
                      </c:pt>
                      <c:pt idx="235">
                        <c:v>493</c:v>
                      </c:pt>
                      <c:pt idx="236">
                        <c:v>493</c:v>
                      </c:pt>
                      <c:pt idx="237">
                        <c:v>493</c:v>
                      </c:pt>
                      <c:pt idx="238">
                        <c:v>493</c:v>
                      </c:pt>
                      <c:pt idx="239">
                        <c:v>495</c:v>
                      </c:pt>
                      <c:pt idx="240">
                        <c:v>497</c:v>
                      </c:pt>
                      <c:pt idx="241">
                        <c:v>498</c:v>
                      </c:pt>
                      <c:pt idx="242">
                        <c:v>499</c:v>
                      </c:pt>
                      <c:pt idx="243">
                        <c:v>501</c:v>
                      </c:pt>
                      <c:pt idx="244">
                        <c:v>502.49776118904254</c:v>
                      </c:pt>
                      <c:pt idx="245">
                        <c:v>504</c:v>
                      </c:pt>
                      <c:pt idx="246">
                        <c:v>505</c:v>
                      </c:pt>
                      <c:pt idx="247">
                        <c:v>508</c:v>
                      </c:pt>
                      <c:pt idx="248">
                        <c:v>511</c:v>
                      </c:pt>
                      <c:pt idx="249">
                        <c:v>515</c:v>
                      </c:pt>
                      <c:pt idx="250">
                        <c:v>516</c:v>
                      </c:pt>
                      <c:pt idx="251">
                        <c:v>517.9961389817496</c:v>
                      </c:pt>
                      <c:pt idx="252">
                        <c:v>520</c:v>
                      </c:pt>
                      <c:pt idx="253">
                        <c:v>522</c:v>
                      </c:pt>
                      <c:pt idx="254">
                        <c:v>528</c:v>
                      </c:pt>
                      <c:pt idx="255">
                        <c:v>529</c:v>
                      </c:pt>
                      <c:pt idx="256">
                        <c:v>530</c:v>
                      </c:pt>
                      <c:pt idx="257">
                        <c:v>530</c:v>
                      </c:pt>
                      <c:pt idx="258">
                        <c:v>531.49788334479751</c:v>
                      </c:pt>
                      <c:pt idx="259">
                        <c:v>533</c:v>
                      </c:pt>
                      <c:pt idx="260">
                        <c:v>535</c:v>
                      </c:pt>
                      <c:pt idx="261">
                        <c:v>537</c:v>
                      </c:pt>
                      <c:pt idx="262">
                        <c:v>540</c:v>
                      </c:pt>
                      <c:pt idx="263">
                        <c:v>540</c:v>
                      </c:pt>
                      <c:pt idx="264">
                        <c:v>540</c:v>
                      </c:pt>
                      <c:pt idx="265">
                        <c:v>541.49792243368768</c:v>
                      </c:pt>
                      <c:pt idx="266">
                        <c:v>543</c:v>
                      </c:pt>
                      <c:pt idx="267">
                        <c:v>547</c:v>
                      </c:pt>
                      <c:pt idx="268">
                        <c:v>550</c:v>
                      </c:pt>
                      <c:pt idx="269">
                        <c:v>551</c:v>
                      </c:pt>
                      <c:pt idx="270">
                        <c:v>551</c:v>
                      </c:pt>
                      <c:pt idx="271">
                        <c:v>551</c:v>
                      </c:pt>
                      <c:pt idx="272">
                        <c:v>554.98558539839576</c:v>
                      </c:pt>
                      <c:pt idx="273">
                        <c:v>559</c:v>
                      </c:pt>
                      <c:pt idx="274">
                        <c:v>569</c:v>
                      </c:pt>
                      <c:pt idx="275">
                        <c:v>573</c:v>
                      </c:pt>
                      <c:pt idx="276">
                        <c:v>576</c:v>
                      </c:pt>
                      <c:pt idx="277">
                        <c:v>588</c:v>
                      </c:pt>
                      <c:pt idx="278">
                        <c:v>589</c:v>
                      </c:pt>
                      <c:pt idx="279">
                        <c:v>592.48966235707439</c:v>
                      </c:pt>
                      <c:pt idx="280">
                        <c:v>596</c:v>
                      </c:pt>
                      <c:pt idx="281">
                        <c:v>603</c:v>
                      </c:pt>
                      <c:pt idx="282">
                        <c:v>613</c:v>
                      </c:pt>
                      <c:pt idx="283">
                        <c:v>618</c:v>
                      </c:pt>
                      <c:pt idx="284">
                        <c:v>624</c:v>
                      </c:pt>
                      <c:pt idx="285">
                        <c:v>627</c:v>
                      </c:pt>
                      <c:pt idx="286">
                        <c:v>630.98732158419796</c:v>
                      </c:pt>
                      <c:pt idx="287">
                        <c:v>635</c:v>
                      </c:pt>
                      <c:pt idx="288">
                        <c:v>642</c:v>
                      </c:pt>
                      <c:pt idx="289">
                        <c:v>646</c:v>
                      </c:pt>
                      <c:pt idx="290">
                        <c:v>655</c:v>
                      </c:pt>
                      <c:pt idx="291">
                        <c:v>662</c:v>
                      </c:pt>
                      <c:pt idx="292">
                        <c:v>663</c:v>
                      </c:pt>
                      <c:pt idx="293">
                        <c:v>674.40195729253333</c:v>
                      </c:pt>
                      <c:pt idx="294">
                        <c:v>679</c:v>
                      </c:pt>
                      <c:pt idx="295">
                        <c:v>686</c:v>
                      </c:pt>
                      <c:pt idx="296">
                        <c:v>696</c:v>
                      </c:pt>
                      <c:pt idx="297">
                        <c:v>707</c:v>
                      </c:pt>
                      <c:pt idx="298">
                        <c:v>708</c:v>
                      </c:pt>
                      <c:pt idx="299">
                        <c:v>709</c:v>
                      </c:pt>
                      <c:pt idx="300">
                        <c:v>713.98249278256117</c:v>
                      </c:pt>
                      <c:pt idx="301">
                        <c:v>719</c:v>
                      </c:pt>
                      <c:pt idx="302">
                        <c:v>730</c:v>
                      </c:pt>
                      <c:pt idx="303">
                        <c:v>734</c:v>
                      </c:pt>
                      <c:pt idx="304">
                        <c:v>741</c:v>
                      </c:pt>
                      <c:pt idx="305">
                        <c:v>747</c:v>
                      </c:pt>
                      <c:pt idx="306">
                        <c:v>748</c:v>
                      </c:pt>
                      <c:pt idx="307">
                        <c:v>750.99400796544307</c:v>
                      </c:pt>
                      <c:pt idx="308">
                        <c:v>754</c:v>
                      </c:pt>
                      <c:pt idx="309">
                        <c:v>762</c:v>
                      </c:pt>
                      <c:pt idx="310">
                        <c:v>765</c:v>
                      </c:pt>
                      <c:pt idx="311">
                        <c:v>775</c:v>
                      </c:pt>
                      <c:pt idx="312">
                        <c:v>777</c:v>
                      </c:pt>
                      <c:pt idx="313">
                        <c:v>779</c:v>
                      </c:pt>
                      <c:pt idx="314">
                        <c:v>780.99743917633941</c:v>
                      </c:pt>
                      <c:pt idx="315">
                        <c:v>783</c:v>
                      </c:pt>
                      <c:pt idx="316">
                        <c:v>786</c:v>
                      </c:pt>
                      <c:pt idx="317">
                        <c:v>790</c:v>
                      </c:pt>
                      <c:pt idx="318">
                        <c:v>801</c:v>
                      </c:pt>
                      <c:pt idx="319">
                        <c:v>802</c:v>
                      </c:pt>
                      <c:pt idx="320">
                        <c:v>805</c:v>
                      </c:pt>
                      <c:pt idx="321">
                        <c:v>807.49613002168621</c:v>
                      </c:pt>
                      <c:pt idx="322">
                        <c:v>810</c:v>
                      </c:pt>
                      <c:pt idx="323">
                        <c:v>813</c:v>
                      </c:pt>
                      <c:pt idx="324">
                        <c:v>819</c:v>
                      </c:pt>
                      <c:pt idx="325">
                        <c:v>824</c:v>
                      </c:pt>
                      <c:pt idx="326">
                        <c:v>829</c:v>
                      </c:pt>
                      <c:pt idx="327">
                        <c:v>831</c:v>
                      </c:pt>
                      <c:pt idx="328">
                        <c:v>831.99939903824452</c:v>
                      </c:pt>
                      <c:pt idx="329">
                        <c:v>833</c:v>
                      </c:pt>
                      <c:pt idx="330">
                        <c:v>837</c:v>
                      </c:pt>
                      <c:pt idx="331">
                        <c:v>840</c:v>
                      </c:pt>
                      <c:pt idx="332">
                        <c:v>845</c:v>
                      </c:pt>
                      <c:pt idx="333">
                        <c:v>846</c:v>
                      </c:pt>
                      <c:pt idx="334">
                        <c:v>847</c:v>
                      </c:pt>
                      <c:pt idx="335">
                        <c:v>850.49279832341904</c:v>
                      </c:pt>
                      <c:pt idx="336">
                        <c:v>854</c:v>
                      </c:pt>
                      <c:pt idx="337">
                        <c:v>858</c:v>
                      </c:pt>
                      <c:pt idx="338">
                        <c:v>859</c:v>
                      </c:pt>
                      <c:pt idx="339">
                        <c:v>864</c:v>
                      </c:pt>
                      <c:pt idx="340">
                        <c:v>868</c:v>
                      </c:pt>
                      <c:pt idx="341">
                        <c:v>872</c:v>
                      </c:pt>
                      <c:pt idx="342">
                        <c:v>876.98574674848624</c:v>
                      </c:pt>
                      <c:pt idx="343">
                        <c:v>882</c:v>
                      </c:pt>
                      <c:pt idx="344">
                        <c:v>884</c:v>
                      </c:pt>
                      <c:pt idx="345">
                        <c:v>894</c:v>
                      </c:pt>
                      <c:pt idx="346">
                        <c:v>895.99776785436245</c:v>
                      </c:pt>
                      <c:pt idx="347">
                        <c:v>898</c:v>
                      </c:pt>
                      <c:pt idx="348">
                        <c:v>902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E2-41A6-A2C6-0A6DFDC08E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  <c:pt idx="515">
                        <c:v>44422</c:v>
                      </c:pt>
                      <c:pt idx="516">
                        <c:v>44423</c:v>
                      </c:pt>
                      <c:pt idx="517">
                        <c:v>44424</c:v>
                      </c:pt>
                      <c:pt idx="518">
                        <c:v>44425</c:v>
                      </c:pt>
                      <c:pt idx="519">
                        <c:v>44426</c:v>
                      </c:pt>
                      <c:pt idx="520">
                        <c:v>44427</c:v>
                      </c:pt>
                      <c:pt idx="521">
                        <c:v>44428</c:v>
                      </c:pt>
                      <c:pt idx="522">
                        <c:v>44429</c:v>
                      </c:pt>
                      <c:pt idx="523">
                        <c:v>44430</c:v>
                      </c:pt>
                      <c:pt idx="524">
                        <c:v>44431</c:v>
                      </c:pt>
                      <c:pt idx="525">
                        <c:v>44432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log'!$G$22:$G$370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2-41A6-A2C6-0A6DFDC08E7D}"/>
                  </c:ext>
                </c:extLst>
              </c15:ser>
            </c15:filteredLineSeries>
          </c:ext>
        </c:extLst>
      </c:lineChart>
      <c:dateAx>
        <c:axId val="210666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7240"/>
        <c:crosses val="autoZero"/>
        <c:auto val="1"/>
        <c:lblOffset val="100"/>
        <c:baseTimeUnit val="days"/>
      </c:dateAx>
      <c:valAx>
        <c:axId val="210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9.5648000896530555E-2"/>
          <c:w val="0.90914173042587387"/>
          <c:h val="0.68915002215719834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  <c:pt idx="515">
                  <c:v>2391</c:v>
                </c:pt>
                <c:pt idx="516">
                  <c:v>2355.0331141844072</c:v>
                </c:pt>
                <c:pt idx="517">
                  <c:v>2319</c:v>
                </c:pt>
                <c:pt idx="518">
                  <c:v>2298</c:v>
                </c:pt>
                <c:pt idx="519">
                  <c:v>2315</c:v>
                </c:pt>
                <c:pt idx="520">
                  <c:v>2275</c:v>
                </c:pt>
                <c:pt idx="521">
                  <c:v>2222</c:v>
                </c:pt>
                <c:pt idx="522">
                  <c:v>2281</c:v>
                </c:pt>
                <c:pt idx="523">
                  <c:v>2241.5348855856864</c:v>
                </c:pt>
                <c:pt idx="524">
                  <c:v>2202</c:v>
                </c:pt>
                <c:pt idx="525">
                  <c:v>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1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2489.4040778600024</c:v>
                </c:pt>
                <c:pt idx="513">
                  <c:v>2454.6523588490163</c:v>
                </c:pt>
                <c:pt idx="514">
                  <c:v>2422.9387007587802</c:v>
                </c:pt>
                <c:pt idx="515">
                  <c:v>2392.9951100969984</c:v>
                </c:pt>
                <c:pt idx="516">
                  <c:v>2366.7214138854606</c:v>
                </c:pt>
                <c:pt idx="517">
                  <c:v>2340.163442415454</c:v>
                </c:pt>
                <c:pt idx="518">
                  <c:v>2310.1671425303216</c:v>
                </c:pt>
                <c:pt idx="519">
                  <c:v>2294.6759348397231</c:v>
                </c:pt>
                <c:pt idx="520">
                  <c:v>2278.541058321674</c:v>
                </c:pt>
                <c:pt idx="521">
                  <c:v>2261.7517740897042</c:v>
                </c:pt>
                <c:pt idx="522">
                  <c:v>2245.6649398571944</c:v>
                </c:pt>
                <c:pt idx="523">
                  <c:v>2234.3126921820317</c:v>
                </c:pt>
                <c:pt idx="524">
                  <c:v>2226.2629712648441</c:v>
                </c:pt>
                <c:pt idx="525">
                  <c:v>2227.3299913801516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ser>
          <c:idx val="5"/>
          <c:order val="2"/>
          <c:tx>
            <c:strRef>
              <c:f>'Dados sim recup log'!$E$1</c:f>
              <c:strCache>
                <c:ptCount val="1"/>
                <c:pt idx="0">
                  <c:v>Casos quinzenais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log'!$E$2:$E$600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583.85151412161576</c:v>
                </c:pt>
                <c:pt idx="230">
                  <c:v>565.64526363717232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615.6537100567366</c:v>
                </c:pt>
                <c:pt idx="244">
                  <c:v>632.35473636282768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  <c:pt idx="371">
                  <c:v>3595</c:v>
                </c:pt>
                <c:pt idx="372">
                  <c:v>3716</c:v>
                </c:pt>
                <c:pt idx="373">
                  <c:v>3816</c:v>
                </c:pt>
                <c:pt idx="374">
                  <c:v>3810</c:v>
                </c:pt>
                <c:pt idx="375">
                  <c:v>3630</c:v>
                </c:pt>
                <c:pt idx="376">
                  <c:v>3421.4643209778078</c:v>
                </c:pt>
                <c:pt idx="377">
                  <c:v>3212</c:v>
                </c:pt>
                <c:pt idx="378">
                  <c:v>3859</c:v>
                </c:pt>
                <c:pt idx="379">
                  <c:v>4148</c:v>
                </c:pt>
                <c:pt idx="380">
                  <c:v>4082.4682737693365</c:v>
                </c:pt>
                <c:pt idx="381">
                  <c:v>3948.2054248368077</c:v>
                </c:pt>
                <c:pt idx="382">
                  <c:v>3862</c:v>
                </c:pt>
                <c:pt idx="383">
                  <c:v>3645.9955338608052</c:v>
                </c:pt>
                <c:pt idx="384">
                  <c:v>3429</c:v>
                </c:pt>
                <c:pt idx="385">
                  <c:v>3757</c:v>
                </c:pt>
                <c:pt idx="386">
                  <c:v>3757</c:v>
                </c:pt>
                <c:pt idx="387">
                  <c:v>3694</c:v>
                </c:pt>
                <c:pt idx="388">
                  <c:v>3635</c:v>
                </c:pt>
                <c:pt idx="389">
                  <c:v>3766</c:v>
                </c:pt>
                <c:pt idx="390">
                  <c:v>3924.2637786591658</c:v>
                </c:pt>
                <c:pt idx="391">
                  <c:v>4083</c:v>
                </c:pt>
                <c:pt idx="392">
                  <c:v>3444</c:v>
                </c:pt>
                <c:pt idx="393">
                  <c:v>3433</c:v>
                </c:pt>
                <c:pt idx="394">
                  <c:v>3483</c:v>
                </c:pt>
                <c:pt idx="395">
                  <c:v>3594.7945751631923</c:v>
                </c:pt>
                <c:pt idx="396">
                  <c:v>3666</c:v>
                </c:pt>
                <c:pt idx="397">
                  <c:v>3872.1055038647028</c:v>
                </c:pt>
                <c:pt idx="398">
                  <c:v>4079</c:v>
                </c:pt>
                <c:pt idx="399">
                  <c:v>3664</c:v>
                </c:pt>
                <c:pt idx="400">
                  <c:v>3642.2986573636153</c:v>
                </c:pt>
                <c:pt idx="401">
                  <c:v>3627</c:v>
                </c:pt>
                <c:pt idx="402">
                  <c:v>3701</c:v>
                </c:pt>
                <c:pt idx="403">
                  <c:v>3492</c:v>
                </c:pt>
                <c:pt idx="404">
                  <c:v>3717.4778978437243</c:v>
                </c:pt>
                <c:pt idx="405">
                  <c:v>3945</c:v>
                </c:pt>
                <c:pt idx="406">
                  <c:v>3992</c:v>
                </c:pt>
                <c:pt idx="407">
                  <c:v>3951</c:v>
                </c:pt>
                <c:pt idx="408">
                  <c:v>3969</c:v>
                </c:pt>
                <c:pt idx="409">
                  <c:v>3978</c:v>
                </c:pt>
                <c:pt idx="410">
                  <c:v>3944.9031643548369</c:v>
                </c:pt>
                <c:pt idx="411">
                  <c:v>3948.4641754991972</c:v>
                </c:pt>
                <c:pt idx="412">
                  <c:v>3952</c:v>
                </c:pt>
                <c:pt idx="413">
                  <c:v>4469</c:v>
                </c:pt>
                <c:pt idx="414">
                  <c:v>4272.1357452948068</c:v>
                </c:pt>
                <c:pt idx="415">
                  <c:v>4074</c:v>
                </c:pt>
                <c:pt idx="416">
                  <c:v>4049</c:v>
                </c:pt>
                <c:pt idx="417">
                  <c:v>4299</c:v>
                </c:pt>
                <c:pt idx="418">
                  <c:v>4150.3099602241782</c:v>
                </c:pt>
                <c:pt idx="419">
                  <c:v>4000</c:v>
                </c:pt>
                <c:pt idx="420">
                  <c:v>3987</c:v>
                </c:pt>
                <c:pt idx="421">
                  <c:v>3995</c:v>
                </c:pt>
                <c:pt idx="422">
                  <c:v>4087</c:v>
                </c:pt>
                <c:pt idx="423">
                  <c:v>4154</c:v>
                </c:pt>
                <c:pt idx="424">
                  <c:v>4220.0968356451631</c:v>
                </c:pt>
                <c:pt idx="425">
                  <c:v>4258.9339989346481</c:v>
                </c:pt>
                <c:pt idx="426">
                  <c:v>4298</c:v>
                </c:pt>
                <c:pt idx="427">
                  <c:v>3840</c:v>
                </c:pt>
                <c:pt idx="428">
                  <c:v>4088.5655973415778</c:v>
                </c:pt>
                <c:pt idx="429">
                  <c:v>4505</c:v>
                </c:pt>
                <c:pt idx="430">
                  <c:v>4629</c:v>
                </c:pt>
                <c:pt idx="431">
                  <c:v>4721</c:v>
                </c:pt>
                <c:pt idx="432">
                  <c:v>4800.7076627344431</c:v>
                </c:pt>
                <c:pt idx="433">
                  <c:v>4881</c:v>
                </c:pt>
                <c:pt idx="434">
                  <c:v>4991</c:v>
                </c:pt>
                <c:pt idx="435">
                  <c:v>5027</c:v>
                </c:pt>
                <c:pt idx="436">
                  <c:v>4697</c:v>
                </c:pt>
                <c:pt idx="437">
                  <c:v>4351</c:v>
                </c:pt>
                <c:pt idx="438">
                  <c:v>5119</c:v>
                </c:pt>
                <c:pt idx="439">
                  <c:v>5239.0048976855323</c:v>
                </c:pt>
                <c:pt idx="440">
                  <c:v>5360</c:v>
                </c:pt>
                <c:pt idx="441">
                  <c:v>5493</c:v>
                </c:pt>
                <c:pt idx="442">
                  <c:v>5468</c:v>
                </c:pt>
                <c:pt idx="443">
                  <c:v>5394.2151583455707</c:v>
                </c:pt>
                <c:pt idx="444">
                  <c:v>5408</c:v>
                </c:pt>
                <c:pt idx="445">
                  <c:v>5241</c:v>
                </c:pt>
                <c:pt idx="446">
                  <c:v>5316.1907477500208</c:v>
                </c:pt>
                <c:pt idx="447">
                  <c:v>5392</c:v>
                </c:pt>
                <c:pt idx="448">
                  <c:v>5263</c:v>
                </c:pt>
                <c:pt idx="449">
                  <c:v>5519</c:v>
                </c:pt>
                <c:pt idx="450">
                  <c:v>5857</c:v>
                </c:pt>
                <c:pt idx="451">
                  <c:v>6185</c:v>
                </c:pt>
                <c:pt idx="452">
                  <c:v>5447</c:v>
                </c:pt>
                <c:pt idx="453">
                  <c:v>5302.1419050927507</c:v>
                </c:pt>
                <c:pt idx="454">
                  <c:v>5156</c:v>
                </c:pt>
                <c:pt idx="455">
                  <c:v>5190</c:v>
                </c:pt>
                <c:pt idx="456">
                  <c:v>5254</c:v>
                </c:pt>
                <c:pt idx="457">
                  <c:v>5237.7848416544293</c:v>
                </c:pt>
                <c:pt idx="458">
                  <c:v>5054</c:v>
                </c:pt>
                <c:pt idx="459">
                  <c:v>5129</c:v>
                </c:pt>
                <c:pt idx="460">
                  <c:v>5018.0417161539226</c:v>
                </c:pt>
                <c:pt idx="461">
                  <c:v>4906</c:v>
                </c:pt>
                <c:pt idx="462">
                  <c:v>4885</c:v>
                </c:pt>
                <c:pt idx="463">
                  <c:v>4524</c:v>
                </c:pt>
                <c:pt idx="464">
                  <c:v>4382</c:v>
                </c:pt>
                <c:pt idx="465">
                  <c:v>4317</c:v>
                </c:pt>
                <c:pt idx="466">
                  <c:v>4236</c:v>
                </c:pt>
                <c:pt idx="467">
                  <c:v>4184.149719234134</c:v>
                </c:pt>
                <c:pt idx="468">
                  <c:v>4132</c:v>
                </c:pt>
                <c:pt idx="469">
                  <c:v>3738</c:v>
                </c:pt>
                <c:pt idx="470">
                  <c:v>3542</c:v>
                </c:pt>
                <c:pt idx="471">
                  <c:v>3560</c:v>
                </c:pt>
                <c:pt idx="472">
                  <c:v>3538</c:v>
                </c:pt>
                <c:pt idx="473">
                  <c:v>3436</c:v>
                </c:pt>
                <c:pt idx="474">
                  <c:v>3297.8794826744997</c:v>
                </c:pt>
                <c:pt idx="475">
                  <c:v>3159</c:v>
                </c:pt>
                <c:pt idx="476">
                  <c:v>3094</c:v>
                </c:pt>
                <c:pt idx="477">
                  <c:v>3024</c:v>
                </c:pt>
                <c:pt idx="478">
                  <c:v>2932</c:v>
                </c:pt>
                <c:pt idx="479">
                  <c:v>2785.8867169541772</c:v>
                </c:pt>
                <c:pt idx="480">
                  <c:v>2691</c:v>
                </c:pt>
                <c:pt idx="481">
                  <c:v>2634.1093579257576</c:v>
                </c:pt>
                <c:pt idx="482">
                  <c:v>2577</c:v>
                </c:pt>
                <c:pt idx="483">
                  <c:v>2593</c:v>
                </c:pt>
                <c:pt idx="484">
                  <c:v>2682</c:v>
                </c:pt>
                <c:pt idx="485">
                  <c:v>2391</c:v>
                </c:pt>
                <c:pt idx="486">
                  <c:v>2328</c:v>
                </c:pt>
                <c:pt idx="487">
                  <c:v>2294</c:v>
                </c:pt>
                <c:pt idx="488">
                  <c:v>2281.0247457927471</c:v>
                </c:pt>
                <c:pt idx="489">
                  <c:v>2268</c:v>
                </c:pt>
                <c:pt idx="490">
                  <c:v>2180</c:v>
                </c:pt>
                <c:pt idx="491">
                  <c:v>2108</c:v>
                </c:pt>
                <c:pt idx="492">
                  <c:v>2316</c:v>
                </c:pt>
                <c:pt idx="493">
                  <c:v>2321.1132830458228</c:v>
                </c:pt>
                <c:pt idx="494">
                  <c:v>2276</c:v>
                </c:pt>
                <c:pt idx="495">
                  <c:v>2248.0379480719566</c:v>
                </c:pt>
                <c:pt idx="496">
                  <c:v>2220</c:v>
                </c:pt>
                <c:pt idx="497">
                  <c:v>2210.9056101066381</c:v>
                </c:pt>
                <c:pt idx="498">
                  <c:v>2067</c:v>
                </c:pt>
                <c:pt idx="499">
                  <c:v>2015</c:v>
                </c:pt>
                <c:pt idx="500">
                  <c:v>1969</c:v>
                </c:pt>
                <c:pt idx="501">
                  <c:v>1854</c:v>
                </c:pt>
                <c:pt idx="502">
                  <c:v>1833.5311408703856</c:v>
                </c:pt>
                <c:pt idx="503">
                  <c:v>1813</c:v>
                </c:pt>
                <c:pt idx="504">
                  <c:v>1785</c:v>
                </c:pt>
                <c:pt idx="505">
                  <c:v>1764</c:v>
                </c:pt>
                <c:pt idx="506">
                  <c:v>1549</c:v>
                </c:pt>
                <c:pt idx="507">
                  <c:v>1527</c:v>
                </c:pt>
                <c:pt idx="508">
                  <c:v>1531</c:v>
                </c:pt>
                <c:pt idx="509">
                  <c:v>1509.5217228500842</c:v>
                </c:pt>
                <c:pt idx="510">
                  <c:v>1488</c:v>
                </c:pt>
                <c:pt idx="511">
                  <c:v>1505.0943898933619</c:v>
                </c:pt>
                <c:pt idx="512">
                  <c:v>1532</c:v>
                </c:pt>
                <c:pt idx="513">
                  <c:v>1510</c:v>
                </c:pt>
                <c:pt idx="514">
                  <c:v>1461</c:v>
                </c:pt>
                <c:pt idx="515">
                  <c:v>1490</c:v>
                </c:pt>
                <c:pt idx="516">
                  <c:v>1437.0528628651373</c:v>
                </c:pt>
                <c:pt idx="517">
                  <c:v>1384</c:v>
                </c:pt>
                <c:pt idx="518">
                  <c:v>1352</c:v>
                </c:pt>
                <c:pt idx="519">
                  <c:v>1363</c:v>
                </c:pt>
                <c:pt idx="520">
                  <c:v>1263</c:v>
                </c:pt>
                <c:pt idx="521">
                  <c:v>1214</c:v>
                </c:pt>
                <c:pt idx="522">
                  <c:v>1260</c:v>
                </c:pt>
                <c:pt idx="523">
                  <c:v>1241.0142651927163</c:v>
                </c:pt>
                <c:pt idx="524">
                  <c:v>1222</c:v>
                </c:pt>
                <c:pt idx="525">
                  <c:v>1154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9-4E5D-9B3F-D097D4A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8024"/>
        <c:axId val="210668416"/>
        <c:extLst/>
      </c:lineChart>
      <c:dateAx>
        <c:axId val="210668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416"/>
        <c:crosses val="autoZero"/>
        <c:auto val="1"/>
        <c:lblOffset val="100"/>
        <c:baseTimeUnit val="days"/>
      </c:dateAx>
      <c:valAx>
        <c:axId val="21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Semanal Percentual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log'!$P$1</c:f>
              <c:strCache>
                <c:ptCount val="1"/>
                <c:pt idx="0">
                  <c:v>Variação Semanal Média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log'!$P$2:$P$600</c:f>
              <c:numCache>
                <c:formatCode>General</c:formatCode>
                <c:ptCount val="599"/>
                <c:pt idx="27" formatCode="0.00%">
                  <c:v>0.19428470281742238</c:v>
                </c:pt>
                <c:pt idx="28" formatCode="0.00%">
                  <c:v>0.20120200881397587</c:v>
                </c:pt>
                <c:pt idx="29" formatCode="0.00%">
                  <c:v>0.22505996104421055</c:v>
                </c:pt>
                <c:pt idx="30" formatCode="0.00%">
                  <c:v>0.24391913314133484</c:v>
                </c:pt>
                <c:pt idx="31" formatCode="0.00%">
                  <c:v>0.24751439510090267</c:v>
                </c:pt>
                <c:pt idx="32" formatCode="0.00%">
                  <c:v>0.24868357851876977</c:v>
                </c:pt>
                <c:pt idx="33" formatCode="0.00%">
                  <c:v>0.21901353898943188</c:v>
                </c:pt>
                <c:pt idx="34" formatCode="0.00%">
                  <c:v>0.12798407730841754</c:v>
                </c:pt>
                <c:pt idx="35" formatCode="0.00%">
                  <c:v>0.11934730690364703</c:v>
                </c:pt>
                <c:pt idx="36" formatCode="0.00%">
                  <c:v>8.3989478264827833E-2</c:v>
                </c:pt>
                <c:pt idx="37" formatCode="0.00%">
                  <c:v>4.4429671216702049E-2</c:v>
                </c:pt>
                <c:pt idx="38" formatCode="0.00%">
                  <c:v>-1.5321781357877651E-3</c:v>
                </c:pt>
                <c:pt idx="39" formatCode="0.00%">
                  <c:v>7.20236273386754E-3</c:v>
                </c:pt>
                <c:pt idx="40" formatCode="0.00%">
                  <c:v>6.3650325654958984E-2</c:v>
                </c:pt>
                <c:pt idx="41" formatCode="0.00%">
                  <c:v>0.18165756369505259</c:v>
                </c:pt>
                <c:pt idx="42" formatCode="0.00%">
                  <c:v>0.22958176476137337</c:v>
                </c:pt>
                <c:pt idx="43" formatCode="0.00%">
                  <c:v>0.29761972240502299</c:v>
                </c:pt>
                <c:pt idx="44" formatCode="0.00%">
                  <c:v>0.38117811823854519</c:v>
                </c:pt>
                <c:pt idx="45" formatCode="0.00%">
                  <c:v>0.48241642165708165</c:v>
                </c:pt>
                <c:pt idx="46" formatCode="0.00%">
                  <c:v>0.53575793211892875</c:v>
                </c:pt>
                <c:pt idx="47" formatCode="0.00%">
                  <c:v>0.51733936506622435</c:v>
                </c:pt>
                <c:pt idx="48" formatCode="0.00%">
                  <c:v>0.46602050683775542</c:v>
                </c:pt>
                <c:pt idx="49" formatCode="0.00%">
                  <c:v>0.44417201898380232</c:v>
                </c:pt>
                <c:pt idx="50" formatCode="0.00%">
                  <c:v>0.46375887214258338</c:v>
                </c:pt>
                <c:pt idx="51" formatCode="0.00%">
                  <c:v>0.43251848071967425</c:v>
                </c:pt>
                <c:pt idx="52" formatCode="0.00%">
                  <c:v>0.39288426137720855</c:v>
                </c:pt>
                <c:pt idx="53" formatCode="0.00%">
                  <c:v>0.34591944862064072</c:v>
                </c:pt>
                <c:pt idx="54" formatCode="0.00%">
                  <c:v>0.31208733724023041</c:v>
                </c:pt>
                <c:pt idx="55" formatCode="0.00%">
                  <c:v>0.24363263786389489</c:v>
                </c:pt>
                <c:pt idx="56" formatCode="0.00%">
                  <c:v>0.18609706597619113</c:v>
                </c:pt>
                <c:pt idx="57" formatCode="0.00%">
                  <c:v>5.7506070660285236E-2</c:v>
                </c:pt>
                <c:pt idx="58" formatCode="0.00%">
                  <c:v>-2.7844453796916913E-2</c:v>
                </c:pt>
                <c:pt idx="59" formatCode="0.00%">
                  <c:v>-8.8035177950451238E-2</c:v>
                </c:pt>
                <c:pt idx="60" formatCode="0.00%">
                  <c:v>-0.13641119431099891</c:v>
                </c:pt>
                <c:pt idx="61" formatCode="0.00%">
                  <c:v>-0.16786932804119237</c:v>
                </c:pt>
                <c:pt idx="62" formatCode="0.00%">
                  <c:v>-0.16616220545095073</c:v>
                </c:pt>
                <c:pt idx="63" formatCode="0.00%">
                  <c:v>-0.16248524364474193</c:v>
                </c:pt>
                <c:pt idx="64" formatCode="0.00%">
                  <c:v>-0.12556649993523661</c:v>
                </c:pt>
                <c:pt idx="65" formatCode="0.00%">
                  <c:v>-3.2789102194693887E-2</c:v>
                </c:pt>
                <c:pt idx="66" formatCode="0.00%">
                  <c:v>7.121179428883484E-2</c:v>
                </c:pt>
                <c:pt idx="67" formatCode="0.00%">
                  <c:v>0.17832159982045015</c:v>
                </c:pt>
                <c:pt idx="68" formatCode="0.00%">
                  <c:v>0.29460545714228137</c:v>
                </c:pt>
                <c:pt idx="69" formatCode="0.00%">
                  <c:v>0.44009989637686187</c:v>
                </c:pt>
                <c:pt idx="70" formatCode="0.00%">
                  <c:v>0.5754676794943403</c:v>
                </c:pt>
                <c:pt idx="71" formatCode="0.00%">
                  <c:v>0.73312753729374669</c:v>
                </c:pt>
                <c:pt idx="72" formatCode="0.00%">
                  <c:v>0.78340318004901155</c:v>
                </c:pt>
                <c:pt idx="73" formatCode="0.00%">
                  <c:v>0.78881426963407275</c:v>
                </c:pt>
                <c:pt idx="74" formatCode="0.00%">
                  <c:v>0.79093796331098254</c:v>
                </c:pt>
                <c:pt idx="75" formatCode="0.00%">
                  <c:v>0.74273494377693061</c:v>
                </c:pt>
                <c:pt idx="76" formatCode="0.00%">
                  <c:v>0.62409806345595831</c:v>
                </c:pt>
                <c:pt idx="77" formatCode="0.00%">
                  <c:v>0.51854403334568033</c:v>
                </c:pt>
                <c:pt idx="78" formatCode="0.00%">
                  <c:v>0.40498422325200112</c:v>
                </c:pt>
                <c:pt idx="79" formatCode="0.00%">
                  <c:v>0.31821062186058979</c:v>
                </c:pt>
                <c:pt idx="80" formatCode="0.00%">
                  <c:v>0.25284564625231321</c:v>
                </c:pt>
                <c:pt idx="81" formatCode="0.00%">
                  <c:v>0.16350484745851568</c:v>
                </c:pt>
                <c:pt idx="82" formatCode="0.00%">
                  <c:v>0.13891860954440394</c:v>
                </c:pt>
                <c:pt idx="83" formatCode="0.00%">
                  <c:v>0.15029803792626018</c:v>
                </c:pt>
                <c:pt idx="84" formatCode="0.00%">
                  <c:v>0.17362314203810558</c:v>
                </c:pt>
                <c:pt idx="85" formatCode="0.00%">
                  <c:v>0.20122639884033289</c:v>
                </c:pt>
                <c:pt idx="86" formatCode="0.00%">
                  <c:v>0.21568153847063121</c:v>
                </c:pt>
                <c:pt idx="87" formatCode="0.00%">
                  <c:v>0.21674175490089365</c:v>
                </c:pt>
                <c:pt idx="88" formatCode="0.00%">
                  <c:v>0.30270540107351751</c:v>
                </c:pt>
                <c:pt idx="89" formatCode="0.00%">
                  <c:v>0.33530419472548023</c:v>
                </c:pt>
                <c:pt idx="90" formatCode="0.00%">
                  <c:v>0.32822615957836021</c:v>
                </c:pt>
                <c:pt idx="91" formatCode="0.00%">
                  <c:v>0.34782978556771704</c:v>
                </c:pt>
                <c:pt idx="92" formatCode="0.00%">
                  <c:v>0.36931836437910848</c:v>
                </c:pt>
                <c:pt idx="93" formatCode="0.00%">
                  <c:v>0.40963453621115775</c:v>
                </c:pt>
                <c:pt idx="94" formatCode="0.00%">
                  <c:v>0.47027356264012865</c:v>
                </c:pt>
                <c:pt idx="95" formatCode="0.00%">
                  <c:v>0.49506195180449875</c:v>
                </c:pt>
                <c:pt idx="96" formatCode="0.00%">
                  <c:v>0.53479189045158892</c:v>
                </c:pt>
                <c:pt idx="97" formatCode="0.00%">
                  <c:v>0.63331109555523923</c:v>
                </c:pt>
                <c:pt idx="98" formatCode="0.00%">
                  <c:v>0.66168407407075769</c:v>
                </c:pt>
                <c:pt idx="99" formatCode="0.00%">
                  <c:v>0.62282945104606746</c:v>
                </c:pt>
                <c:pt idx="100" formatCode="0.00%">
                  <c:v>0.59723489139020258</c:v>
                </c:pt>
                <c:pt idx="101" formatCode="0.00%">
                  <c:v>0.58237496157573054</c:v>
                </c:pt>
                <c:pt idx="102" formatCode="0.00%">
                  <c:v>0.4947618232196076</c:v>
                </c:pt>
                <c:pt idx="103" formatCode="0.00%">
                  <c:v>0.42063303056628687</c:v>
                </c:pt>
                <c:pt idx="104" formatCode="0.00%">
                  <c:v>0.31147617293663687</c:v>
                </c:pt>
                <c:pt idx="105" formatCode="0.00%">
                  <c:v>0.20923962354534331</c:v>
                </c:pt>
                <c:pt idx="106" formatCode="0.00%">
                  <c:v>0.22344278178834576</c:v>
                </c:pt>
                <c:pt idx="107" formatCode="0.00%">
                  <c:v>0.20429731907809034</c:v>
                </c:pt>
                <c:pt idx="108" formatCode="0.00%">
                  <c:v>0.15610860104767976</c:v>
                </c:pt>
                <c:pt idx="109" formatCode="0.00%">
                  <c:v>0.15518694188895688</c:v>
                </c:pt>
                <c:pt idx="110" formatCode="0.00%">
                  <c:v>0.14742982113336223</c:v>
                </c:pt>
                <c:pt idx="111" formatCode="0.00%">
                  <c:v>0.16221902382719233</c:v>
                </c:pt>
                <c:pt idx="112" formatCode="0.00%">
                  <c:v>0.21150801458835233</c:v>
                </c:pt>
                <c:pt idx="113" formatCode="0.00%">
                  <c:v>0.16455236274927332</c:v>
                </c:pt>
                <c:pt idx="114" formatCode="0.00%">
                  <c:v>0.14334612770125488</c:v>
                </c:pt>
                <c:pt idx="115" formatCode="0.00%">
                  <c:v>0.14501215531900846</c:v>
                </c:pt>
                <c:pt idx="116" formatCode="0.00%">
                  <c:v>0.14681588282027191</c:v>
                </c:pt>
                <c:pt idx="117" formatCode="0.00%">
                  <c:v>0.13692048563955672</c:v>
                </c:pt>
                <c:pt idx="118" formatCode="0.00%">
                  <c:v>0.10998863935818659</c:v>
                </c:pt>
                <c:pt idx="119" formatCode="0.00%">
                  <c:v>9.3999769613478446E-2</c:v>
                </c:pt>
                <c:pt idx="120" formatCode="0.00%">
                  <c:v>0.1050717720745038</c:v>
                </c:pt>
                <c:pt idx="121" formatCode="0.00%">
                  <c:v>9.0752333795310891E-2</c:v>
                </c:pt>
                <c:pt idx="122" formatCode="0.00%">
                  <c:v>5.1272843345937735E-2</c:v>
                </c:pt>
                <c:pt idx="123" formatCode="0.00%">
                  <c:v>2.0889419695553357E-3</c:v>
                </c:pt>
                <c:pt idx="124" formatCode="0.00%">
                  <c:v>1.0053554007267707E-2</c:v>
                </c:pt>
                <c:pt idx="125" formatCode="0.00%">
                  <c:v>5.143097445806788E-2</c:v>
                </c:pt>
                <c:pt idx="126" formatCode="0.00%">
                  <c:v>7.2198329295516395E-2</c:v>
                </c:pt>
                <c:pt idx="127" formatCode="0.00%">
                  <c:v>8.925517973319419E-2</c:v>
                </c:pt>
                <c:pt idx="128" formatCode="0.00%">
                  <c:v>0.13798161718306834</c:v>
                </c:pt>
                <c:pt idx="129" formatCode="0.00%">
                  <c:v>0.22484099973380878</c:v>
                </c:pt>
                <c:pt idx="130" formatCode="0.00%">
                  <c:v>0.33441240492101443</c:v>
                </c:pt>
                <c:pt idx="131" formatCode="0.00%">
                  <c:v>0.35868134773797777</c:v>
                </c:pt>
                <c:pt idx="132" formatCode="0.00%">
                  <c:v>0.32595218103074686</c:v>
                </c:pt>
                <c:pt idx="133" formatCode="0.00%">
                  <c:v>0.30054300424227121</c:v>
                </c:pt>
                <c:pt idx="134" formatCode="0.00%">
                  <c:v>0.2857467808812999</c:v>
                </c:pt>
                <c:pt idx="135" formatCode="0.00%">
                  <c:v>0.25350742223551492</c:v>
                </c:pt>
                <c:pt idx="136" formatCode="0.00%">
                  <c:v>0.20384839723709636</c:v>
                </c:pt>
                <c:pt idx="137" formatCode="0.00%">
                  <c:v>0.15601606235628696</c:v>
                </c:pt>
                <c:pt idx="138" formatCode="0.00%">
                  <c:v>0.14197986858996292</c:v>
                </c:pt>
                <c:pt idx="139" formatCode="0.00%">
                  <c:v>0.15611125383913027</c:v>
                </c:pt>
                <c:pt idx="140" formatCode="0.00%">
                  <c:v>0.16312952274567349</c:v>
                </c:pt>
                <c:pt idx="141" formatCode="0.00%">
                  <c:v>0.18010301509863424</c:v>
                </c:pt>
                <c:pt idx="142" formatCode="0.00%">
                  <c:v>0.19594768844861576</c:v>
                </c:pt>
                <c:pt idx="143" formatCode="0.00%">
                  <c:v>0.21036089532000934</c:v>
                </c:pt>
                <c:pt idx="144" formatCode="0.00%">
                  <c:v>0.21467041702324985</c:v>
                </c:pt>
                <c:pt idx="145" formatCode="0.00%">
                  <c:v>0.22201894578345849</c:v>
                </c:pt>
                <c:pt idx="146" formatCode="0.00%">
                  <c:v>0.21929050697927477</c:v>
                </c:pt>
                <c:pt idx="147" formatCode="0.00%">
                  <c:v>0.21149802253042616</c:v>
                </c:pt>
                <c:pt idx="148" formatCode="0.00%">
                  <c:v>0.17947318474620477</c:v>
                </c:pt>
                <c:pt idx="149" formatCode="0.00%">
                  <c:v>0.15815641779329903</c:v>
                </c:pt>
                <c:pt idx="150" formatCode="0.00%">
                  <c:v>0.14774610991209935</c:v>
                </c:pt>
                <c:pt idx="151" formatCode="0.00%">
                  <c:v>0.13891142139981283</c:v>
                </c:pt>
                <c:pt idx="152" formatCode="0.00%">
                  <c:v>0.11392230356393274</c:v>
                </c:pt>
                <c:pt idx="153" formatCode="0.00%">
                  <c:v>9.3269847113287563E-2</c:v>
                </c:pt>
                <c:pt idx="154" formatCode="0.00%">
                  <c:v>8.1092551456357853E-2</c:v>
                </c:pt>
                <c:pt idx="155" formatCode="0.00%">
                  <c:v>8.231442558912927E-2</c:v>
                </c:pt>
                <c:pt idx="156" formatCode="0.00%">
                  <c:v>8.066152392922854E-2</c:v>
                </c:pt>
                <c:pt idx="157" formatCode="0.00%">
                  <c:v>7.5849705008794066E-2</c:v>
                </c:pt>
                <c:pt idx="158" formatCode="0.00%">
                  <c:v>7.1528880077840196E-2</c:v>
                </c:pt>
                <c:pt idx="159" formatCode="0.00%">
                  <c:v>7.0452318081812404E-2</c:v>
                </c:pt>
                <c:pt idx="160" formatCode="0.00%">
                  <c:v>7.0209542133622849E-2</c:v>
                </c:pt>
                <c:pt idx="161" formatCode="0.00%">
                  <c:v>7.0412479196864775E-2</c:v>
                </c:pt>
                <c:pt idx="162" formatCode="0.00%">
                  <c:v>6.8975336502088203E-2</c:v>
                </c:pt>
                <c:pt idx="163" formatCode="0.00%">
                  <c:v>6.0181176850165885E-2</c:v>
                </c:pt>
                <c:pt idx="164" formatCode="0.00%">
                  <c:v>4.3886832420568345E-2</c:v>
                </c:pt>
                <c:pt idx="165" formatCode="0.00%">
                  <c:v>2.913416121628698E-2</c:v>
                </c:pt>
                <c:pt idx="166" formatCode="0.00%">
                  <c:v>1.8784992242063314E-2</c:v>
                </c:pt>
                <c:pt idx="167" formatCode="0.00%">
                  <c:v>2.7610428790347807E-3</c:v>
                </c:pt>
                <c:pt idx="168" formatCode="0.00%">
                  <c:v>-1.1408330106106201E-2</c:v>
                </c:pt>
                <c:pt idx="169" formatCode="0.00%">
                  <c:v>-2.6241844935796954E-2</c:v>
                </c:pt>
                <c:pt idx="170" formatCode="0.00%">
                  <c:v>-3.5552318455596699E-2</c:v>
                </c:pt>
                <c:pt idx="171" formatCode="0.00%">
                  <c:v>-3.9209382431546702E-2</c:v>
                </c:pt>
                <c:pt idx="172" formatCode="0.00%">
                  <c:v>-4.9751437644920848E-2</c:v>
                </c:pt>
                <c:pt idx="173" formatCode="0.00%">
                  <c:v>-6.1921014792737261E-2</c:v>
                </c:pt>
                <c:pt idx="174" formatCode="0.00%">
                  <c:v>-7.3460848565838677E-2</c:v>
                </c:pt>
                <c:pt idx="175" formatCode="0.00%">
                  <c:v>-8.2665146478843043E-2</c:v>
                </c:pt>
                <c:pt idx="176" formatCode="0.00%">
                  <c:v>-9.301903282015811E-2</c:v>
                </c:pt>
                <c:pt idx="177" formatCode="0.00%">
                  <c:v>-0.10306086372572121</c:v>
                </c:pt>
                <c:pt idx="178" formatCode="0.00%">
                  <c:v>-0.11278092946152474</c:v>
                </c:pt>
                <c:pt idx="179" formatCode="0.00%">
                  <c:v>-0.10611473714815201</c:v>
                </c:pt>
                <c:pt idx="180" formatCode="0.00%">
                  <c:v>-8.9857104083346684E-2</c:v>
                </c:pt>
                <c:pt idx="181" formatCode="0.00%">
                  <c:v>-5.7312379087646859E-2</c:v>
                </c:pt>
                <c:pt idx="182" formatCode="0.00%">
                  <c:v>-3.0199189874920762E-2</c:v>
                </c:pt>
                <c:pt idx="183" formatCode="0.00%">
                  <c:v>-1.234322142548594E-3</c:v>
                </c:pt>
                <c:pt idx="184" formatCode="0.00%">
                  <c:v>2.6814339000448495E-2</c:v>
                </c:pt>
                <c:pt idx="185" formatCode="0.00%">
                  <c:v>5.3648682209114451E-2</c:v>
                </c:pt>
                <c:pt idx="186" formatCode="0.00%">
                  <c:v>5.9772557988360342E-2</c:v>
                </c:pt>
                <c:pt idx="187" formatCode="0.00%">
                  <c:v>4.9533700462881081E-2</c:v>
                </c:pt>
                <c:pt idx="188" formatCode="0.00%">
                  <c:v>1.2430929518937317E-2</c:v>
                </c:pt>
                <c:pt idx="189" formatCode="0.00%">
                  <c:v>-1.7108947769869487E-2</c:v>
                </c:pt>
                <c:pt idx="190" formatCode="0.00%">
                  <c:v>-4.5561009274353914E-2</c:v>
                </c:pt>
                <c:pt idx="191" formatCode="0.00%">
                  <c:v>-7.2635248917208406E-2</c:v>
                </c:pt>
                <c:pt idx="192" formatCode="0.00%">
                  <c:v>-9.8340561829824757E-2</c:v>
                </c:pt>
                <c:pt idx="193" formatCode="0.00%">
                  <c:v>-0.1174523867200562</c:v>
                </c:pt>
                <c:pt idx="194" formatCode="0.00%">
                  <c:v>-0.13058979701484041</c:v>
                </c:pt>
                <c:pt idx="195" formatCode="0.00%">
                  <c:v>-0.13546150708625271</c:v>
                </c:pt>
                <c:pt idx="196" formatCode="0.00%">
                  <c:v>-0.15335784129002628</c:v>
                </c:pt>
                <c:pt idx="197" formatCode="0.00%">
                  <c:v>-0.16314158512580657</c:v>
                </c:pt>
                <c:pt idx="198" formatCode="0.00%">
                  <c:v>-0.17198158527060237</c:v>
                </c:pt>
                <c:pt idx="199" formatCode="0.00%">
                  <c:v>-0.18004346645410063</c:v>
                </c:pt>
                <c:pt idx="200" formatCode="0.00%">
                  <c:v>-0.18744069657734896</c:v>
                </c:pt>
                <c:pt idx="201" formatCode="0.00%">
                  <c:v>-0.19222941176936414</c:v>
                </c:pt>
                <c:pt idx="202" formatCode="0.00%">
                  <c:v>-0.19231542134519852</c:v>
                </c:pt>
                <c:pt idx="203" formatCode="0.00%">
                  <c:v>-0.16709237864170567</c:v>
                </c:pt>
                <c:pt idx="204" formatCode="0.00%">
                  <c:v>-0.15000929087861747</c:v>
                </c:pt>
                <c:pt idx="205" formatCode="0.00%">
                  <c:v>-0.13105848088034333</c:v>
                </c:pt>
                <c:pt idx="206" formatCode="0.00%">
                  <c:v>-0.10985472628895931</c:v>
                </c:pt>
                <c:pt idx="207" formatCode="0.00%">
                  <c:v>-8.5694132745635643E-2</c:v>
                </c:pt>
                <c:pt idx="208" formatCode="0.00%">
                  <c:v>-7.0334136465849628E-2</c:v>
                </c:pt>
                <c:pt idx="209" formatCode="0.00%">
                  <c:v>-5.8649513707330514E-2</c:v>
                </c:pt>
                <c:pt idx="210" formatCode="0.00%">
                  <c:v>-7.5761632508830723E-2</c:v>
                </c:pt>
                <c:pt idx="211" formatCode="0.00%">
                  <c:v>-8.8602417198512695E-2</c:v>
                </c:pt>
                <c:pt idx="212" formatCode="0.00%">
                  <c:v>-0.10000555734190897</c:v>
                </c:pt>
                <c:pt idx="213" formatCode="0.00%">
                  <c:v>-0.11010049632643926</c:v>
                </c:pt>
                <c:pt idx="214" formatCode="0.00%">
                  <c:v>-0.11944145207457257</c:v>
                </c:pt>
                <c:pt idx="215" formatCode="0.00%">
                  <c:v>-0.10837712219148954</c:v>
                </c:pt>
                <c:pt idx="216" formatCode="0.00%">
                  <c:v>-0.10237853952482656</c:v>
                </c:pt>
                <c:pt idx="217" formatCode="0.00%">
                  <c:v>-8.4752805850856539E-2</c:v>
                </c:pt>
                <c:pt idx="218" formatCode="0.00%">
                  <c:v>-7.3361634331416403E-2</c:v>
                </c:pt>
                <c:pt idx="219" formatCode="0.00%">
                  <c:v>-6.7916277618455867E-2</c:v>
                </c:pt>
                <c:pt idx="220" formatCode="0.00%">
                  <c:v>-6.8590585615009525E-2</c:v>
                </c:pt>
                <c:pt idx="221" formatCode="0.00%">
                  <c:v>-7.5181728168150941E-2</c:v>
                </c:pt>
                <c:pt idx="222" formatCode="0.00%">
                  <c:v>-0.11855414206083503</c:v>
                </c:pt>
                <c:pt idx="223" formatCode="0.00%">
                  <c:v>-0.16791223974037539</c:v>
                </c:pt>
                <c:pt idx="224" formatCode="0.00%">
                  <c:v>-0.22166402230451532</c:v>
                </c:pt>
                <c:pt idx="225" formatCode="0.00%">
                  <c:v>-0.26665860846733747</c:v>
                </c:pt>
                <c:pt idx="226" formatCode="0.00%">
                  <c:v>-0.31069233080989034</c:v>
                </c:pt>
                <c:pt idx="227" formatCode="0.00%">
                  <c:v>-0.35381781735314843</c:v>
                </c:pt>
                <c:pt idx="228" formatCode="0.00%">
                  <c:v>-0.39381959483339168</c:v>
                </c:pt>
                <c:pt idx="229" formatCode="0.00%">
                  <c:v>-0.42061851839615283</c:v>
                </c:pt>
                <c:pt idx="230" formatCode="0.00%">
                  <c:v>-0.4169353000308591</c:v>
                </c:pt>
                <c:pt idx="231" formatCode="0.00%">
                  <c:v>-0.39892405846800894</c:v>
                </c:pt>
                <c:pt idx="232" formatCode="0.00%">
                  <c:v>-0.38591256564824894</c:v>
                </c:pt>
                <c:pt idx="233" formatCode="0.00%">
                  <c:v>-0.3647153164802257</c:v>
                </c:pt>
                <c:pt idx="234" formatCode="0.00%">
                  <c:v>-0.33404898223681712</c:v>
                </c:pt>
                <c:pt idx="235" formatCode="0.00%">
                  <c:v>-0.29174485617301249</c:v>
                </c:pt>
                <c:pt idx="236" formatCode="0.00%">
                  <c:v>-0.21457383178619338</c:v>
                </c:pt>
                <c:pt idx="237" formatCode="0.00%">
                  <c:v>-0.1567176966292716</c:v>
                </c:pt>
                <c:pt idx="238" formatCode="0.00%">
                  <c:v>-0.10389195185566225</c:v>
                </c:pt>
                <c:pt idx="239" formatCode="0.00%">
                  <c:v>-3.9213935355863372E-2</c:v>
                </c:pt>
                <c:pt idx="240" formatCode="0.00%">
                  <c:v>2.179330153206438E-2</c:v>
                </c:pt>
                <c:pt idx="241" formatCode="0.00%">
                  <c:v>7.7484698916861605E-2</c:v>
                </c:pt>
                <c:pt idx="242" formatCode="0.00%">
                  <c:v>0.13965502183584722</c:v>
                </c:pt>
                <c:pt idx="243" formatCode="0.00%">
                  <c:v>0.17140813803948207</c:v>
                </c:pt>
                <c:pt idx="244" formatCode="0.00%">
                  <c:v>0.21087283424759229</c:v>
                </c:pt>
                <c:pt idx="245" formatCode="0.00%">
                  <c:v>0.25116550612942512</c:v>
                </c:pt>
                <c:pt idx="246" formatCode="0.00%">
                  <c:v>0.29015821713494594</c:v>
                </c:pt>
                <c:pt idx="247" formatCode="0.00%">
                  <c:v>0.34027751574780041</c:v>
                </c:pt>
                <c:pt idx="248" formatCode="0.00%">
                  <c:v>0.40244903533222631</c:v>
                </c:pt>
                <c:pt idx="249" formatCode="0.00%">
                  <c:v>0.42840063743171686</c:v>
                </c:pt>
                <c:pt idx="250" formatCode="0.00%">
                  <c:v>0.43942033321148388</c:v>
                </c:pt>
                <c:pt idx="251" formatCode="0.00%">
                  <c:v>0.41341515811721807</c:v>
                </c:pt>
                <c:pt idx="252" formatCode="0.00%">
                  <c:v>0.3716182971541695</c:v>
                </c:pt>
                <c:pt idx="253" formatCode="0.00%">
                  <c:v>0.32446161079669311</c:v>
                </c:pt>
                <c:pt idx="254" formatCode="0.00%">
                  <c:v>0.25912748980927081</c:v>
                </c:pt>
                <c:pt idx="255" formatCode="0.00%">
                  <c:v>0.17884618000888297</c:v>
                </c:pt>
                <c:pt idx="256" formatCode="0.00%">
                  <c:v>0.11853948664237413</c:v>
                </c:pt>
                <c:pt idx="257" formatCode="0.00%">
                  <c:v>6.5067763950011459E-2</c:v>
                </c:pt>
                <c:pt idx="258" formatCode="0.00%">
                  <c:v>3.3272163264547627E-2</c:v>
                </c:pt>
                <c:pt idx="259" formatCode="0.00%">
                  <c:v>6.4174313460683141E-3</c:v>
                </c:pt>
                <c:pt idx="260" formatCode="0.00%">
                  <c:v>-1.7914132393177518E-2</c:v>
                </c:pt>
                <c:pt idx="261" formatCode="0.00%">
                  <c:v>-3.1980972850979006E-2</c:v>
                </c:pt>
                <c:pt idx="262" formatCode="0.00%">
                  <c:v>-3.6281130388835736E-2</c:v>
                </c:pt>
                <c:pt idx="263" formatCode="0.00%">
                  <c:v>-3.5116281750801281E-2</c:v>
                </c:pt>
                <c:pt idx="264" formatCode="0.00%">
                  <c:v>-3.1990576834784012E-2</c:v>
                </c:pt>
                <c:pt idx="265" formatCode="0.00%">
                  <c:v>-2.8496870755918668E-2</c:v>
                </c:pt>
                <c:pt idx="266" formatCode="0.00%">
                  <c:v>-2.5842739984371255E-2</c:v>
                </c:pt>
                <c:pt idx="267" formatCode="0.00%">
                  <c:v>-1.8853513675107347E-2</c:v>
                </c:pt>
                <c:pt idx="268" formatCode="0.00%">
                  <c:v>-1.2666262405898077E-2</c:v>
                </c:pt>
                <c:pt idx="269" formatCode="0.00%">
                  <c:v>-7.3336989094995308E-3</c:v>
                </c:pt>
                <c:pt idx="270" formatCode="0.00%">
                  <c:v>-2.051944108161019E-2</c:v>
                </c:pt>
                <c:pt idx="271" formatCode="0.00%">
                  <c:v>-2.4016446059449303E-2</c:v>
                </c:pt>
                <c:pt idx="272" formatCode="0.00%">
                  <c:v>-1.3288612184272464E-2</c:v>
                </c:pt>
                <c:pt idx="273" formatCode="0.00%">
                  <c:v>1.0945629372558718E-2</c:v>
                </c:pt>
                <c:pt idx="274" formatCode="0.00%">
                  <c:v>3.0232771903832223E-2</c:v>
                </c:pt>
                <c:pt idx="275" formatCode="0.00%">
                  <c:v>3.9650547342148901E-2</c:v>
                </c:pt>
                <c:pt idx="276" formatCode="0.00%">
                  <c:v>3.781589936370322E-2</c:v>
                </c:pt>
                <c:pt idx="277" formatCode="0.00%">
                  <c:v>7.1243133522481461E-2</c:v>
                </c:pt>
                <c:pt idx="278" formatCode="0.00%">
                  <c:v>0.1207368379816014</c:v>
                </c:pt>
                <c:pt idx="279" formatCode="0.00%">
                  <c:v>0.13633877666985583</c:v>
                </c:pt>
                <c:pt idx="280" formatCode="0.00%">
                  <c:v>0.13278982886782909</c:v>
                </c:pt>
                <c:pt idx="281" formatCode="0.00%">
                  <c:v>0.13801495280480269</c:v>
                </c:pt>
                <c:pt idx="282" formatCode="0.00%">
                  <c:v>0.1640362197108125</c:v>
                </c:pt>
                <c:pt idx="283" formatCode="0.00%">
                  <c:v>0.21480628582941708</c:v>
                </c:pt>
                <c:pt idx="284" formatCode="0.00%">
                  <c:v>0.2376157372045824</c:v>
                </c:pt>
                <c:pt idx="285" formatCode="0.00%">
                  <c:v>0.19628245054878368</c:v>
                </c:pt>
                <c:pt idx="286" formatCode="0.00%">
                  <c:v>0.1781890279521936</c:v>
                </c:pt>
                <c:pt idx="287" formatCode="0.00%">
                  <c:v>0.17637656207381425</c:v>
                </c:pt>
                <c:pt idx="288" formatCode="0.00%">
                  <c:v>0.17608574115707176</c:v>
                </c:pt>
                <c:pt idx="289" formatCode="0.00%">
                  <c:v>0.1683784721147954</c:v>
                </c:pt>
                <c:pt idx="290" formatCode="0.00%">
                  <c:v>0.15233904037158719</c:v>
                </c:pt>
                <c:pt idx="291" formatCode="0.00%">
                  <c:v>0.1434614732542725</c:v>
                </c:pt>
                <c:pt idx="292" formatCode="0.00%">
                  <c:v>0.1709656587124686</c:v>
                </c:pt>
                <c:pt idx="293" formatCode="0.00%">
                  <c:v>0.21661827573265757</c:v>
                </c:pt>
                <c:pt idx="294" formatCode="0.00%">
                  <c:v>0.27078748609382486</c:v>
                </c:pt>
                <c:pt idx="295" formatCode="0.00%">
                  <c:v>0.31458238867503008</c:v>
                </c:pt>
                <c:pt idx="296" formatCode="0.00%">
                  <c:v>0.36393842430011114</c:v>
                </c:pt>
                <c:pt idx="297" formatCode="0.00%">
                  <c:v>0.41925675611037461</c:v>
                </c:pt>
                <c:pt idx="298" formatCode="0.00%">
                  <c:v>0.47094400708693929</c:v>
                </c:pt>
                <c:pt idx="299" formatCode="0.00%">
                  <c:v>0.52090639033654473</c:v>
                </c:pt>
                <c:pt idx="300" formatCode="0.00%">
                  <c:v>0.51653137294820772</c:v>
                </c:pt>
                <c:pt idx="301" formatCode="0.00%">
                  <c:v>0.4860741623086513</c:v>
                </c:pt>
                <c:pt idx="302" formatCode="0.00%">
                  <c:v>0.4489530209711563</c:v>
                </c:pt>
                <c:pt idx="303" formatCode="0.00%">
                  <c:v>0.39784596474659772</c:v>
                </c:pt>
                <c:pt idx="304" formatCode="0.00%">
                  <c:v>0.33412418418354606</c:v>
                </c:pt>
                <c:pt idx="305" formatCode="0.00%">
                  <c:v>0.26288797552999355</c:v>
                </c:pt>
                <c:pt idx="306" formatCode="0.00%">
                  <c:v>0.19066078661831054</c:v>
                </c:pt>
                <c:pt idx="307" formatCode="0.00%">
                  <c:v>0.14595690960318985</c:v>
                </c:pt>
                <c:pt idx="308" formatCode="0.00%">
                  <c:v>0.11262789364695358</c:v>
                </c:pt>
                <c:pt idx="309" formatCode="0.00%">
                  <c:v>9.0399728649050992E-2</c:v>
                </c:pt>
                <c:pt idx="310" formatCode="0.00%">
                  <c:v>6.576376528211525E-2</c:v>
                </c:pt>
                <c:pt idx="311" formatCode="0.00%">
                  <c:v>3.8347451508172314E-2</c:v>
                </c:pt>
                <c:pt idx="312" formatCode="0.00%">
                  <c:v>2.6983670653833336E-2</c:v>
                </c:pt>
                <c:pt idx="313" formatCode="0.00%">
                  <c:v>2.572321517772802E-2</c:v>
                </c:pt>
                <c:pt idx="314" formatCode="0.00%">
                  <c:v>1.6588586845433628E-2</c:v>
                </c:pt>
                <c:pt idx="315" formatCode="0.00%">
                  <c:v>1.2740734392713282E-3</c:v>
                </c:pt>
                <c:pt idx="316" formatCode="0.00%">
                  <c:v>-5.9887915001262115E-3</c:v>
                </c:pt>
                <c:pt idx="317" formatCode="0.00%">
                  <c:v>-3.4116877169666493E-3</c:v>
                </c:pt>
                <c:pt idx="318" formatCode="0.00%">
                  <c:v>9.8320937450637746E-3</c:v>
                </c:pt>
                <c:pt idx="319" formatCode="0.00%">
                  <c:v>6.5981626294737694E-3</c:v>
                </c:pt>
                <c:pt idx="320" formatCode="0.00%">
                  <c:v>1.2563139360519671E-3</c:v>
                </c:pt>
                <c:pt idx="321" formatCode="0.00%">
                  <c:v>2.0716107309683762E-2</c:v>
                </c:pt>
                <c:pt idx="322" formatCode="0.00%">
                  <c:v>4.4884998402586307E-2</c:v>
                </c:pt>
                <c:pt idx="323" formatCode="0.00%">
                  <c:v>5.9706031135041471E-2</c:v>
                </c:pt>
                <c:pt idx="324" formatCode="0.00%">
                  <c:v>7.0988461814007753E-2</c:v>
                </c:pt>
                <c:pt idx="325" formatCode="0.00%">
                  <c:v>7.8071550042168036E-2</c:v>
                </c:pt>
                <c:pt idx="326" formatCode="0.00%">
                  <c:v>0.10628754985248756</c:v>
                </c:pt>
                <c:pt idx="327" formatCode="0.00%">
                  <c:v>0.11312537223332564</c:v>
                </c:pt>
                <c:pt idx="328" formatCode="0.00%">
                  <c:v>7.6101357253889779E-2</c:v>
                </c:pt>
                <c:pt idx="329" formatCode="0.00%">
                  <c:v>2.9365109081028518E-2</c:v>
                </c:pt>
                <c:pt idx="330" formatCode="0.00%">
                  <c:v>-1.6046311861975915E-2</c:v>
                </c:pt>
                <c:pt idx="331" formatCode="0.00%">
                  <c:v>-5.1841407888653435E-2</c:v>
                </c:pt>
                <c:pt idx="332" formatCode="0.00%">
                  <c:v>-7.7695423691668042E-2</c:v>
                </c:pt>
                <c:pt idx="333" formatCode="0.00%">
                  <c:v>-0.12031936070026639</c:v>
                </c:pt>
                <c:pt idx="334" formatCode="0.00%">
                  <c:v>-0.14753148688926654</c:v>
                </c:pt>
                <c:pt idx="335" formatCode="0.00%">
                  <c:v>-0.15445381249070256</c:v>
                </c:pt>
                <c:pt idx="336" formatCode="0.00%">
                  <c:v>-0.15122502221271372</c:v>
                </c:pt>
                <c:pt idx="337" formatCode="0.00%">
                  <c:v>-0.14613442892458717</c:v>
                </c:pt>
                <c:pt idx="338" formatCode="0.00%">
                  <c:v>-0.14408322408441077</c:v>
                </c:pt>
                <c:pt idx="339" formatCode="0.00%">
                  <c:v>-0.14575624717202984</c:v>
                </c:pt>
                <c:pt idx="340" formatCode="0.00%">
                  <c:v>-0.13479810286824323</c:v>
                </c:pt>
                <c:pt idx="341" formatCode="0.00%">
                  <c:v>-0.11546291223978344</c:v>
                </c:pt>
                <c:pt idx="342" formatCode="0.00%">
                  <c:v>-9.5327558100115728E-2</c:v>
                </c:pt>
                <c:pt idx="343" formatCode="0.00%">
                  <c:v>-7.1663117238480734E-2</c:v>
                </c:pt>
                <c:pt idx="344" formatCode="0.00%">
                  <c:v>-4.4779350964230469E-2</c:v>
                </c:pt>
                <c:pt idx="345" formatCode="0.00%">
                  <c:v>-1.9234971219483699E-2</c:v>
                </c:pt>
                <c:pt idx="346" formatCode="0.00%">
                  <c:v>4.6859149568290182E-3</c:v>
                </c:pt>
                <c:pt idx="347" formatCode="0.00%">
                  <c:v>2.5592781434975009E-2</c:v>
                </c:pt>
                <c:pt idx="348" formatCode="0.00%">
                  <c:v>3.0069227357192529E-2</c:v>
                </c:pt>
                <c:pt idx="349" formatCode="0.00%">
                  <c:v>2.6477274812221507E-2</c:v>
                </c:pt>
                <c:pt idx="350" formatCode="0.00%">
                  <c:v>3.00377489178556E-2</c:v>
                </c:pt>
                <c:pt idx="351" formatCode="0.00%">
                  <c:v>3.0247462378606205E-2</c:v>
                </c:pt>
                <c:pt idx="352" formatCode="0.00%">
                  <c:v>3.1552864024625871E-2</c:v>
                </c:pt>
                <c:pt idx="353" formatCode="0.00%">
                  <c:v>3.3974056454315393E-2</c:v>
                </c:pt>
                <c:pt idx="354" formatCode="0.00%">
                  <c:v>3.6767451076536339E-2</c:v>
                </c:pt>
                <c:pt idx="355" formatCode="0.00%">
                  <c:v>4.914571263499945E-2</c:v>
                </c:pt>
                <c:pt idx="356" formatCode="0.00%">
                  <c:v>7.7379851910493569E-2</c:v>
                </c:pt>
                <c:pt idx="357" formatCode="0.00%">
                  <c:v>8.5850609604538608E-2</c:v>
                </c:pt>
                <c:pt idx="358" formatCode="0.00%">
                  <c:v>0.10175173106592794</c:v>
                </c:pt>
                <c:pt idx="359" formatCode="0.00%">
                  <c:v>0.11958067944547768</c:v>
                </c:pt>
                <c:pt idx="360" formatCode="0.00%">
                  <c:v>0.13936162036085609</c:v>
                </c:pt>
                <c:pt idx="361" formatCode="0.00%">
                  <c:v>0.15982637177643588</c:v>
                </c:pt>
                <c:pt idx="362" formatCode="0.00%">
                  <c:v>0.17343335149975281</c:v>
                </c:pt>
                <c:pt idx="363" formatCode="0.00%">
                  <c:v>0.17872604428893779</c:v>
                </c:pt>
                <c:pt idx="364" formatCode="0.00%">
                  <c:v>0.19153362683520325</c:v>
                </c:pt>
                <c:pt idx="365" formatCode="0.00%">
                  <c:v>0.19475953355087938</c:v>
                </c:pt>
                <c:pt idx="366" formatCode="0.00%">
                  <c:v>0.19310702219911779</c:v>
                </c:pt>
                <c:pt idx="367" formatCode="0.00%">
                  <c:v>0.18664904140756278</c:v>
                </c:pt>
                <c:pt idx="368" formatCode="0.00%">
                  <c:v>0.17779231540161389</c:v>
                </c:pt>
                <c:pt idx="369" formatCode="0.00%">
                  <c:v>0.18089248592579055</c:v>
                </c:pt>
                <c:pt idx="370" formatCode="0.00%">
                  <c:v>0.18189255140070371</c:v>
                </c:pt>
                <c:pt idx="371" formatCode="0.00%">
                  <c:v>0.18021572229647154</c:v>
                </c:pt>
                <c:pt idx="372" formatCode="0.00%">
                  <c:v>0.17105309908742883</c:v>
                </c:pt>
                <c:pt idx="373" formatCode="0.00%">
                  <c:v>0.15220144643832834</c:v>
                </c:pt>
                <c:pt idx="374" formatCode="0.00%">
                  <c:v>0.12349865373815128</c:v>
                </c:pt>
                <c:pt idx="375" formatCode="0.00%">
                  <c:v>0.11221482779002923</c:v>
                </c:pt>
                <c:pt idx="376" formatCode="0.00%">
                  <c:v>8.9258974388878976E-2</c:v>
                </c:pt>
                <c:pt idx="377" formatCode="0.00%">
                  <c:v>5.8760685251991962E-2</c:v>
                </c:pt>
                <c:pt idx="378" formatCode="0.00%">
                  <c:v>2.5302970861795782E-2</c:v>
                </c:pt>
                <c:pt idx="379" formatCode="0.00%">
                  <c:v>9.6846448620557801E-4</c:v>
                </c:pt>
                <c:pt idx="380" formatCode="0.00%">
                  <c:v>-1.3299889954953126E-2</c:v>
                </c:pt>
                <c:pt idx="381" formatCode="0.00%">
                  <c:v>-1.7373652070495682E-2</c:v>
                </c:pt>
                <c:pt idx="382" formatCode="0.00%">
                  <c:v>-3.761316454635466E-2</c:v>
                </c:pt>
                <c:pt idx="383" formatCode="0.00%">
                  <c:v>-5.2861751856055017E-2</c:v>
                </c:pt>
                <c:pt idx="384" formatCode="0.00%">
                  <c:v>-5.6812871164626966E-2</c:v>
                </c:pt>
                <c:pt idx="385" formatCode="0.00%">
                  <c:v>-5.2361985484847606E-2</c:v>
                </c:pt>
                <c:pt idx="386" formatCode="0.00%">
                  <c:v>-4.6525363774330364E-2</c:v>
                </c:pt>
                <c:pt idx="387" formatCode="0.00%">
                  <c:v>-3.5878830854719435E-2</c:v>
                </c:pt>
                <c:pt idx="388" formatCode="0.00%">
                  <c:v>-1.9850190703584847E-2</c:v>
                </c:pt>
                <c:pt idx="389" formatCode="0.00%">
                  <c:v>-1.3945191488889175E-2</c:v>
                </c:pt>
                <c:pt idx="390" formatCode="0.00%">
                  <c:v>-7.3170315889409254E-3</c:v>
                </c:pt>
                <c:pt idx="391" formatCode="0.00%">
                  <c:v>-7.875283590856319E-3</c:v>
                </c:pt>
                <c:pt idx="392" formatCode="0.00%">
                  <c:v>-7.8595931381686412E-3</c:v>
                </c:pt>
                <c:pt idx="393" formatCode="0.00%">
                  <c:v>-5.8344052662571144E-3</c:v>
                </c:pt>
                <c:pt idx="394" formatCode="0.00%">
                  <c:v>-6.1108634918489724E-3</c:v>
                </c:pt>
                <c:pt idx="395" formatCode="0.00%">
                  <c:v>-9.0356889383204075E-3</c:v>
                </c:pt>
                <c:pt idx="396" formatCode="0.00%">
                  <c:v>1.943081639270261E-3</c:v>
                </c:pt>
                <c:pt idx="397" formatCode="0.00%">
                  <c:v>1.1847004991610177E-2</c:v>
                </c:pt>
                <c:pt idx="398" formatCode="0.00%">
                  <c:v>2.4696788625955701E-2</c:v>
                </c:pt>
                <c:pt idx="399" formatCode="0.00%">
                  <c:v>3.5240133819926411E-2</c:v>
                </c:pt>
                <c:pt idx="400" formatCode="0.00%">
                  <c:v>3.4996768738944306E-2</c:v>
                </c:pt>
                <c:pt idx="401" formatCode="0.00%">
                  <c:v>3.6108802841340104E-2</c:v>
                </c:pt>
                <c:pt idx="402" formatCode="0.00%">
                  <c:v>3.8434442902209653E-2</c:v>
                </c:pt>
                <c:pt idx="403" formatCode="0.00%">
                  <c:v>4.2802520581325387E-2</c:v>
                </c:pt>
                <c:pt idx="404" formatCode="0.00%">
                  <c:v>4.9186811864265767E-2</c:v>
                </c:pt>
                <c:pt idx="405" formatCode="0.00%">
                  <c:v>5.7957069501288538E-2</c:v>
                </c:pt>
                <c:pt idx="406" formatCode="0.00%">
                  <c:v>6.4797101545756908E-2</c:v>
                </c:pt>
                <c:pt idx="407" formatCode="0.00%">
                  <c:v>8.2946887576300199E-2</c:v>
                </c:pt>
                <c:pt idx="408" formatCode="0.00%">
                  <c:v>9.1617312226633052E-2</c:v>
                </c:pt>
                <c:pt idx="409" formatCode="0.00%">
                  <c:v>9.06831902766283E-2</c:v>
                </c:pt>
                <c:pt idx="410" formatCode="0.00%">
                  <c:v>0.10066147624084842</c:v>
                </c:pt>
                <c:pt idx="411" formatCode="0.00%">
                  <c:v>0.1016503326434588</c:v>
                </c:pt>
                <c:pt idx="412" formatCode="0.00%">
                  <c:v>9.2189527001333538E-2</c:v>
                </c:pt>
                <c:pt idx="413" formatCode="0.00%">
                  <c:v>8.5337228251203046E-2</c:v>
                </c:pt>
                <c:pt idx="414" formatCode="0.00%">
                  <c:v>7.6311381323497018E-2</c:v>
                </c:pt>
                <c:pt idx="415" formatCode="0.00%">
                  <c:v>7.3487540403360807E-2</c:v>
                </c:pt>
                <c:pt idx="416" formatCode="0.00%">
                  <c:v>7.678845835104986E-2</c:v>
                </c:pt>
                <c:pt idx="417" formatCode="0.00%">
                  <c:v>5.248744296682073E-2</c:v>
                </c:pt>
                <c:pt idx="418" formatCode="0.00%">
                  <c:v>4.1605270401358752E-2</c:v>
                </c:pt>
                <c:pt idx="419" formatCode="0.00%">
                  <c:v>4.7283221035122169E-2</c:v>
                </c:pt>
                <c:pt idx="420" formatCode="0.00%">
                  <c:v>5.1094200242407961E-2</c:v>
                </c:pt>
                <c:pt idx="421" formatCode="0.00%">
                  <c:v>5.3346786323602791E-2</c:v>
                </c:pt>
                <c:pt idx="422" formatCode="0.00%">
                  <c:v>5.4218372042773355E-2</c:v>
                </c:pt>
                <c:pt idx="423" formatCode="0.00%">
                  <c:v>5.3682198843679307E-2</c:v>
                </c:pt>
                <c:pt idx="424" formatCode="0.00%">
                  <c:v>6.7969350914903082E-2</c:v>
                </c:pt>
                <c:pt idx="425" formatCode="0.00%">
                  <c:v>7.6549111235725054E-2</c:v>
                </c:pt>
                <c:pt idx="426" formatCode="0.00%">
                  <c:v>7.7340369257133945E-2</c:v>
                </c:pt>
                <c:pt idx="427" formatCode="0.00%">
                  <c:v>7.9581951952062191E-2</c:v>
                </c:pt>
                <c:pt idx="428" formatCode="0.00%">
                  <c:v>8.4062354250061366E-2</c:v>
                </c:pt>
                <c:pt idx="429" formatCode="0.00%">
                  <c:v>9.0465555236638906E-2</c:v>
                </c:pt>
                <c:pt idx="430" formatCode="0.00%">
                  <c:v>9.8846683054750084E-2</c:v>
                </c:pt>
                <c:pt idx="431" formatCode="0.00%">
                  <c:v>0.10710815332998935</c:v>
                </c:pt>
                <c:pt idx="432" formatCode="0.00%">
                  <c:v>0.11432754750009488</c:v>
                </c:pt>
                <c:pt idx="433" formatCode="0.00%">
                  <c:v>0.10876921367740611</c:v>
                </c:pt>
                <c:pt idx="434" formatCode="0.00%">
                  <c:v>9.2603166529566794E-2</c:v>
                </c:pt>
                <c:pt idx="435" formatCode="0.00%">
                  <c:v>8.6305848756445869E-2</c:v>
                </c:pt>
                <c:pt idx="436" formatCode="0.00%">
                  <c:v>7.8643987666209725E-2</c:v>
                </c:pt>
                <c:pt idx="437" formatCode="0.00%">
                  <c:v>6.9633566875489716E-2</c:v>
                </c:pt>
                <c:pt idx="438" formatCode="0.00%">
                  <c:v>5.7242857675646963E-2</c:v>
                </c:pt>
                <c:pt idx="439" formatCode="0.00%">
                  <c:v>4.3628925001447882E-2</c:v>
                </c:pt>
                <c:pt idx="440" formatCode="0.00%">
                  <c:v>4.73202019888046E-2</c:v>
                </c:pt>
                <c:pt idx="441" formatCode="0.00%">
                  <c:v>6.9522264520128774E-2</c:v>
                </c:pt>
                <c:pt idx="442" formatCode="0.00%">
                  <c:v>6.2004330008593289E-2</c:v>
                </c:pt>
                <c:pt idx="443" formatCode="0.00%">
                  <c:v>5.3955035520548256E-2</c:v>
                </c:pt>
                <c:pt idx="444" formatCode="0.00%">
                  <c:v>4.5383559684875063E-2</c:v>
                </c:pt>
                <c:pt idx="445" formatCode="0.00%">
                  <c:v>3.7802484057412267E-2</c:v>
                </c:pt>
                <c:pt idx="446" formatCode="0.00%">
                  <c:v>3.5645028546142266E-2</c:v>
                </c:pt>
                <c:pt idx="447" formatCode="0.00%">
                  <c:v>2.5028745131951524E-2</c:v>
                </c:pt>
                <c:pt idx="448" formatCode="0.00%">
                  <c:v>4.4996685173857021E-3</c:v>
                </c:pt>
                <c:pt idx="449" formatCode="0.00%">
                  <c:v>2.8730899259012954E-3</c:v>
                </c:pt>
                <c:pt idx="450" formatCode="0.00%">
                  <c:v>-1.1451515581590854E-3</c:v>
                </c:pt>
                <c:pt idx="451" formatCode="0.00%">
                  <c:v>-7.6068636081781937E-3</c:v>
                </c:pt>
                <c:pt idx="452" formatCode="0.00%">
                  <c:v>-1.2118960589569405E-2</c:v>
                </c:pt>
                <c:pt idx="453" formatCode="0.00%">
                  <c:v>-2.4505788487547919E-2</c:v>
                </c:pt>
                <c:pt idx="454" formatCode="0.00%">
                  <c:v>-3.6308627422452888E-2</c:v>
                </c:pt>
                <c:pt idx="455" formatCode="0.00%">
                  <c:v>-4.957518402547223E-2</c:v>
                </c:pt>
                <c:pt idx="456" formatCode="0.00%">
                  <c:v>-6.4017048513088759E-2</c:v>
                </c:pt>
                <c:pt idx="457" formatCode="0.00%">
                  <c:v>-7.4334889056290154E-2</c:v>
                </c:pt>
                <c:pt idx="458" formatCode="0.00%">
                  <c:v>-8.0534197491605508E-2</c:v>
                </c:pt>
                <c:pt idx="459" formatCode="0.00%">
                  <c:v>-8.8626512321478113E-2</c:v>
                </c:pt>
                <c:pt idx="460" formatCode="0.00%">
                  <c:v>-9.3616189954597973E-2</c:v>
                </c:pt>
                <c:pt idx="461" formatCode="0.00%">
                  <c:v>-9.9389355132173951E-2</c:v>
                </c:pt>
                <c:pt idx="462" formatCode="0.00%">
                  <c:v>-0.10132669938770555</c:v>
                </c:pt>
                <c:pt idx="463" formatCode="0.00%">
                  <c:v>-0.10517902570012494</c:v>
                </c:pt>
                <c:pt idx="464" formatCode="0.00%">
                  <c:v>-0.11206303781761351</c:v>
                </c:pt>
                <c:pt idx="465" formatCode="0.00%">
                  <c:v>-0.12203977809045319</c:v>
                </c:pt>
                <c:pt idx="466" formatCode="0.00%">
                  <c:v>-0.13282556747310204</c:v>
                </c:pt>
                <c:pt idx="467" formatCode="0.00%">
                  <c:v>-0.14313848807341512</c:v>
                </c:pt>
                <c:pt idx="468" formatCode="0.00%">
                  <c:v>-0.145886921474501</c:v>
                </c:pt>
                <c:pt idx="469" formatCode="0.00%">
                  <c:v>-0.14949301239230139</c:v>
                </c:pt>
                <c:pt idx="470" formatCode="0.00%">
                  <c:v>-0.15143145522933577</c:v>
                </c:pt>
                <c:pt idx="471" formatCode="0.00%">
                  <c:v>-0.15097900019814647</c:v>
                </c:pt>
                <c:pt idx="472" formatCode="0.00%">
                  <c:v>-0.14801219244552899</c:v>
                </c:pt>
                <c:pt idx="473" formatCode="0.00%">
                  <c:v>-0.13777563989303587</c:v>
                </c:pt>
                <c:pt idx="474" formatCode="0.00%">
                  <c:v>-0.12540474190066064</c:v>
                </c:pt>
                <c:pt idx="475" formatCode="0.00%">
                  <c:v>-0.12243447072818125</c:v>
                </c:pt>
                <c:pt idx="476" formatCode="0.00%">
                  <c:v>-0.11935591621819541</c:v>
                </c:pt>
                <c:pt idx="477" formatCode="0.00%">
                  <c:v>-0.11619915962816219</c:v>
                </c:pt>
                <c:pt idx="478" formatCode="0.00%">
                  <c:v>-0.11425751348304514</c:v>
                </c:pt>
                <c:pt idx="479" formatCode="0.00%">
                  <c:v>-0.11361267162547806</c:v>
                </c:pt>
                <c:pt idx="480" formatCode="0.00%">
                  <c:v>-0.11817559904872144</c:v>
                </c:pt>
                <c:pt idx="481" formatCode="0.00%">
                  <c:v>-0.11909916180553826</c:v>
                </c:pt>
                <c:pt idx="482" formatCode="0.00%">
                  <c:v>-0.11498521448703436</c:v>
                </c:pt>
                <c:pt idx="483" formatCode="0.00%">
                  <c:v>-0.11011885386433151</c:v>
                </c:pt>
                <c:pt idx="484" formatCode="0.00%">
                  <c:v>-0.10365740196693485</c:v>
                </c:pt>
                <c:pt idx="485" formatCode="0.00%">
                  <c:v>-9.3350878887590638E-2</c:v>
                </c:pt>
                <c:pt idx="486" formatCode="0.00%">
                  <c:v>-7.891504669954863E-2</c:v>
                </c:pt>
                <c:pt idx="487" formatCode="0.00%">
                  <c:v>-6.2321280947998714E-2</c:v>
                </c:pt>
                <c:pt idx="488" formatCode="0.00%">
                  <c:v>-5.5380479040537223E-2</c:v>
                </c:pt>
                <c:pt idx="489" formatCode="0.00%">
                  <c:v>-5.2220393995420111E-2</c:v>
                </c:pt>
                <c:pt idx="490" formatCode="0.00%">
                  <c:v>-5.0077172114896817E-2</c:v>
                </c:pt>
                <c:pt idx="491" formatCode="0.00%">
                  <c:v>-5.121581733852254E-2</c:v>
                </c:pt>
                <c:pt idx="492" formatCode="0.00%">
                  <c:v>-5.7871495131723627E-2</c:v>
                </c:pt>
                <c:pt idx="493" formatCode="0.00%">
                  <c:v>-7.0105064122586436E-2</c:v>
                </c:pt>
                <c:pt idx="494" formatCode="0.00%">
                  <c:v>-8.3713160506866058E-2</c:v>
                </c:pt>
                <c:pt idx="495" formatCode="0.00%">
                  <c:v>-9.1804535678855603E-2</c:v>
                </c:pt>
                <c:pt idx="496" formatCode="0.00%">
                  <c:v>-9.6516110586057247E-2</c:v>
                </c:pt>
                <c:pt idx="497" formatCode="0.00%">
                  <c:v>-0.10178918664193859</c:v>
                </c:pt>
                <c:pt idx="498" formatCode="0.00%">
                  <c:v>-0.10926166374135937</c:v>
                </c:pt>
                <c:pt idx="499" formatCode="0.00%">
                  <c:v>-0.11397037550043543</c:v>
                </c:pt>
                <c:pt idx="500" formatCode="0.00%">
                  <c:v>-0.11587881496600505</c:v>
                </c:pt>
                <c:pt idx="501" formatCode="0.00%">
                  <c:v>-0.11777290173423993</c:v>
                </c:pt>
                <c:pt idx="502" formatCode="0.00%">
                  <c:v>-0.12156900441336316</c:v>
                </c:pt>
                <c:pt idx="503" formatCode="0.00%">
                  <c:v>-0.12332070635610926</c:v>
                </c:pt>
                <c:pt idx="504" formatCode="0.00%">
                  <c:v>-0.12429430783310258</c:v>
                </c:pt>
                <c:pt idx="505" formatCode="0.00%">
                  <c:v>-0.11867840445560995</c:v>
                </c:pt>
                <c:pt idx="506" formatCode="0.00%">
                  <c:v>-0.11453038517990577</c:v>
                </c:pt>
                <c:pt idx="507" formatCode="0.00%">
                  <c:v>-0.11193025593829242</c:v>
                </c:pt>
                <c:pt idx="508" formatCode="0.00%">
                  <c:v>-0.10946797630310157</c:v>
                </c:pt>
                <c:pt idx="509" formatCode="0.00%">
                  <c:v>-0.10392308469246736</c:v>
                </c:pt>
                <c:pt idx="510" formatCode="0.00%">
                  <c:v>-0.10285258889705506</c:v>
                </c:pt>
                <c:pt idx="511" formatCode="0.00%">
                  <c:v>-0.10113353149045179</c:v>
                </c:pt>
                <c:pt idx="512" formatCode="0.00%">
                  <c:v>-0.10225072314440764</c:v>
                </c:pt>
                <c:pt idx="513" formatCode="0.00%">
                  <c:v>-0.10154669732958865</c:v>
                </c:pt>
                <c:pt idx="514" formatCode="0.00%">
                  <c:v>-9.8942579144890019E-2</c:v>
                </c:pt>
                <c:pt idx="515" formatCode="0.00%">
                  <c:v>-9.5407917320736835E-2</c:v>
                </c:pt>
                <c:pt idx="516" formatCode="0.00%">
                  <c:v>-9.2515660757050977E-2</c:v>
                </c:pt>
                <c:pt idx="517" formatCode="0.00%">
                  <c:v>-8.812160289543014E-2</c:v>
                </c:pt>
                <c:pt idx="518" formatCode="0.00%">
                  <c:v>-8.5879522863265167E-2</c:v>
                </c:pt>
                <c:pt idx="519" formatCode="0.00%">
                  <c:v>-7.8222794263145823E-2</c:v>
                </c:pt>
                <c:pt idx="520" formatCode="0.00%">
                  <c:v>-7.1745923569364711E-2</c:v>
                </c:pt>
                <c:pt idx="521" formatCode="0.00%">
                  <c:v>-6.6525383666783622E-2</c:v>
                </c:pt>
                <c:pt idx="522" formatCode="0.00%">
                  <c:v>-6.1567267571153494E-2</c:v>
                </c:pt>
                <c:pt idx="523" formatCode="0.00%">
                  <c:v>-5.5946053019418462E-2</c:v>
                </c:pt>
                <c:pt idx="524" formatCode="0.00%">
                  <c:v>-4.8672015418309789E-2</c:v>
                </c:pt>
                <c:pt idx="525" formatCode="0.00%">
                  <c:v>-3.5857644074808626E-2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4-4B1F-8753-DEF80CAB4C4F}"/>
            </c:ext>
          </c:extLst>
        </c:ser>
        <c:ser>
          <c:idx val="3"/>
          <c:order val="1"/>
          <c:tx>
            <c:strRef>
              <c:f>'Dados sim recup log'!$Q$1</c:f>
              <c:strCache>
                <c:ptCount val="1"/>
                <c:pt idx="0">
                  <c:v>Variação Semanal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</c:numCache>
            </c:numRef>
          </c:cat>
          <c:val>
            <c:numRef>
              <c:f>'Dados sim recup log'!$Q$2:$Q$600</c:f>
              <c:numCache>
                <c:formatCode>General</c:formatCode>
                <c:ptCount val="599"/>
                <c:pt idx="27" formatCode="0.00%">
                  <c:v>0.26</c:v>
                </c:pt>
                <c:pt idx="28" formatCode="0.00%">
                  <c:v>0.11475409836065564</c:v>
                </c:pt>
                <c:pt idx="29" formatCode="0.00%">
                  <c:v>0.18333333333333335</c:v>
                </c:pt>
                <c:pt idx="30" formatCode="0.00%">
                  <c:v>0.40132383395102345</c:v>
                </c:pt>
                <c:pt idx="31" formatCode="0.00%">
                  <c:v>0.183622318949892</c:v>
                </c:pt>
                <c:pt idx="32" formatCode="0.00%">
                  <c:v>0.29829328517645681</c:v>
                </c:pt>
                <c:pt idx="33" formatCode="0.00%">
                  <c:v>0.28754924579186292</c:v>
                </c:pt>
                <c:pt idx="34" formatCode="0.00%">
                  <c:v>0.28571428571428581</c:v>
                </c:pt>
                <c:pt idx="35" formatCode="0.00%">
                  <c:v>0.12208800649416385</c:v>
                </c:pt>
                <c:pt idx="36" formatCode="0.00%">
                  <c:v>0</c:v>
                </c:pt>
                <c:pt idx="37" formatCode="0.00%">
                  <c:v>-0.18604651162790697</c:v>
                </c:pt>
                <c:pt idx="38" formatCode="0.00%">
                  <c:v>0.12162162162162171</c:v>
                </c:pt>
                <c:pt idx="39" formatCode="0.00%">
                  <c:v>3.7037037037036979E-2</c:v>
                </c:pt>
                <c:pt idx="40" formatCode="0.00%">
                  <c:v>-7.4719483623667537E-3</c:v>
                </c:pt>
                <c:pt idx="41" formatCode="0.00%">
                  <c:v>-6.1728395061728447E-2</c:v>
                </c:pt>
                <c:pt idx="42" formatCode="0.00%">
                  <c:v>0.19262953206211586</c:v>
                </c:pt>
                <c:pt idx="43" formatCode="0.00%">
                  <c:v>0.46478873239436624</c:v>
                </c:pt>
                <c:pt idx="44" formatCode="0.00%">
                  <c:v>0.7</c:v>
                </c:pt>
                <c:pt idx="45" formatCode="0.00%">
                  <c:v>0.48151752988814822</c:v>
                </c:pt>
                <c:pt idx="46" formatCode="0.00%">
                  <c:v>0.51190476190476186</c:v>
                </c:pt>
                <c:pt idx="47" formatCode="0.00%">
                  <c:v>0.53623816771756383</c:v>
                </c:pt>
                <c:pt idx="48" formatCode="0.00%">
                  <c:v>0.53947368421052633</c:v>
                </c:pt>
                <c:pt idx="49" formatCode="0.00%">
                  <c:v>0.52747252747252737</c:v>
                </c:pt>
                <c:pt idx="50" formatCode="0.00%">
                  <c:v>0.34615384615384626</c:v>
                </c:pt>
                <c:pt idx="51" formatCode="0.00%">
                  <c:v>0.33613445378151252</c:v>
                </c:pt>
                <c:pt idx="52" formatCode="0.00%">
                  <c:v>0.33370248721053497</c:v>
                </c:pt>
                <c:pt idx="53" formatCode="0.00%">
                  <c:v>0.6614173228346456</c:v>
                </c:pt>
                <c:pt idx="54" formatCode="0.00%">
                  <c:v>0.32091052912059337</c:v>
                </c:pt>
                <c:pt idx="55" formatCode="0.00%">
                  <c:v>0.2649572649572649</c:v>
                </c:pt>
                <c:pt idx="56" formatCode="0.00%">
                  <c:v>0.20143884892086339</c:v>
                </c:pt>
                <c:pt idx="57" formatCode="0.00%">
                  <c:v>0.12642018565904567</c:v>
                </c:pt>
                <c:pt idx="58" formatCode="0.00%">
                  <c:v>-8.1761006289308158E-2</c:v>
                </c:pt>
                <c:pt idx="59" formatCode="0.00%">
                  <c:v>-4.2682926829268331E-2</c:v>
                </c:pt>
                <c:pt idx="60" formatCode="0.00%">
                  <c:v>-0.25592417061611372</c:v>
                </c:pt>
                <c:pt idx="61" formatCode="0.00%">
                  <c:v>-0.26710185014638099</c:v>
                </c:pt>
                <c:pt idx="62" formatCode="0.00%">
                  <c:v>-0.19132847653224605</c:v>
                </c:pt>
                <c:pt idx="63" formatCode="0.00%">
                  <c:v>-0.17964071856287422</c:v>
                </c:pt>
                <c:pt idx="64" formatCode="0.00%">
                  <c:v>-0.13125542223936071</c:v>
                </c:pt>
                <c:pt idx="65" formatCode="0.00%">
                  <c:v>-6.8493150684931559E-2</c:v>
                </c:pt>
                <c:pt idx="66" formatCode="0.00%">
                  <c:v>-1.2738853503184711E-2</c:v>
                </c:pt>
                <c:pt idx="67" formatCode="0.00%">
                  <c:v>6.3694267515923553E-3</c:v>
                </c:pt>
                <c:pt idx="68" formatCode="0.00%">
                  <c:v>0.4845826552192567</c:v>
                </c:pt>
                <c:pt idx="69" formatCode="0.00%">
                  <c:v>0.65291797244685523</c:v>
                </c:pt>
                <c:pt idx="70" formatCode="0.00%">
                  <c:v>0.5985401459854014</c:v>
                </c:pt>
                <c:pt idx="71" formatCode="0.00%">
                  <c:v>0.67883211678832112</c:v>
                </c:pt>
                <c:pt idx="72" formatCode="0.00%">
                  <c:v>0.96323529411764697</c:v>
                </c:pt>
                <c:pt idx="73" formatCode="0.00%">
                  <c:v>0.85161290322580641</c:v>
                </c:pt>
                <c:pt idx="74" formatCode="0.00%">
                  <c:v>0.96202531645569622</c:v>
                </c:pt>
                <c:pt idx="75" formatCode="0.00%">
                  <c:v>0.81358318360476001</c:v>
                </c:pt>
                <c:pt idx="76" formatCode="0.00%">
                  <c:v>0.68834540199478345</c:v>
                </c:pt>
                <c:pt idx="77" formatCode="0.00%">
                  <c:v>0.61187214611872154</c:v>
                </c:pt>
                <c:pt idx="78" formatCode="0.00%">
                  <c:v>0.38695652173913042</c:v>
                </c:pt>
                <c:pt idx="79" formatCode="0.00%">
                  <c:v>0.19850187265917607</c:v>
                </c:pt>
                <c:pt idx="80" formatCode="0.00%">
                  <c:v>0.15679442508710806</c:v>
                </c:pt>
                <c:pt idx="81" formatCode="0.00%">
                  <c:v>0.1387096774193548</c:v>
                </c:pt>
                <c:pt idx="82" formatCode="0.00%">
                  <c:v>0.16072942706716931</c:v>
                </c:pt>
                <c:pt idx="83" formatCode="0.00%">
                  <c:v>0.18263473053892221</c:v>
                </c:pt>
                <c:pt idx="84" formatCode="0.00%">
                  <c:v>-3.966005665722383E-2</c:v>
                </c:pt>
                <c:pt idx="85" formatCode="0.00%">
                  <c:v>0.19435736677115978</c:v>
                </c:pt>
                <c:pt idx="86" formatCode="0.00%">
                  <c:v>0.28487992991705591</c:v>
                </c:pt>
                <c:pt idx="87" formatCode="0.00%">
                  <c:v>0.33132530120481918</c:v>
                </c:pt>
                <c:pt idx="88" formatCode="0.00%">
                  <c:v>0.33994334277620397</c:v>
                </c:pt>
                <c:pt idx="89" formatCode="0.00%">
                  <c:v>0.26210553031881823</c:v>
                </c:pt>
                <c:pt idx="90" formatCode="0.00%">
                  <c:v>0.18987341772151889</c:v>
                </c:pt>
                <c:pt idx="91" formatCode="0.00%">
                  <c:v>0.54867256637168138</c:v>
                </c:pt>
                <c:pt idx="92" formatCode="0.00%">
                  <c:v>0.41994750656167978</c:v>
                </c:pt>
                <c:pt idx="93" formatCode="0.00%">
                  <c:v>0.23795614124245934</c:v>
                </c:pt>
                <c:pt idx="94" formatCode="0.00%">
                  <c:v>0.47511312217194579</c:v>
                </c:pt>
                <c:pt idx="95" formatCode="0.00%">
                  <c:v>0.49682875264270621</c:v>
                </c:pt>
                <c:pt idx="96" formatCode="0.00%">
                  <c:v>0.54635912469374159</c:v>
                </c:pt>
                <c:pt idx="97" formatCode="0.00%">
                  <c:v>0.59787234042553195</c:v>
                </c:pt>
                <c:pt idx="98" formatCode="0.00%">
                  <c:v>0.74095238095238103</c:v>
                </c:pt>
                <c:pt idx="99" formatCode="0.00%">
                  <c:v>0.70609981515711651</c:v>
                </c:pt>
                <c:pt idx="100" formatCode="0.00%">
                  <c:v>0.91355599214145378</c:v>
                </c:pt>
                <c:pt idx="101" formatCode="0.00%">
                  <c:v>0.66411042944785281</c:v>
                </c:pt>
                <c:pt idx="102" formatCode="0.00%">
                  <c:v>0.26836158192090398</c:v>
                </c:pt>
                <c:pt idx="103" formatCode="0.00%">
                  <c:v>0.38350813727805022</c:v>
                </c:pt>
                <c:pt idx="104" formatCode="0.00%">
                  <c:v>0.49667110519307589</c:v>
                </c:pt>
                <c:pt idx="105" formatCode="0.00%">
                  <c:v>0.16849015317286642</c:v>
                </c:pt>
                <c:pt idx="106" formatCode="0.00%">
                  <c:v>0.19501625135427947</c:v>
                </c:pt>
                <c:pt idx="107" formatCode="0.00%">
                  <c:v>9.3429158110883037E-2</c:v>
                </c:pt>
                <c:pt idx="108" formatCode="0.00%">
                  <c:v>-5.7142857142857162E-2</c:v>
                </c:pt>
                <c:pt idx="109" formatCode="0.00%">
                  <c:v>0.37639198218262804</c:v>
                </c:pt>
                <c:pt idx="110" formatCode="0.00%">
                  <c:v>0.23888819242375825</c:v>
                </c:pt>
                <c:pt idx="111" formatCode="0.00%">
                  <c:v>0.12455516014234869</c:v>
                </c:pt>
                <c:pt idx="112" formatCode="0.00%">
                  <c:v>0.16198501872659166</c:v>
                </c:pt>
                <c:pt idx="113" formatCode="0.00%">
                  <c:v>0.13996323133188771</c:v>
                </c:pt>
                <c:pt idx="114" formatCode="0.00%">
                  <c:v>0.19597907388313907</c:v>
                </c:pt>
                <c:pt idx="115" formatCode="0.00%">
                  <c:v>0.26099706744868034</c:v>
                </c:pt>
                <c:pt idx="116" formatCode="0.00%">
                  <c:v>4.3689320388349495E-2</c:v>
                </c:pt>
                <c:pt idx="117" formatCode="0.00%">
                  <c:v>8.9338980119180622E-2</c:v>
                </c:pt>
                <c:pt idx="118" formatCode="0.00%">
                  <c:v>0.13607594936708867</c:v>
                </c:pt>
                <c:pt idx="119" formatCode="0.00%">
                  <c:v>0.17485898468976635</c:v>
                </c:pt>
                <c:pt idx="120" formatCode="0.00%">
                  <c:v>7.2866274589213686E-2</c:v>
                </c:pt>
                <c:pt idx="121" formatCode="0.00%">
                  <c:v>1.1213070338113473E-2</c:v>
                </c:pt>
                <c:pt idx="122" formatCode="0.00%">
                  <c:v>0.13921305573303222</c:v>
                </c:pt>
                <c:pt idx="123" formatCode="0.00%">
                  <c:v>0.11991232413983766</c:v>
                </c:pt>
                <c:pt idx="124" formatCode="0.00%">
                  <c:v>-5.7108449919017756E-3</c:v>
                </c:pt>
                <c:pt idx="125" formatCode="0.00%">
                  <c:v>-0.12232762240435946</c:v>
                </c:pt>
                <c:pt idx="126" formatCode="0.00%">
                  <c:v>-0.15991832763269853</c:v>
                </c:pt>
                <c:pt idx="127" formatCode="0.00%">
                  <c:v>0.13399858630110439</c:v>
                </c:pt>
                <c:pt idx="128" formatCode="0.00%">
                  <c:v>0.33935972363635769</c:v>
                </c:pt>
                <c:pt idx="129" formatCode="0.00%">
                  <c:v>0.30636780367252059</c:v>
                </c:pt>
                <c:pt idx="130" formatCode="0.00%">
                  <c:v>0.25073578988273315</c:v>
                </c:pt>
                <c:pt idx="131" formatCode="0.00%">
                  <c:v>0.35067851541597905</c:v>
                </c:pt>
                <c:pt idx="132" formatCode="0.00%">
                  <c:v>0.46873590333625348</c:v>
                </c:pt>
                <c:pt idx="133" formatCode="0.00%">
                  <c:v>0.53036137895541291</c:v>
                </c:pt>
                <c:pt idx="134" formatCode="0.00%">
                  <c:v>0.28648673498973087</c:v>
                </c:pt>
                <c:pt idx="135" formatCode="0.00%">
                  <c:v>0.12919507563459165</c:v>
                </c:pt>
                <c:pt idx="136" formatCode="0.00%">
                  <c:v>0.14088916455171496</c:v>
                </c:pt>
                <c:pt idx="137" formatCode="0.00%">
                  <c:v>0.15446474707103874</c:v>
                </c:pt>
                <c:pt idx="138" formatCode="0.00%">
                  <c:v>0.13071262437191855</c:v>
                </c:pt>
                <c:pt idx="139" formatCode="0.00%">
                  <c:v>0.10677141709176929</c:v>
                </c:pt>
                <c:pt idx="140" formatCode="0.00%">
                  <c:v>0.15222815754863817</c:v>
                </c:pt>
                <c:pt idx="141" formatCode="0.00%">
                  <c:v>0.18104751279595432</c:v>
                </c:pt>
                <c:pt idx="142" formatCode="0.00%">
                  <c:v>0.23071428222920809</c:v>
                </c:pt>
                <c:pt idx="143" formatCode="0.00%">
                  <c:v>0.19026211014108463</c:v>
                </c:pt>
                <c:pt idx="144" formatCode="0.00%">
                  <c:v>0.27768430831964785</c:v>
                </c:pt>
                <c:pt idx="145" formatCode="0.00%">
                  <c:v>0.24136097288735692</c:v>
                </c:pt>
                <c:pt idx="146" formatCode="0.00%">
                  <c:v>0.20358519270569819</c:v>
                </c:pt>
                <c:pt idx="147" formatCode="0.00%">
                  <c:v>0.18125450545150068</c:v>
                </c:pt>
                <c:pt idx="148" formatCode="0.00%">
                  <c:v>0.23198029566245082</c:v>
                </c:pt>
                <c:pt idx="149" formatCode="0.00%">
                  <c:v>0.21160767135540604</c:v>
                </c:pt>
                <c:pt idx="150" formatCode="0.00%">
                  <c:v>0.13802349482493459</c:v>
                </c:pt>
                <c:pt idx="151" formatCode="0.00%">
                  <c:v>5.9207618063713552E-2</c:v>
                </c:pt>
                <c:pt idx="152" formatCode="0.00%">
                  <c:v>9.2577147599439469E-2</c:v>
                </c:pt>
                <c:pt idx="153" formatCode="0.00%">
                  <c:v>0.12986645696630772</c:v>
                </c:pt>
                <c:pt idx="154" formatCode="0.00%">
                  <c:v>0.11905726038816677</c:v>
                </c:pt>
                <c:pt idx="155" formatCode="0.00%">
                  <c:v>5.4771586350964352E-2</c:v>
                </c:pt>
                <c:pt idx="156" formatCode="0.00%">
                  <c:v>6.2843468505636269E-2</c:v>
                </c:pt>
                <c:pt idx="157" formatCode="0.00%">
                  <c:v>5.2203549944783934E-2</c:v>
                </c:pt>
                <c:pt idx="158" formatCode="0.00%">
                  <c:v>6.7616060494769981E-2</c:v>
                </c:pt>
                <c:pt idx="159" formatCode="0.00%">
                  <c:v>8.095050087704303E-2</c:v>
                </c:pt>
                <c:pt idx="160" formatCode="0.00%">
                  <c:v>9.511701873844447E-2</c:v>
                </c:pt>
                <c:pt idx="161" formatCode="0.00%">
                  <c:v>8.7973302799966513E-2</c:v>
                </c:pt>
                <c:pt idx="162" formatCode="0.00%">
                  <c:v>4.7375825788710024E-2</c:v>
                </c:pt>
                <c:pt idx="163" formatCode="0.00%">
                  <c:v>6.1157264174596992E-2</c:v>
                </c:pt>
                <c:pt idx="164" formatCode="0.00%">
                  <c:v>5.3601003620891374E-2</c:v>
                </c:pt>
                <c:pt idx="165" formatCode="0.00%">
                  <c:v>5.7622666748712748E-2</c:v>
                </c:pt>
                <c:pt idx="166" formatCode="0.00%">
                  <c:v>2.0217185404210802E-2</c:v>
                </c:pt>
                <c:pt idx="167" formatCode="0.00%">
                  <c:v>-1.7406606636863886E-2</c:v>
                </c:pt>
                <c:pt idx="168" formatCode="0.00%">
                  <c:v>-1.5199492294366235E-2</c:v>
                </c:pt>
                <c:pt idx="169" formatCode="0.00%">
                  <c:v>-2.4165078856354327E-2</c:v>
                </c:pt>
                <c:pt idx="170" formatCode="0.00%">
                  <c:v>-5.0304995392612684E-2</c:v>
                </c:pt>
                <c:pt idx="171" formatCode="0.00%">
                  <c:v>-4.6298141398428472E-2</c:v>
                </c:pt>
                <c:pt idx="172" formatCode="0.00%">
                  <c:v>-4.858525432998051E-2</c:v>
                </c:pt>
                <c:pt idx="173" formatCode="0.00%">
                  <c:v>-4.613789844871008E-2</c:v>
                </c:pt>
                <c:pt idx="174" formatCode="0.00%">
                  <c:v>-4.3192877509740546E-2</c:v>
                </c:pt>
                <c:pt idx="175" formatCode="0.00%">
                  <c:v>-8.8393236536780107E-2</c:v>
                </c:pt>
                <c:pt idx="176" formatCode="0.00%">
                  <c:v>-0.10835566158662724</c:v>
                </c:pt>
                <c:pt idx="177" formatCode="0.00%">
                  <c:v>-0.12912718840481197</c:v>
                </c:pt>
                <c:pt idx="178" formatCode="0.00%">
                  <c:v>-0.1106730300629104</c:v>
                </c:pt>
                <c:pt idx="179" formatCode="0.00%">
                  <c:v>-0.12125709551282815</c:v>
                </c:pt>
                <c:pt idx="180" formatCode="0.00%">
                  <c:v>-0.11765343894592906</c:v>
                </c:pt>
                <c:pt idx="181" formatCode="0.00%">
                  <c:v>-0.11345729785912984</c:v>
                </c:pt>
                <c:pt idx="182" formatCode="0.00%">
                  <c:v>-3.9352843287194461E-2</c:v>
                </c:pt>
                <c:pt idx="183" formatCode="0.00%">
                  <c:v>1.1547544747031235E-2</c:v>
                </c:pt>
                <c:pt idx="184" formatCode="0.00%">
                  <c:v>0.11368475797223998</c:v>
                </c:pt>
                <c:pt idx="185" formatCode="0.00%">
                  <c:v>8.4587593671827221E-2</c:v>
                </c:pt>
                <c:pt idx="186" formatCode="0.00%">
                  <c:v>7.9765135598663273E-2</c:v>
                </c:pt>
                <c:pt idx="187" formatCode="0.00%">
                  <c:v>7.1118211943057341E-2</c:v>
                </c:pt>
                <c:pt idx="188" formatCode="0.00%">
                  <c:v>6.2006033303528163E-2</c:v>
                </c:pt>
                <c:pt idx="189" formatCode="0.00%">
                  <c:v>4.186759332913681E-4</c:v>
                </c:pt>
                <c:pt idx="190" formatCode="0.00%">
                  <c:v>-5.4911820601114658E-2</c:v>
                </c:pt>
                <c:pt idx="191" formatCode="0.00%">
                  <c:v>-0.13434391203419094</c:v>
                </c:pt>
                <c:pt idx="192" formatCode="0.00%">
                  <c:v>-0.1184550280132165</c:v>
                </c:pt>
                <c:pt idx="193" formatCode="0.00%">
                  <c:v>-0.12091910866948918</c:v>
                </c:pt>
                <c:pt idx="194" formatCode="0.00%">
                  <c:v>-0.12430214694087738</c:v>
                </c:pt>
                <c:pt idx="195" formatCode="0.00%">
                  <c:v>-0.12769045578881022</c:v>
                </c:pt>
                <c:pt idx="196" formatCode="0.00%">
                  <c:v>-0.13890498938085682</c:v>
                </c:pt>
                <c:pt idx="197" formatCode="0.00%">
                  <c:v>-0.14910015289179801</c:v>
                </c:pt>
                <c:pt idx="198" formatCode="0.00%">
                  <c:v>-0.16773313880362462</c:v>
                </c:pt>
                <c:pt idx="199" formatCode="0.00%">
                  <c:v>-0.23852900881039851</c:v>
                </c:pt>
                <c:pt idx="200" formatCode="0.00%">
                  <c:v>-0.18961103458354611</c:v>
                </c:pt>
                <c:pt idx="201" formatCode="0.00%">
                  <c:v>-0.18703782307750427</c:v>
                </c:pt>
                <c:pt idx="202" formatCode="0.00%">
                  <c:v>-0.18543363786277089</c:v>
                </c:pt>
                <c:pt idx="203" formatCode="0.00%">
                  <c:v>-0.19183371695885876</c:v>
                </c:pt>
                <c:pt idx="204" formatCode="0.00%">
                  <c:v>-0.18358828546882966</c:v>
                </c:pt>
                <c:pt idx="205" formatCode="0.00%">
                  <c:v>-0.16835326586936528</c:v>
                </c:pt>
                <c:pt idx="206" formatCode="0.00%">
                  <c:v>-5.563761693746927E-2</c:v>
                </c:pt>
                <c:pt idx="207" formatCode="0.00%">
                  <c:v>-6.5853658536585313E-2</c:v>
                </c:pt>
                <c:pt idx="208" formatCode="0.00%">
                  <c:v>-5.1352357231438606E-2</c:v>
                </c:pt>
                <c:pt idx="209" formatCode="0.00%">
                  <c:v>-3.5685134747242553E-2</c:v>
                </c:pt>
                <c:pt idx="210" formatCode="0.00%">
                  <c:v>-2.5201072386058954E-2</c:v>
                </c:pt>
                <c:pt idx="211" formatCode="0.00%">
                  <c:v>-8.2603938730853366E-2</c:v>
                </c:pt>
                <c:pt idx="212" formatCode="0.00%">
                  <c:v>-9.236725663716816E-2</c:v>
                </c:pt>
                <c:pt idx="213" formatCode="0.00%">
                  <c:v>-0.16944734098018766</c:v>
                </c:pt>
                <c:pt idx="214" formatCode="0.00%">
                  <c:v>-0.1530026109660575</c:v>
                </c:pt>
                <c:pt idx="215" formatCode="0.00%">
                  <c:v>-0.13138241133706752</c:v>
                </c:pt>
                <c:pt idx="216" formatCode="0.00%">
                  <c:v>-0.1088992292777563</c:v>
                </c:pt>
                <c:pt idx="217" formatCode="0.00%">
                  <c:v>-9.460946094609457E-2</c:v>
                </c:pt>
                <c:pt idx="218" formatCode="0.00%">
                  <c:v>1.1926058437685683E-3</c:v>
                </c:pt>
                <c:pt idx="219" formatCode="0.00%">
                  <c:v>-4.875076173065207E-2</c:v>
                </c:pt>
                <c:pt idx="220" formatCode="0.00%">
                  <c:v>-4.8336472065285574E-2</c:v>
                </c:pt>
                <c:pt idx="221" formatCode="0.00%">
                  <c:v>-7.639735056762198E-2</c:v>
                </c:pt>
                <c:pt idx="222" formatCode="0.00%">
                  <c:v>-9.501549525091435E-2</c:v>
                </c:pt>
                <c:pt idx="223" formatCode="0.00%">
                  <c:v>-0.11340206185567014</c:v>
                </c:pt>
                <c:pt idx="224" formatCode="0.00%">
                  <c:v>-0.13851761846901578</c:v>
                </c:pt>
                <c:pt idx="225" formatCode="0.00%">
                  <c:v>-0.28469326980345444</c:v>
                </c:pt>
                <c:pt idx="226" formatCode="0.00%">
                  <c:v>-0.36450992953235106</c:v>
                </c:pt>
                <c:pt idx="227" formatCode="0.00%">
                  <c:v>-0.40369393139841692</c:v>
                </c:pt>
                <c:pt idx="228" formatCode="0.00%">
                  <c:v>-0.39122218381324303</c:v>
                </c:pt>
                <c:pt idx="229" formatCode="0.00%">
                  <c:v>-0.41333587942524908</c:v>
                </c:pt>
                <c:pt idx="230" formatCode="0.00%">
                  <c:v>-0.43594715209495738</c:v>
                </c:pt>
                <c:pt idx="231" formatCode="0.00%">
                  <c:v>-0.44922425952045131</c:v>
                </c:pt>
                <c:pt idx="232" formatCode="0.00%">
                  <c:v>-0.4787676935886761</c:v>
                </c:pt>
                <c:pt idx="233" formatCode="0.00%">
                  <c:v>-0.33568548387096775</c:v>
                </c:pt>
                <c:pt idx="234" formatCode="0.00%">
                  <c:v>-0.26216814159292035</c:v>
                </c:pt>
                <c:pt idx="235" formatCode="0.00%">
                  <c:v>-0.29276315789473684</c:v>
                </c:pt>
                <c:pt idx="236" formatCode="0.00%">
                  <c:v>-0.2560277339631527</c:v>
                </c:pt>
                <c:pt idx="237" formatCode="0.00%">
                  <c:v>-0.21542021942095668</c:v>
                </c:pt>
                <c:pt idx="238" formatCode="0.00%">
                  <c:v>-0.15236875800256078</c:v>
                </c:pt>
                <c:pt idx="239" formatCode="0.00%">
                  <c:v>7.5079872204472764E-2</c:v>
                </c:pt>
                <c:pt idx="240" formatCode="0.00%">
                  <c:v>9.2564491654021142E-2</c:v>
                </c:pt>
                <c:pt idx="241" formatCode="0.00%">
                  <c:v>0.12893553223388299</c:v>
                </c:pt>
                <c:pt idx="242" formatCode="0.00%">
                  <c:v>0.15193798449612395</c:v>
                </c:pt>
                <c:pt idx="243" formatCode="0.00%">
                  <c:v>0.14475154282336455</c:v>
                </c:pt>
                <c:pt idx="244" formatCode="0.00%">
                  <c:v>0.13755795981452867</c:v>
                </c:pt>
                <c:pt idx="245" formatCode="0.00%">
                  <c:v>0.25528700906344404</c:v>
                </c:pt>
                <c:pt idx="246" formatCode="0.00%">
                  <c:v>0.30312035661218428</c:v>
                </c:pt>
                <c:pt idx="247" formatCode="0.00%">
                  <c:v>0.37777777777777777</c:v>
                </c:pt>
                <c:pt idx="248" formatCode="0.00%">
                  <c:v>0.41965471447543168</c:v>
                </c:pt>
                <c:pt idx="249" formatCode="0.00%">
                  <c:v>0.42799461641991932</c:v>
                </c:pt>
                <c:pt idx="250" formatCode="0.00%">
                  <c:v>0.49476717436292983</c:v>
                </c:pt>
                <c:pt idx="251" formatCode="0.00%">
                  <c:v>0.5625</c:v>
                </c:pt>
                <c:pt idx="252" formatCode="0.00%">
                  <c:v>0.4271961492178098</c:v>
                </c:pt>
                <c:pt idx="253" formatCode="0.00%">
                  <c:v>0.37514253135689857</c:v>
                </c:pt>
                <c:pt idx="254" formatCode="0.00%">
                  <c:v>0.21270161290322576</c:v>
                </c:pt>
                <c:pt idx="255" formatCode="0.00%">
                  <c:v>0.15060804490177726</c:v>
                </c:pt>
                <c:pt idx="256" formatCode="0.00%">
                  <c:v>0.11781338360037696</c:v>
                </c:pt>
                <c:pt idx="257" formatCode="0.00%">
                  <c:v>4.9025071612299298E-2</c:v>
                </c:pt>
                <c:pt idx="258" formatCode="0.00%">
                  <c:v>-1.4782608695652177E-2</c:v>
                </c:pt>
                <c:pt idx="259" formatCode="0.00%">
                  <c:v>-1.180438448566612E-2</c:v>
                </c:pt>
                <c:pt idx="260" formatCode="0.00%">
                  <c:v>-2.4046434494195634E-2</c:v>
                </c:pt>
                <c:pt idx="261" formatCode="0.00%">
                  <c:v>-1.9118869492934287E-2</c:v>
                </c:pt>
                <c:pt idx="262" formatCode="0.00%">
                  <c:v>-4.3089430894308944E-2</c:v>
                </c:pt>
                <c:pt idx="263" formatCode="0.00%">
                  <c:v>-5.817875210792578E-2</c:v>
                </c:pt>
                <c:pt idx="264" formatCode="0.00%">
                  <c:v>-5.1741173621168368E-2</c:v>
                </c:pt>
                <c:pt idx="265" formatCode="0.00%">
                  <c:v>-4.501323918799649E-2</c:v>
                </c:pt>
                <c:pt idx="266" formatCode="0.00%">
                  <c:v>-3.4129692832765013E-3</c:v>
                </c:pt>
                <c:pt idx="267" formatCode="0.00%">
                  <c:v>-1.6992353440951069E-3</c:v>
                </c:pt>
                <c:pt idx="268" formatCode="0.00%">
                  <c:v>5.9322033898305815E-3</c:v>
                </c:pt>
                <c:pt idx="269" formatCode="0.00%">
                  <c:v>-2.4638912489379772E-2</c:v>
                </c:pt>
                <c:pt idx="270" formatCode="0.00%">
                  <c:v>-9.8478066248880447E-3</c:v>
                </c:pt>
                <c:pt idx="271" formatCode="0.00%">
                  <c:v>-9.0818925649652771E-3</c:v>
                </c:pt>
                <c:pt idx="272" formatCode="0.00%">
                  <c:v>-8.3179297597042456E-3</c:v>
                </c:pt>
                <c:pt idx="273" formatCode="0.00%">
                  <c:v>-9.2465753424657571E-2</c:v>
                </c:pt>
                <c:pt idx="274" formatCode="0.00%">
                  <c:v>-2.6382978723404227E-2</c:v>
                </c:pt>
                <c:pt idx="275" formatCode="0.00%">
                  <c:v>8.5930918281381663E-2</c:v>
                </c:pt>
                <c:pt idx="276" formatCode="0.00%">
                  <c:v>0.1559233449477353</c:v>
                </c:pt>
                <c:pt idx="277" formatCode="0.00%">
                  <c:v>0.13019891500904168</c:v>
                </c:pt>
                <c:pt idx="278" formatCode="0.00%">
                  <c:v>5.6092467449011529E-2</c:v>
                </c:pt>
                <c:pt idx="279" formatCode="0.00%">
                  <c:v>-2.0503261882572232E-2</c:v>
                </c:pt>
                <c:pt idx="280" formatCode="0.00%">
                  <c:v>0.13301886792452833</c:v>
                </c:pt>
                <c:pt idx="281" formatCode="0.00%">
                  <c:v>0.33566433566433562</c:v>
                </c:pt>
                <c:pt idx="282" formatCode="0.00%">
                  <c:v>0.19627618308766492</c:v>
                </c:pt>
                <c:pt idx="283" formatCode="0.00%">
                  <c:v>0.1308880967977597</c:v>
                </c:pt>
                <c:pt idx="284" formatCode="0.00%">
                  <c:v>0.16720000000000002</c:v>
                </c:pt>
                <c:pt idx="285" formatCode="0.00%">
                  <c:v>0.23717638856589351</c:v>
                </c:pt>
                <c:pt idx="286" formatCode="0.00%">
                  <c:v>0.32064700285442438</c:v>
                </c:pt>
                <c:pt idx="287" formatCode="0.00%">
                  <c:v>0.29059117402164869</c:v>
                </c:pt>
                <c:pt idx="288" formatCode="0.00%">
                  <c:v>5.3010471204188558E-2</c:v>
                </c:pt>
                <c:pt idx="289" formatCode="0.00%">
                  <c:v>7.5226977950713314E-2</c:v>
                </c:pt>
                <c:pt idx="290" formatCode="0.00%">
                  <c:v>0.118766250742941</c:v>
                </c:pt>
                <c:pt idx="291" formatCode="0.00%">
                  <c:v>0.16518163125428376</c:v>
                </c:pt>
                <c:pt idx="292" formatCode="0.00%">
                  <c:v>0.1815267394307154</c:v>
                </c:pt>
                <c:pt idx="293" formatCode="0.00%">
                  <c:v>0.19884726224783855</c:v>
                </c:pt>
                <c:pt idx="294" formatCode="0.00%">
                  <c:v>0.22258064516129039</c:v>
                </c:pt>
                <c:pt idx="295" formatCode="0.00%">
                  <c:v>0.24362958359229325</c:v>
                </c:pt>
                <c:pt idx="296" formatCode="0.00%">
                  <c:v>0.40530759951749085</c:v>
                </c:pt>
                <c:pt idx="297" formatCode="0.00%">
                  <c:v>0.51764260873644119</c:v>
                </c:pt>
                <c:pt idx="298" formatCode="0.00%">
                  <c:v>0.47705882352941176</c:v>
                </c:pt>
                <c:pt idx="299" formatCode="0.00%">
                  <c:v>0.52929840798901351</c:v>
                </c:pt>
                <c:pt idx="300" formatCode="0.00%">
                  <c:v>0.58353365384615374</c:v>
                </c:pt>
                <c:pt idx="301" formatCode="0.00%">
                  <c:v>0.57044854881266494</c:v>
                </c:pt>
                <c:pt idx="302" formatCode="0.00%">
                  <c:v>0.5712143928035982</c:v>
                </c:pt>
                <c:pt idx="303" formatCode="0.00%">
                  <c:v>0.37725321888412022</c:v>
                </c:pt>
                <c:pt idx="304" formatCode="0.00%">
                  <c:v>0.31671899529042391</c:v>
                </c:pt>
                <c:pt idx="305" formatCode="0.00%">
                  <c:v>0.23735563520509761</c:v>
                </c:pt>
                <c:pt idx="306" formatCode="0.00%">
                  <c:v>0.18939832688273373</c:v>
                </c:pt>
                <c:pt idx="307" formatCode="0.00%">
                  <c:v>0.14231499051233398</c:v>
                </c:pt>
                <c:pt idx="308" formatCode="0.00%">
                  <c:v>6.9556451612903247E-2</c:v>
                </c:pt>
                <c:pt idx="309" formatCode="0.00%">
                  <c:v>4.03944020356235E-2</c:v>
                </c:pt>
                <c:pt idx="310" formatCode="0.00%">
                  <c:v>5.359925210345895E-2</c:v>
                </c:pt>
                <c:pt idx="311" formatCode="0.00%">
                  <c:v>7.093889716840529E-2</c:v>
                </c:pt>
                <c:pt idx="312" formatCode="0.00%">
                  <c:v>7.434824589636313E-2</c:v>
                </c:pt>
                <c:pt idx="313" formatCode="0.00%">
                  <c:v>1.3570202802827946E-2</c:v>
                </c:pt>
                <c:pt idx="314" formatCode="0.00%">
                  <c:v>-4.8172757475083094E-2</c:v>
                </c:pt>
                <c:pt idx="315" formatCode="0.00%">
                  <c:v>-9.7392397109644646E-3</c:v>
                </c:pt>
                <c:pt idx="316" formatCode="0.00%">
                  <c:v>3.1488841332925732E-2</c:v>
                </c:pt>
                <c:pt idx="317" formatCode="0.00%">
                  <c:v>-1.0351966873705987E-2</c:v>
                </c:pt>
                <c:pt idx="318" formatCode="0.00%">
                  <c:v>-3.7016420818257734E-2</c:v>
                </c:pt>
                <c:pt idx="319" formatCode="0.00%">
                  <c:v>2.0970641102456611E-2</c:v>
                </c:pt>
                <c:pt idx="320" formatCode="0.00%">
                  <c:v>3.2108585741134066E-2</c:v>
                </c:pt>
                <c:pt idx="321" formatCode="0.00%">
                  <c:v>4.3979057591623016E-2</c:v>
                </c:pt>
                <c:pt idx="322" formatCode="0.00%">
                  <c:v>-3.1725888324873108E-2</c:v>
                </c:pt>
                <c:pt idx="323" formatCode="0.00%">
                  <c:v>-6.2240663900414717E-3</c:v>
                </c:pt>
                <c:pt idx="324" formatCode="0.00%">
                  <c:v>0.1323968918111178</c:v>
                </c:pt>
                <c:pt idx="325" formatCode="0.00%">
                  <c:v>0.13439306358381509</c:v>
                </c:pt>
                <c:pt idx="326" formatCode="0.00%">
                  <c:v>0.12676056338028174</c:v>
                </c:pt>
                <c:pt idx="327" formatCode="0.00%">
                  <c:v>0.11152975404555443</c:v>
                </c:pt>
                <c:pt idx="328" formatCode="0.00%">
                  <c:v>9.3279839518555674E-2</c:v>
                </c:pt>
                <c:pt idx="329" formatCode="0.00%">
                  <c:v>0.16022280471821748</c:v>
                </c:pt>
                <c:pt idx="330" formatCode="0.00%">
                  <c:v>3.757828810020869E-2</c:v>
                </c:pt>
                <c:pt idx="331" formatCode="0.00%">
                  <c:v>-0.10636051728688312</c:v>
                </c:pt>
                <c:pt idx="332" formatCode="0.00%">
                  <c:v>-0.16866242038216561</c:v>
                </c:pt>
                <c:pt idx="333" formatCode="0.00%">
                  <c:v>-0.17838541666666663</c:v>
                </c:pt>
                <c:pt idx="334" formatCode="0.00%">
                  <c:v>-0.14243828984300377</c:v>
                </c:pt>
                <c:pt idx="335" formatCode="0.00%">
                  <c:v>-9.9082568807339455E-2</c:v>
                </c:pt>
                <c:pt idx="336" formatCode="0.00%">
                  <c:v>-0.16690200508330977</c:v>
                </c:pt>
                <c:pt idx="337" formatCode="0.00%">
                  <c:v>-0.16728945099166426</c:v>
                </c:pt>
                <c:pt idx="338" formatCode="0.00%">
                  <c:v>-0.15593620791494389</c:v>
                </c:pt>
                <c:pt idx="339" formatCode="0.00%">
                  <c:v>-0.14618449279803858</c:v>
                </c:pt>
                <c:pt idx="340" formatCode="0.00%">
                  <c:v>-0.14326465927099841</c:v>
                </c:pt>
                <c:pt idx="341" formatCode="0.00%">
                  <c:v>-0.12791335943922777</c:v>
                </c:pt>
                <c:pt idx="342" formatCode="0.00%">
                  <c:v>-0.11133740665308889</c:v>
                </c:pt>
                <c:pt idx="343" formatCode="0.00%">
                  <c:v>-8.9152542372881394E-2</c:v>
                </c:pt>
                <c:pt idx="344" formatCode="0.00%">
                  <c:v>-2.7959958577839172E-2</c:v>
                </c:pt>
                <c:pt idx="345" formatCode="0.00%">
                  <c:v>-1.1896431070678837E-2</c:v>
                </c:pt>
                <c:pt idx="346" formatCode="0.00%">
                  <c:v>2.2972002871500363E-2</c:v>
                </c:pt>
                <c:pt idx="347" formatCode="0.00%">
                  <c:v>4.6244913059563464E-2</c:v>
                </c:pt>
                <c:pt idx="348" formatCode="0.00%">
                  <c:v>4.9031481836814494E-2</c:v>
                </c:pt>
                <c:pt idx="349" formatCode="0.00%">
                  <c:v>5.1948051948051965E-2</c:v>
                </c:pt>
                <c:pt idx="350" formatCode="0.00%">
                  <c:v>5.2102716784518055E-2</c:v>
                </c:pt>
                <c:pt idx="351" formatCode="0.00%">
                  <c:v>2.1306818181818787E-3</c:v>
                </c:pt>
                <c:pt idx="352" formatCode="0.00%">
                  <c:v>-3.5764872521246494E-2</c:v>
                </c:pt>
                <c:pt idx="353" formatCode="0.00%">
                  <c:v>4.8070175438596596E-2</c:v>
                </c:pt>
                <c:pt idx="354" formatCode="0.00%">
                  <c:v>4.7736916548797748E-2</c:v>
                </c:pt>
                <c:pt idx="355" formatCode="0.00%">
                  <c:v>5.8371341786906061E-2</c:v>
                </c:pt>
                <c:pt idx="356" formatCode="0.00%">
                  <c:v>6.9353667392883178E-2</c:v>
                </c:pt>
                <c:pt idx="357" formatCode="0.00%">
                  <c:v>7.2161301733286276E-2</c:v>
                </c:pt>
                <c:pt idx="358" formatCode="0.00%">
                  <c:v>8.8944011339475493E-2</c:v>
                </c:pt>
                <c:pt idx="359" formatCode="0.00%">
                  <c:v>0.16121924348145433</c:v>
                </c:pt>
                <c:pt idx="360" formatCode="0.00%">
                  <c:v>0.10713090056913299</c:v>
                </c:pt>
                <c:pt idx="361" formatCode="0.00%">
                  <c:v>0.15997300033749573</c:v>
                </c:pt>
                <c:pt idx="362" formatCode="0.00%">
                  <c:v>0.18423978603710345</c:v>
                </c:pt>
                <c:pt idx="363" formatCode="0.00%">
                  <c:v>0.20882852292020382</c:v>
                </c:pt>
                <c:pt idx="364" formatCode="0.00%">
                  <c:v>0.2144506763444407</c:v>
                </c:pt>
                <c:pt idx="365" formatCode="0.00%">
                  <c:v>0.18158151643345266</c:v>
                </c:pt>
                <c:pt idx="366" formatCode="0.00%">
                  <c:v>0.19838230374932553</c:v>
                </c:pt>
                <c:pt idx="367" formatCode="0.00%">
                  <c:v>0.19413365588146347</c:v>
                </c:pt>
                <c:pt idx="368" formatCode="0.00%">
                  <c:v>0.18213558335757929</c:v>
                </c:pt>
                <c:pt idx="369" formatCode="0.00%">
                  <c:v>0.17282152440446996</c:v>
                </c:pt>
                <c:pt idx="370" formatCode="0.00%">
                  <c:v>0.16376404494382024</c:v>
                </c:pt>
                <c:pt idx="371" formatCode="0.00%">
                  <c:v>0.1524042379788102</c:v>
                </c:pt>
                <c:pt idx="372" formatCode="0.00%">
                  <c:v>0.20352519966951244</c:v>
                </c:pt>
                <c:pt idx="373" formatCode="0.00%">
                  <c:v>0.20550451800531166</c:v>
                </c:pt>
                <c:pt idx="374" formatCode="0.00%">
                  <c:v>0.18232463914915176</c:v>
                </c:pt>
                <c:pt idx="375" formatCode="0.00%">
                  <c:v>0.1193699237016983</c:v>
                </c:pt>
                <c:pt idx="376" formatCode="0.00%">
                  <c:v>4.687475303614308E-2</c:v>
                </c:pt>
                <c:pt idx="377" formatCode="0.00%">
                  <c:v>-2.4619840695148443E-2</c:v>
                </c:pt>
                <c:pt idx="378" formatCode="0.00%">
                  <c:v>7.3785950023573799E-2</c:v>
                </c:pt>
                <c:pt idx="379" formatCode="0.00%">
                  <c:v>4.0045766590389054E-2</c:v>
                </c:pt>
                <c:pt idx="380" formatCode="0.00%">
                  <c:v>-1.1821366024518443E-2</c:v>
                </c:pt>
                <c:pt idx="381" formatCode="0.00%">
                  <c:v>-5.5683439406356783E-2</c:v>
                </c:pt>
                <c:pt idx="382" formatCode="0.00%">
                  <c:v>-5.3869832893579606E-2</c:v>
                </c:pt>
                <c:pt idx="383" formatCode="0.00%">
                  <c:v>-5.3221916704466077E-2</c:v>
                </c:pt>
                <c:pt idx="384" formatCode="0.00%">
                  <c:v>-5.2462261816382139E-2</c:v>
                </c:pt>
                <c:pt idx="385" formatCode="0.00%">
                  <c:v>-7.1789242590559854E-2</c:v>
                </c:pt>
                <c:pt idx="386" formatCode="0.00%">
                  <c:v>-6.9966996699669992E-2</c:v>
                </c:pt>
                <c:pt idx="387" formatCode="0.00%">
                  <c:v>-4.0319007532122253E-2</c:v>
                </c:pt>
                <c:pt idx="388" formatCode="0.00%">
                  <c:v>-2.404483653190459E-2</c:v>
                </c:pt>
                <c:pt idx="389" formatCode="0.00%">
                  <c:v>-1.2316988147803909E-2</c:v>
                </c:pt>
                <c:pt idx="390" formatCode="0.00%">
                  <c:v>2.3305985458442757E-2</c:v>
                </c:pt>
                <c:pt idx="391" formatCode="0.00%">
                  <c:v>6.346304518150947E-2</c:v>
                </c:pt>
                <c:pt idx="392" formatCode="0.00%">
                  <c:v>-3.1929990539262043E-2</c:v>
                </c:pt>
                <c:pt idx="393" formatCode="0.00%">
                  <c:v>-2.5313461083510735E-2</c:v>
                </c:pt>
                <c:pt idx="394" formatCode="0.00%">
                  <c:v>-4.4090489381348075E-2</c:v>
                </c:pt>
                <c:pt idx="395" formatCode="0.00%">
                  <c:v>-2.3936788287241439E-2</c:v>
                </c:pt>
                <c:pt idx="396" formatCode="0.00%">
                  <c:v>1.8823529411764461E-3</c:v>
                </c:pt>
                <c:pt idx="397" formatCode="0.00%">
                  <c:v>2.1315715208233499E-2</c:v>
                </c:pt>
                <c:pt idx="398" formatCode="0.00%">
                  <c:v>4.1748526522593421E-2</c:v>
                </c:pt>
                <c:pt idx="399" formatCode="0.00%">
                  <c:v>4.5687759589543075E-2</c:v>
                </c:pt>
                <c:pt idx="400" formatCode="0.00%">
                  <c:v>4.4161235715834302E-2</c:v>
                </c:pt>
                <c:pt idx="401" formatCode="0.00%">
                  <c:v>4.4192224100458866E-2</c:v>
                </c:pt>
                <c:pt idx="402" formatCode="0.00%">
                  <c:v>4.8571428571428488E-2</c:v>
                </c:pt>
                <c:pt idx="403" formatCode="0.00%">
                  <c:v>2.348520432127188E-4</c:v>
                </c:pt>
                <c:pt idx="404" formatCode="0.00%">
                  <c:v>2.9021861988344222E-2</c:v>
                </c:pt>
                <c:pt idx="405" formatCode="0.00%">
                  <c:v>5.8227251296558258E-2</c:v>
                </c:pt>
                <c:pt idx="406" formatCode="0.00%">
                  <c:v>7.6869158878504651E-2</c:v>
                </c:pt>
                <c:pt idx="407" formatCode="0.00%">
                  <c:v>8.9739820584155083E-2</c:v>
                </c:pt>
                <c:pt idx="408" formatCode="0.00%">
                  <c:v>0.10684551341350601</c:v>
                </c:pt>
                <c:pt idx="409" formatCode="0.00%">
                  <c:v>9.6957311534968227E-2</c:v>
                </c:pt>
                <c:pt idx="410" formatCode="0.00%">
                  <c:v>0.12585915370274736</c:v>
                </c:pt>
                <c:pt idx="411" formatCode="0.00%">
                  <c:v>8.8096471247897101E-2</c:v>
                </c:pt>
                <c:pt idx="412" formatCode="0.00%">
                  <c:v>5.1904655825350865E-2</c:v>
                </c:pt>
                <c:pt idx="413" formatCode="0.00%">
                  <c:v>0.14775439357778253</c:v>
                </c:pt>
                <c:pt idx="414" formatCode="0.00%">
                  <c:v>9.6611628892736556E-2</c:v>
                </c:pt>
                <c:pt idx="415" formatCode="0.00%">
                  <c:v>4.1997492687003701E-2</c:v>
                </c:pt>
                <c:pt idx="416" formatCode="0.00%">
                  <c:v>4.9679155454357193E-2</c:v>
                </c:pt>
                <c:pt idx="417" formatCode="0.00%">
                  <c:v>6.1931960436732547E-2</c:v>
                </c:pt>
                <c:pt idx="418" formatCode="0.00%">
                  <c:v>6.8269747419045013E-2</c:v>
                </c:pt>
                <c:pt idx="419" formatCode="0.00%">
                  <c:v>7.4756459127488295E-2</c:v>
                </c:pt>
                <c:pt idx="420" formatCode="0.00%">
                  <c:v>-2.1739130434782594E-2</c:v>
                </c:pt>
                <c:pt idx="421" formatCode="0.00%">
                  <c:v>1.966277939481853E-2</c:v>
                </c:pt>
                <c:pt idx="422" formatCode="0.00%">
                  <c:v>8.2414277120513413E-2</c:v>
                </c:pt>
                <c:pt idx="423" formatCode="0.00%">
                  <c:v>7.6710707947150514E-2</c:v>
                </c:pt>
                <c:pt idx="424" formatCode="0.00%">
                  <c:v>7.7965435978004649E-2</c:v>
                </c:pt>
                <c:pt idx="425" formatCode="0.00%">
                  <c:v>7.447266360044269E-2</c:v>
                </c:pt>
                <c:pt idx="426" formatCode="0.00%">
                  <c:v>7.0935960591133052E-2</c:v>
                </c:pt>
                <c:pt idx="427" formatCode="0.00%">
                  <c:v>7.4975845410627961E-2</c:v>
                </c:pt>
                <c:pt idx="428" formatCode="0.00%">
                  <c:v>7.8405188859214103E-2</c:v>
                </c:pt>
                <c:pt idx="429" formatCode="0.00%">
                  <c:v>8.7995553908855051E-2</c:v>
                </c:pt>
                <c:pt idx="430" formatCode="0.00%">
                  <c:v>9.2490842490842384E-2</c:v>
                </c:pt>
                <c:pt idx="431" formatCode="0.00%">
                  <c:v>0.1096738932410275</c:v>
                </c:pt>
                <c:pt idx="432" formatCode="0.00%">
                  <c:v>0.11969359192922635</c:v>
                </c:pt>
                <c:pt idx="433" formatCode="0.00%">
                  <c:v>0.12989880404783816</c:v>
                </c:pt>
                <c:pt idx="434" formatCode="0.00%">
                  <c:v>0.13284199173108036</c:v>
                </c:pt>
                <c:pt idx="435" formatCode="0.00%">
                  <c:v>0.12860428091278964</c:v>
                </c:pt>
                <c:pt idx="436" formatCode="0.00%">
                  <c:v>5.0570406947045843E-2</c:v>
                </c:pt>
                <c:pt idx="437" formatCode="0.00%">
                  <c:v>-1.4249790444258226E-2</c:v>
                </c:pt>
                <c:pt idx="438" formatCode="0.00%">
                  <c:v>6.5670661631916039E-2</c:v>
                </c:pt>
                <c:pt idx="439" formatCode="0.00%">
                  <c:v>6.556821523762002E-2</c:v>
                </c:pt>
                <c:pt idx="440" formatCode="0.00%">
                  <c:v>6.5461651196873527E-2</c:v>
                </c:pt>
                <c:pt idx="441" formatCode="0.00%">
                  <c:v>4.4112980006347113E-2</c:v>
                </c:pt>
                <c:pt idx="442" formatCode="0.00%">
                  <c:v>3.0721003134796199E-2</c:v>
                </c:pt>
                <c:pt idx="443" formatCode="0.00%">
                  <c:v>7.6858838705137211E-2</c:v>
                </c:pt>
                <c:pt idx="444" formatCode="0.00%">
                  <c:v>0.14166666666666661</c:v>
                </c:pt>
                <c:pt idx="445" formatCode="0.00%">
                  <c:v>1.4327530426744728E-2</c:v>
                </c:pt>
                <c:pt idx="446" formatCode="0.00%">
                  <c:v>1.030342949702856E-2</c:v>
                </c:pt>
                <c:pt idx="447" formatCode="0.00%">
                  <c:v>6.2662387284120324E-3</c:v>
                </c:pt>
                <c:pt idx="448" formatCode="0.00%">
                  <c:v>-7.7507598784194442E-3</c:v>
                </c:pt>
                <c:pt idx="449" formatCode="0.00%">
                  <c:v>1.5815085158150888E-2</c:v>
                </c:pt>
                <c:pt idx="450" formatCode="0.00%">
                  <c:v>1.9236218918041725E-3</c:v>
                </c:pt>
                <c:pt idx="451" formatCode="0.00%">
                  <c:v>-9.086846417399097E-3</c:v>
                </c:pt>
                <c:pt idx="452" formatCode="0.00%">
                  <c:v>2.8857837181044399E-3</c:v>
                </c:pt>
                <c:pt idx="453" formatCode="0.00%">
                  <c:v>-1.7694320694777277E-2</c:v>
                </c:pt>
                <c:pt idx="454" formatCode="0.00%">
                  <c:v>-3.8426488456865138E-2</c:v>
                </c:pt>
                <c:pt idx="455" formatCode="0.00%">
                  <c:v>-3.8903354265584333E-2</c:v>
                </c:pt>
                <c:pt idx="456" formatCode="0.00%">
                  <c:v>-7.0059880239520922E-2</c:v>
                </c:pt>
                <c:pt idx="457" formatCode="0.00%">
                  <c:v>-7.9915878023133491E-2</c:v>
                </c:pt>
                <c:pt idx="458" formatCode="0.00%">
                  <c:v>-0.1007215874924835</c:v>
                </c:pt>
                <c:pt idx="459" formatCode="0.00%">
                  <c:v>-9.9045888232621504E-2</c:v>
                </c:pt>
                <c:pt idx="460" formatCode="0.00%">
                  <c:v>-9.1032505795166196E-2</c:v>
                </c:pt>
                <c:pt idx="461" formatCode="0.00%">
                  <c:v>-8.2609382404043585E-2</c:v>
                </c:pt>
                <c:pt idx="462" formatCode="0.00%">
                  <c:v>-9.6573705179282876E-2</c:v>
                </c:pt>
                <c:pt idx="463" formatCode="0.00%">
                  <c:v>-0.10511912427559567</c:v>
                </c:pt>
                <c:pt idx="464" formatCode="0.00%">
                  <c:v>-0.12016326530612242</c:v>
                </c:pt>
                <c:pt idx="465" formatCode="0.00%">
                  <c:v>-0.11417586091608156</c:v>
                </c:pt>
                <c:pt idx="466" formatCode="0.00%">
                  <c:v>-0.12573541771726338</c:v>
                </c:pt>
                <c:pt idx="467" formatCode="0.00%">
                  <c:v>-0.13886704627812552</c:v>
                </c:pt>
                <c:pt idx="468" formatCode="0.00%">
                  <c:v>-0.15237603305785119</c:v>
                </c:pt>
                <c:pt idx="469" formatCode="0.00%">
                  <c:v>-0.17145881107779148</c:v>
                </c:pt>
                <c:pt idx="470" formatCode="0.00%">
                  <c:v>-0.17701025364274148</c:v>
                </c:pt>
                <c:pt idx="471" formatCode="0.00%">
                  <c:v>-0.13972907775097421</c:v>
                </c:pt>
                <c:pt idx="472" formatCode="0.00%">
                  <c:v>-0.14002642007926025</c:v>
                </c:pt>
                <c:pt idx="473" formatCode="0.00%">
                  <c:v>-0.13958854066525672</c:v>
                </c:pt>
                <c:pt idx="474" formatCode="0.00%">
                  <c:v>-0.13564782004296205</c:v>
                </c:pt>
                <c:pt idx="475" formatCode="0.00%">
                  <c:v>-0.13142392849888285</c:v>
                </c:pt>
                <c:pt idx="476" formatCode="0.00%">
                  <c:v>-9.9212263146689406E-2</c:v>
                </c:pt>
                <c:pt idx="477" formatCode="0.00%">
                  <c:v>-9.0710382513661147E-2</c:v>
                </c:pt>
                <c:pt idx="478" formatCode="0.00%">
                  <c:v>-0.11906816220880068</c:v>
                </c:pt>
                <c:pt idx="479" formatCode="0.00%">
                  <c:v>-0.11868498150315476</c:v>
                </c:pt>
                <c:pt idx="480" formatCode="0.00%">
                  <c:v>-0.11776536312849162</c:v>
                </c:pt>
                <c:pt idx="481" formatCode="0.00%">
                  <c:v>-0.1222674590683045</c:v>
                </c:pt>
                <c:pt idx="482" formatCode="0.00%">
                  <c:v>-0.12698783910196443</c:v>
                </c:pt>
                <c:pt idx="483" formatCode="0.00%">
                  <c:v>-0.13117466320018911</c:v>
                </c:pt>
                <c:pt idx="484" formatCode="0.00%">
                  <c:v>-9.7355769230769273E-2</c:v>
                </c:pt>
                <c:pt idx="485" formatCode="0.00%">
                  <c:v>-8.9862879529872708E-2</c:v>
                </c:pt>
                <c:pt idx="486" formatCode="0.00%">
                  <c:v>-8.419813141606769E-2</c:v>
                </c:pt>
                <c:pt idx="487" formatCode="0.00%">
                  <c:v>-7.1935157041539965E-2</c:v>
                </c:pt>
                <c:pt idx="488" formatCode="0.00%">
                  <c:v>-4.9135444840252007E-2</c:v>
                </c:pt>
                <c:pt idx="489" formatCode="0.00%">
                  <c:v>-2.4912938655237027E-2</c:v>
                </c:pt>
                <c:pt idx="490" formatCode="0.00%">
                  <c:v>-1.5505984766050029E-2</c:v>
                </c:pt>
                <c:pt idx="491" formatCode="0.00%">
                  <c:v>-4.9533954727030594E-2</c:v>
                </c:pt>
                <c:pt idx="492" formatCode="0.00%">
                  <c:v>-6.8334678504170077E-2</c:v>
                </c:pt>
                <c:pt idx="493" formatCode="0.00%">
                  <c:v>-6.9603045133224573E-2</c:v>
                </c:pt>
                <c:pt idx="494" formatCode="0.00%">
                  <c:v>-7.9694323144104851E-2</c:v>
                </c:pt>
                <c:pt idx="495" formatCode="0.00%">
                  <c:v>-9.4856128950563168E-2</c:v>
                </c:pt>
                <c:pt idx="496" formatCode="0.00%">
                  <c:v>-0.11016483516483522</c:v>
                </c:pt>
                <c:pt idx="497" formatCode="0.00%">
                  <c:v>-0.11203459812517669</c:v>
                </c:pt>
                <c:pt idx="498" formatCode="0.00%">
                  <c:v>-0.10675259176239849</c:v>
                </c:pt>
                <c:pt idx="499" formatCode="0.00%">
                  <c:v>-0.10164597170083745</c:v>
                </c:pt>
                <c:pt idx="500" formatCode="0.00%">
                  <c:v>-0.10695499707773237</c:v>
                </c:pt>
                <c:pt idx="501" formatCode="0.00%">
                  <c:v>-0.13196915776986951</c:v>
                </c:pt>
                <c:pt idx="502" formatCode="0.00%">
                  <c:v>-0.12782365167524623</c:v>
                </c:pt>
                <c:pt idx="503" formatCode="0.00%">
                  <c:v>-0.12349490583513434</c:v>
                </c:pt>
                <c:pt idx="504" formatCode="0.00%">
                  <c:v>-0.12526557594078958</c:v>
                </c:pt>
                <c:pt idx="505" formatCode="0.00%">
                  <c:v>-0.13331242158092849</c:v>
                </c:pt>
                <c:pt idx="506" formatCode="0.00%">
                  <c:v>-0.11411121825779491</c:v>
                </c:pt>
                <c:pt idx="507" formatCode="0.00%">
                  <c:v>-0.11387434554973819</c:v>
                </c:pt>
                <c:pt idx="508" formatCode="0.00%">
                  <c:v>-9.2244619063887923E-2</c:v>
                </c:pt>
                <c:pt idx="509" formatCode="0.00%">
                  <c:v>-9.867989030879365E-2</c:v>
                </c:pt>
                <c:pt idx="510" formatCode="0.00%">
                  <c:v>-0.10531877421627334</c:v>
                </c:pt>
                <c:pt idx="511" formatCode="0.00%">
                  <c:v>-0.10814656705798653</c:v>
                </c:pt>
                <c:pt idx="512" formatCode="0.00%">
                  <c:v>-9.4824466159971088E-2</c:v>
                </c:pt>
                <c:pt idx="513" formatCode="0.00%">
                  <c:v>-0.10667634252539915</c:v>
                </c:pt>
                <c:pt idx="514" formatCode="0.00%">
                  <c:v>-0.10192023633677993</c:v>
                </c:pt>
                <c:pt idx="515" formatCode="0.00%">
                  <c:v>-0.10011290929619876</c:v>
                </c:pt>
                <c:pt idx="516" formatCode="0.00%">
                  <c:v>-9.3720452014859346E-2</c:v>
                </c:pt>
                <c:pt idx="517" formatCode="0.00%">
                  <c:v>-8.7007874015748055E-2</c:v>
                </c:pt>
                <c:pt idx="518" formatCode="0.00%">
                  <c:v>-8.3366573593936955E-2</c:v>
                </c:pt>
                <c:pt idx="519" formatCode="0.00%">
                  <c:v>-7.4370251899240292E-2</c:v>
                </c:pt>
                <c:pt idx="520" formatCode="0.00%">
                  <c:v>-7.5954508529650688E-2</c:v>
                </c:pt>
                <c:pt idx="521" formatCode="0.00%">
                  <c:v>-8.6348684210526327E-2</c:v>
                </c:pt>
                <c:pt idx="522" formatCode="0.00%">
                  <c:v>-4.6005855290673359E-2</c:v>
                </c:pt>
                <c:pt idx="523" formatCode="0.00%">
                  <c:v>-4.819389923441797E-2</c:v>
                </c:pt>
                <c:pt idx="524" formatCode="0.00%">
                  <c:v>-5.045278137128073E-2</c:v>
                </c:pt>
                <c:pt idx="525" formatCode="0.00%">
                  <c:v>-4.8738033072236675E-2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4-4B1F-8753-DEF80CA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'Casos Ativos X Quinzenais'!$C$1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868.33333333333212</c:v>
                </c:pt>
                <c:pt idx="230">
                  <c:v>824.66666666666788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8-4C29-8325-8BAEC953F251}"/>
            </c:ext>
          </c:extLst>
        </c:ser>
        <c:ser>
          <c:idx val="1"/>
          <c:order val="1"/>
          <c:tx>
            <c:strRef>
              <c:f>'Casos Ativos X Quinzenais'!$D$1</c:f>
              <c:strCache>
                <c:ptCount val="1"/>
                <c:pt idx="0">
                  <c:v>Casos quinzenais acumulados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Quinzenais'!$D$2:$D$600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583.87290964407657</c:v>
                </c:pt>
                <c:pt idx="230">
                  <c:v>565.66666666666788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615.63231453427579</c:v>
                </c:pt>
                <c:pt idx="244">
                  <c:v>632.33333333333212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8-4C29-8325-8BAEC953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9200"/>
        <c:axId val="210669592"/>
      </c:lineChart>
      <c:dateAx>
        <c:axId val="21066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592"/>
        <c:crosses val="autoZero"/>
        <c:auto val="1"/>
        <c:lblOffset val="100"/>
        <c:baseTimeUnit val="days"/>
      </c:dateAx>
      <c:valAx>
        <c:axId val="2106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470868</xdr:colOff>
      <xdr:row>14</xdr:row>
      <xdr:rowOff>106224</xdr:rowOff>
    </xdr:from>
    <xdr:to>
      <xdr:col>25</xdr:col>
      <xdr:colOff>82826</xdr:colOff>
      <xdr:row>43</xdr:row>
      <xdr:rowOff>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397565</xdr:colOff>
      <xdr:row>52</xdr:row>
      <xdr:rowOff>36443</xdr:rowOff>
    </xdr:from>
    <xdr:to>
      <xdr:col>21</xdr:col>
      <xdr:colOff>215348</xdr:colOff>
      <xdr:row>66</xdr:row>
      <xdr:rowOff>112643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4</xdr:row>
      <xdr:rowOff>14286</xdr:rowOff>
    </xdr:from>
    <xdr:to>
      <xdr:col>18</xdr:col>
      <xdr:colOff>152400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180976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26</xdr:row>
      <xdr:rowOff>42861</xdr:rowOff>
    </xdr:from>
    <xdr:to>
      <xdr:col>21</xdr:col>
      <xdr:colOff>371474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99391</xdr:colOff>
      <xdr:row>1</xdr:row>
      <xdr:rowOff>42861</xdr:rowOff>
    </xdr:from>
    <xdr:to>
      <xdr:col>28</xdr:col>
      <xdr:colOff>122990</xdr:colOff>
      <xdr:row>24</xdr:row>
      <xdr:rowOff>57978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84890</xdr:colOff>
      <xdr:row>59</xdr:row>
      <xdr:rowOff>92557</xdr:rowOff>
    </xdr:from>
    <xdr:to>
      <xdr:col>28</xdr:col>
      <xdr:colOff>122990</xdr:colOff>
      <xdr:row>76</xdr:row>
      <xdr:rowOff>173520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103940</xdr:colOff>
      <xdr:row>79</xdr:row>
      <xdr:rowOff>25882</xdr:rowOff>
    </xdr:from>
    <xdr:to>
      <xdr:col>28</xdr:col>
      <xdr:colOff>132515</xdr:colOff>
      <xdr:row>98</xdr:row>
      <xdr:rowOff>97321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107674</xdr:colOff>
      <xdr:row>99</xdr:row>
      <xdr:rowOff>157370</xdr:rowOff>
    </xdr:from>
    <xdr:to>
      <xdr:col>28</xdr:col>
      <xdr:colOff>136249</xdr:colOff>
      <xdr:row>119</xdr:row>
      <xdr:rowOff>38309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115955</xdr:colOff>
      <xdr:row>24</xdr:row>
      <xdr:rowOff>148258</xdr:rowOff>
    </xdr:from>
    <xdr:to>
      <xdr:col>28</xdr:col>
      <xdr:colOff>115955</xdr:colOff>
      <xdr:row>39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74543</xdr:colOff>
      <xdr:row>40</xdr:row>
      <xdr:rowOff>132521</xdr:rowOff>
    </xdr:from>
    <xdr:to>
      <xdr:col>28</xdr:col>
      <xdr:colOff>154057</xdr:colOff>
      <xdr:row>58</xdr:row>
      <xdr:rowOff>66261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119268</xdr:colOff>
      <xdr:row>121</xdr:row>
      <xdr:rowOff>0</xdr:rowOff>
    </xdr:from>
    <xdr:to>
      <xdr:col>28</xdr:col>
      <xdr:colOff>152400</xdr:colOff>
      <xdr:row>140</xdr:row>
      <xdr:rowOff>66470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5C08C1-0566-4F14-A969-1DD752393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4</xdr:row>
      <xdr:rowOff>52387</xdr:rowOff>
    </xdr:from>
    <xdr:to>
      <xdr:col>20</xdr:col>
      <xdr:colOff>114300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opLeftCell="A169" zoomScale="115" zoomScaleNormal="115" workbookViewId="0">
      <selection activeCell="D183" sqref="D183"/>
    </sheetView>
  </sheetViews>
  <sheetFormatPr defaultRowHeight="14.4" x14ac:dyDescent="0.3"/>
  <cols>
    <col min="2" max="3" width="17.5546875" bestFit="1" customWidth="1"/>
    <col min="4" max="4" width="13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J1" t="s">
        <v>13</v>
      </c>
    </row>
    <row r="2" spans="1:10" x14ac:dyDescent="0.3">
      <c r="A2" s="1">
        <v>43927</v>
      </c>
      <c r="B2">
        <v>66</v>
      </c>
      <c r="C2">
        <f>B2</f>
        <v>66</v>
      </c>
      <c r="D2">
        <f>C2</f>
        <v>66</v>
      </c>
      <c r="I2">
        <v>66</v>
      </c>
    </row>
    <row r="3" spans="1:10" x14ac:dyDescent="0.3">
      <c r="A3" s="1">
        <v>43928</v>
      </c>
      <c r="B3">
        <v>78</v>
      </c>
      <c r="C3">
        <f t="shared" ref="C3:D34" si="0">B3</f>
        <v>78</v>
      </c>
      <c r="D3">
        <f t="shared" si="0"/>
        <v>78</v>
      </c>
      <c r="E3">
        <f t="shared" ref="E3:E18" si="1">B3/B2</f>
        <v>1.1818181818181819</v>
      </c>
      <c r="G3">
        <f t="shared" ref="G3:G9" si="2">B3/B2</f>
        <v>1.1818181818181819</v>
      </c>
      <c r="I3">
        <f>I2*$H$42</f>
        <v>69.137527836915041</v>
      </c>
    </row>
    <row r="4" spans="1:10" x14ac:dyDescent="0.3">
      <c r="A4" s="1">
        <v>43929</v>
      </c>
      <c r="B4">
        <v>78</v>
      </c>
      <c r="C4">
        <f t="shared" si="0"/>
        <v>78</v>
      </c>
      <c r="D4">
        <f t="shared" si="0"/>
        <v>78</v>
      </c>
      <c r="E4">
        <f t="shared" si="1"/>
        <v>1</v>
      </c>
      <c r="G4">
        <f t="shared" si="2"/>
        <v>1</v>
      </c>
      <c r="I4">
        <f t="shared" ref="I4:I67" si="3">I3*$H$42</f>
        <v>72.424208415154581</v>
      </c>
    </row>
    <row r="5" spans="1:10" x14ac:dyDescent="0.3">
      <c r="A5" s="1">
        <v>43930</v>
      </c>
      <c r="B5">
        <f>(B4^4*B9)^(1/5)</f>
        <v>81.973915954895858</v>
      </c>
      <c r="C5">
        <f t="shared" si="0"/>
        <v>81.973915954895858</v>
      </c>
      <c r="D5">
        <f t="shared" si="0"/>
        <v>81.973915954895858</v>
      </c>
      <c r="E5">
        <f t="shared" si="1"/>
        <v>1.0509476404473828</v>
      </c>
      <c r="G5">
        <f t="shared" si="2"/>
        <v>1.0509476404473828</v>
      </c>
      <c r="I5">
        <f t="shared" si="3"/>
        <v>75.867132202564946</v>
      </c>
    </row>
    <row r="6" spans="1:10" x14ac:dyDescent="0.3">
      <c r="A6" s="1">
        <v>43931</v>
      </c>
      <c r="B6">
        <f>(B4^3*B9^2)^(1/5)</f>
        <v>86.150293551030018</v>
      </c>
      <c r="C6">
        <f t="shared" si="0"/>
        <v>86.150293551030018</v>
      </c>
      <c r="D6">
        <f t="shared" si="0"/>
        <v>86.150293551030018</v>
      </c>
      <c r="E6">
        <f t="shared" si="1"/>
        <v>1.0509476404473845</v>
      </c>
      <c r="G6">
        <f t="shared" si="2"/>
        <v>1.0509476404473845</v>
      </c>
      <c r="I6">
        <f t="shared" si="3"/>
        <v>79.473726735784055</v>
      </c>
    </row>
    <row r="7" spans="1:10" x14ac:dyDescent="0.3">
      <c r="A7" s="1">
        <v>43932</v>
      </c>
      <c r="B7">
        <f>(B4^2*B9^3)^(1/5)</f>
        <v>90.539447731304364</v>
      </c>
      <c r="C7">
        <f t="shared" si="0"/>
        <v>90.539447731304364</v>
      </c>
      <c r="D7">
        <f t="shared" si="0"/>
        <v>90.539447731304364</v>
      </c>
      <c r="E7">
        <f t="shared" si="1"/>
        <v>1.0509476404473828</v>
      </c>
      <c r="G7">
        <f t="shared" si="2"/>
        <v>1.0509476404473828</v>
      </c>
      <c r="I7">
        <f t="shared" si="3"/>
        <v>83.251772643918926</v>
      </c>
    </row>
    <row r="8" spans="1:10" x14ac:dyDescent="0.3">
      <c r="A8" s="1">
        <v>43933</v>
      </c>
      <c r="B8">
        <f>(B4*B9^4)^(1/5)</f>
        <v>95.152218960623472</v>
      </c>
      <c r="C8">
        <f t="shared" si="0"/>
        <v>95.152218960623472</v>
      </c>
      <c r="D8">
        <f t="shared" si="0"/>
        <v>95.152218960623472</v>
      </c>
      <c r="E8">
        <f t="shared" si="1"/>
        <v>1.0509476404473828</v>
      </c>
      <c r="G8">
        <f t="shared" si="2"/>
        <v>1.0509476404473828</v>
      </c>
      <c r="I8">
        <f t="shared" si="3"/>
        <v>87.209420433961625</v>
      </c>
    </row>
    <row r="9" spans="1:10" x14ac:dyDescent="0.3">
      <c r="A9" s="1">
        <v>43934</v>
      </c>
      <c r="B9">
        <v>100</v>
      </c>
      <c r="C9">
        <f t="shared" si="0"/>
        <v>100</v>
      </c>
      <c r="D9">
        <f t="shared" si="0"/>
        <v>100</v>
      </c>
      <c r="E9">
        <f t="shared" si="1"/>
        <v>1.0509476404473832</v>
      </c>
      <c r="G9">
        <f t="shared" si="2"/>
        <v>1.0509476404473832</v>
      </c>
      <c r="I9">
        <f t="shared" si="3"/>
        <v>91.3552080741553</v>
      </c>
    </row>
    <row r="10" spans="1:10" x14ac:dyDescent="0.3">
      <c r="A10" s="1">
        <v>43935</v>
      </c>
      <c r="B10">
        <v>105</v>
      </c>
      <c r="C10">
        <f t="shared" si="0"/>
        <v>105</v>
      </c>
      <c r="D10">
        <f t="shared" si="0"/>
        <v>105</v>
      </c>
      <c r="E10">
        <f t="shared" si="1"/>
        <v>1.05</v>
      </c>
      <c r="G10">
        <f>(B10/B4)^(1/6)</f>
        <v>1.0507896410006379</v>
      </c>
      <c r="I10">
        <f t="shared" si="3"/>
        <v>95.698079413243605</v>
      </c>
    </row>
    <row r="11" spans="1:10" x14ac:dyDescent="0.3">
      <c r="A11" s="1">
        <v>43936</v>
      </c>
      <c r="B11">
        <v>108</v>
      </c>
      <c r="C11">
        <f t="shared" si="0"/>
        <v>108</v>
      </c>
      <c r="D11">
        <f t="shared" si="0"/>
        <v>108</v>
      </c>
      <c r="E11">
        <f t="shared" si="1"/>
        <v>1.0285714285714285</v>
      </c>
      <c r="G11">
        <f>(B11/B4)^(1/7)</f>
        <v>1.0475864658249583</v>
      </c>
      <c r="I11">
        <f t="shared" si="3"/>
        <v>100.24740347533994</v>
      </c>
      <c r="J11">
        <f>B11/B4</f>
        <v>1.3846153846153846</v>
      </c>
    </row>
    <row r="12" spans="1:10" x14ac:dyDescent="0.3">
      <c r="A12" s="1">
        <v>43937</v>
      </c>
      <c r="B12">
        <v>131</v>
      </c>
      <c r="C12">
        <f t="shared" si="0"/>
        <v>131</v>
      </c>
      <c r="D12">
        <f t="shared" si="0"/>
        <v>131</v>
      </c>
      <c r="E12">
        <f t="shared" si="1"/>
        <v>1.212962962962963</v>
      </c>
      <c r="G12">
        <f>(B12/B4)^(1/8)</f>
        <v>1.0669574166069613</v>
      </c>
      <c r="I12">
        <f t="shared" si="3"/>
        <v>105.01299467204196</v>
      </c>
      <c r="J12">
        <f t="shared" ref="J12:J17" si="4">B12/B5</f>
        <v>1.5980693184412411</v>
      </c>
    </row>
    <row r="13" spans="1:10" x14ac:dyDescent="0.3">
      <c r="A13" s="1">
        <v>43938</v>
      </c>
      <c r="B13">
        <v>136</v>
      </c>
      <c r="C13">
        <f t="shared" si="0"/>
        <v>136</v>
      </c>
      <c r="D13">
        <f t="shared" si="0"/>
        <v>136</v>
      </c>
      <c r="E13">
        <f t="shared" si="1"/>
        <v>1.0381679389312977</v>
      </c>
      <c r="G13">
        <f>(B13/B4)^(1/9)</f>
        <v>1.063719559562458</v>
      </c>
      <c r="I13">
        <f t="shared" si="3"/>
        <v>110.00513397539564</v>
      </c>
      <c r="J13">
        <f t="shared" si="4"/>
        <v>1.5786365245458178</v>
      </c>
    </row>
    <row r="14" spans="1:10" x14ac:dyDescent="0.3">
      <c r="A14" s="1">
        <v>43939</v>
      </c>
      <c r="B14">
        <v>143</v>
      </c>
      <c r="C14">
        <f t="shared" si="0"/>
        <v>143</v>
      </c>
      <c r="D14">
        <f t="shared" si="0"/>
        <v>143</v>
      </c>
      <c r="E14">
        <f t="shared" si="1"/>
        <v>1.0514705882352942</v>
      </c>
      <c r="G14">
        <f>(B14/B5)^(1/9)</f>
        <v>1.0637783580100566</v>
      </c>
      <c r="I14">
        <f t="shared" si="3"/>
        <v>115.23459109738613</v>
      </c>
      <c r="J14">
        <f t="shared" si="4"/>
        <v>1.5794220484355483</v>
      </c>
    </row>
    <row r="15" spans="1:10" x14ac:dyDescent="0.3">
      <c r="A15" s="1">
        <v>43940</v>
      </c>
      <c r="B15">
        <v>143</v>
      </c>
      <c r="C15">
        <f t="shared" si="0"/>
        <v>143</v>
      </c>
      <c r="D15">
        <f t="shared" si="0"/>
        <v>143</v>
      </c>
      <c r="E15">
        <f t="shared" si="1"/>
        <v>1</v>
      </c>
      <c r="G15">
        <f>(B15/B5)^(1/10)</f>
        <v>1.0572216193511148</v>
      </c>
      <c r="I15">
        <f t="shared" si="3"/>
        <v>120.71264772380388</v>
      </c>
      <c r="J15">
        <f t="shared" si="4"/>
        <v>1.502855125839758</v>
      </c>
    </row>
    <row r="16" spans="1:10" x14ac:dyDescent="0.3">
      <c r="A16" s="1">
        <v>43941</v>
      </c>
      <c r="B16">
        <v>144</v>
      </c>
      <c r="C16">
        <f t="shared" si="0"/>
        <v>144</v>
      </c>
      <c r="D16">
        <f t="shared" si="0"/>
        <v>144</v>
      </c>
      <c r="E16">
        <f t="shared" si="1"/>
        <v>1.0069930069930071</v>
      </c>
      <c r="G16">
        <f>(B16/B6)^(1/10)</f>
        <v>1.0527144227641692</v>
      </c>
      <c r="I16">
        <f t="shared" si="3"/>
        <v>126.45112185260925</v>
      </c>
      <c r="J16">
        <f t="shared" si="4"/>
        <v>1.44</v>
      </c>
    </row>
    <row r="17" spans="1:11" x14ac:dyDescent="0.3">
      <c r="A17" s="1">
        <v>43942</v>
      </c>
      <c r="B17">
        <f>SQRT(B16*B18)</f>
        <v>146.47866738880444</v>
      </c>
      <c r="C17">
        <f t="shared" si="0"/>
        <v>146.47866738880444</v>
      </c>
      <c r="D17">
        <f t="shared" si="0"/>
        <v>146.47866738880444</v>
      </c>
      <c r="E17">
        <f t="shared" si="1"/>
        <v>1.0172129679778086</v>
      </c>
      <c r="G17">
        <f t="shared" ref="G17:G44" si="5">(B17/B7)^(1/10)</f>
        <v>1.049285457713014</v>
      </c>
      <c r="I17">
        <f t="shared" si="3"/>
        <v>132.46239328930164</v>
      </c>
      <c r="J17">
        <f t="shared" si="4"/>
        <v>1.3950349275124232</v>
      </c>
    </row>
    <row r="18" spans="1:11" x14ac:dyDescent="0.3">
      <c r="A18" s="1">
        <v>43943</v>
      </c>
      <c r="B18">
        <v>149</v>
      </c>
      <c r="C18">
        <f t="shared" si="0"/>
        <v>149</v>
      </c>
      <c r="D18">
        <f t="shared" si="0"/>
        <v>149</v>
      </c>
      <c r="E18">
        <f t="shared" si="1"/>
        <v>1.0172129679778086</v>
      </c>
      <c r="G18">
        <f t="shared" si="5"/>
        <v>1.0458676616940938</v>
      </c>
      <c r="I18">
        <f t="shared" si="3"/>
        <v>138.75943035429518</v>
      </c>
      <c r="J18">
        <f>B18/B11</f>
        <v>1.3796296296296295</v>
      </c>
    </row>
    <row r="19" spans="1:11" x14ac:dyDescent="0.3">
      <c r="A19" s="1">
        <v>43944</v>
      </c>
      <c r="B19">
        <v>161</v>
      </c>
      <c r="C19">
        <f t="shared" si="0"/>
        <v>161</v>
      </c>
      <c r="D19">
        <f t="shared" si="0"/>
        <v>161</v>
      </c>
      <c r="E19">
        <f t="shared" ref="E19:E43" si="6">B19/B18</f>
        <v>1.080536912751678</v>
      </c>
      <c r="G19">
        <f t="shared" si="5"/>
        <v>1.0487756308196965</v>
      </c>
      <c r="I19">
        <f t="shared" si="3"/>
        <v>145.35581785991752</v>
      </c>
      <c r="J19">
        <f t="shared" ref="J19:J24" si="7">B19/B12</f>
        <v>1.2290076335877862</v>
      </c>
    </row>
    <row r="20" spans="1:11" x14ac:dyDescent="0.3">
      <c r="A20" s="1">
        <v>43945</v>
      </c>
      <c r="B20">
        <v>174</v>
      </c>
      <c r="C20">
        <f t="shared" si="0"/>
        <v>174</v>
      </c>
      <c r="D20">
        <f t="shared" si="0"/>
        <v>174</v>
      </c>
      <c r="E20">
        <f t="shared" si="6"/>
        <v>1.0807453416149069</v>
      </c>
      <c r="G20">
        <f t="shared" si="5"/>
        <v>1.0518068501144486</v>
      </c>
      <c r="I20">
        <f t="shared" si="3"/>
        <v>152.26578641738789</v>
      </c>
      <c r="J20">
        <f t="shared" si="7"/>
        <v>1.2794117647058822</v>
      </c>
    </row>
    <row r="21" spans="1:11" x14ac:dyDescent="0.3">
      <c r="A21" s="1">
        <v>43946</v>
      </c>
      <c r="B21">
        <v>176</v>
      </c>
      <c r="C21">
        <f t="shared" si="0"/>
        <v>176</v>
      </c>
      <c r="D21">
        <f t="shared" si="0"/>
        <v>176</v>
      </c>
      <c r="E21">
        <f t="shared" si="6"/>
        <v>1.0114942528735633</v>
      </c>
      <c r="G21">
        <f t="shared" si="5"/>
        <v>1.0500473693215284</v>
      </c>
      <c r="I21">
        <f t="shared" si="3"/>
        <v>159.50424313699872</v>
      </c>
      <c r="J21">
        <f t="shared" si="7"/>
        <v>1.2307692307692308</v>
      </c>
    </row>
    <row r="22" spans="1:11" x14ac:dyDescent="0.3">
      <c r="A22" s="1">
        <v>43947</v>
      </c>
      <c r="B22">
        <f>SQRT(B21*B23)</f>
        <v>181.41664752717708</v>
      </c>
      <c r="C22">
        <f t="shared" si="0"/>
        <v>181.41664752717708</v>
      </c>
      <c r="D22">
        <f t="shared" si="0"/>
        <v>181.41664752717708</v>
      </c>
      <c r="E22">
        <f t="shared" si="6"/>
        <v>1.0307764064044151</v>
      </c>
      <c r="G22">
        <f t="shared" si="5"/>
        <v>1.0330957719448925</v>
      </c>
      <c r="I22">
        <f t="shared" si="3"/>
        <v>167.08680378773204</v>
      </c>
      <c r="J22">
        <f t="shared" si="7"/>
        <v>1.2686478848054341</v>
      </c>
    </row>
    <row r="23" spans="1:11" x14ac:dyDescent="0.3">
      <c r="A23" s="1">
        <v>43948</v>
      </c>
      <c r="B23">
        <v>187</v>
      </c>
      <c r="C23">
        <f t="shared" si="0"/>
        <v>187</v>
      </c>
      <c r="D23">
        <f t="shared" si="0"/>
        <v>187</v>
      </c>
      <c r="E23">
        <f t="shared" si="6"/>
        <v>1.0307764064044151</v>
      </c>
      <c r="G23">
        <f t="shared" si="5"/>
        <v>1.0323578626791556</v>
      </c>
      <c r="I23">
        <f t="shared" si="3"/>
        <v>175.02982648568917</v>
      </c>
      <c r="J23">
        <f t="shared" si="7"/>
        <v>1.2986111111111112</v>
      </c>
    </row>
    <row r="24" spans="1:11" x14ac:dyDescent="0.3">
      <c r="A24" s="1">
        <v>43949</v>
      </c>
      <c r="B24">
        <v>202</v>
      </c>
      <c r="C24">
        <f t="shared" si="0"/>
        <v>202</v>
      </c>
      <c r="D24">
        <f t="shared" si="0"/>
        <v>202</v>
      </c>
      <c r="E24">
        <f t="shared" si="6"/>
        <v>1.0802139037433156</v>
      </c>
      <c r="G24">
        <f t="shared" si="5"/>
        <v>1.03514582106808</v>
      </c>
      <c r="I24">
        <f t="shared" si="3"/>
        <v>183.35044698401128</v>
      </c>
      <c r="J24">
        <f t="shared" si="7"/>
        <v>1.3790403995403848</v>
      </c>
    </row>
    <row r="25" spans="1:11" x14ac:dyDescent="0.3">
      <c r="A25" s="1">
        <v>43950</v>
      </c>
      <c r="B25">
        <v>215</v>
      </c>
      <c r="C25">
        <f t="shared" si="0"/>
        <v>215</v>
      </c>
      <c r="D25">
        <f t="shared" si="0"/>
        <v>215</v>
      </c>
      <c r="E25">
        <f t="shared" si="6"/>
        <v>1.0643564356435644</v>
      </c>
      <c r="G25">
        <f t="shared" si="5"/>
        <v>1.0416222356002298</v>
      </c>
      <c r="I25">
        <f t="shared" si="3"/>
        <v>192.06661564042267</v>
      </c>
      <c r="J25">
        <f>B25/B18</f>
        <v>1.4429530201342282</v>
      </c>
    </row>
    <row r="26" spans="1:11" x14ac:dyDescent="0.3">
      <c r="A26" s="1">
        <v>43951</v>
      </c>
      <c r="B26">
        <v>231</v>
      </c>
      <c r="C26">
        <f t="shared" si="0"/>
        <v>231</v>
      </c>
      <c r="D26">
        <f t="shared" si="0"/>
        <v>231</v>
      </c>
      <c r="E26">
        <f t="shared" si="6"/>
        <v>1.0744186046511628</v>
      </c>
      <c r="G26">
        <f t="shared" si="5"/>
        <v>1.0483950186728686</v>
      </c>
      <c r="I26">
        <f t="shared" si="3"/>
        <v>201.19713614214825</v>
      </c>
      <c r="J26">
        <f t="shared" ref="J26:J31" si="8">B26/B19</f>
        <v>1.4347826086956521</v>
      </c>
    </row>
    <row r="27" spans="1:11" x14ac:dyDescent="0.3">
      <c r="A27" s="1">
        <v>43952</v>
      </c>
      <c r="B27">
        <f>SQRT(B26*B28)</f>
        <v>234.9659549807163</v>
      </c>
      <c r="C27">
        <f t="shared" si="0"/>
        <v>234.9659549807163</v>
      </c>
      <c r="D27">
        <f t="shared" si="0"/>
        <v>234.9659549807163</v>
      </c>
      <c r="E27">
        <f t="shared" si="6"/>
        <v>1.0171686362801571</v>
      </c>
      <c r="G27">
        <f t="shared" si="5"/>
        <v>1.0483904495173455</v>
      </c>
      <c r="I27">
        <f t="shared" si="3"/>
        <v>210.76170607174788</v>
      </c>
      <c r="J27">
        <f t="shared" si="8"/>
        <v>1.3503790516133121</v>
      </c>
      <c r="K27">
        <f t="shared" ref="K27:K67" si="9">(B27*B26*B25/(B20*B19*B18))^(1/21)</f>
        <v>1.0501748621674332</v>
      </c>
    </row>
    <row r="28" spans="1:11" x14ac:dyDescent="0.3">
      <c r="A28" s="1">
        <v>43953</v>
      </c>
      <c r="B28">
        <v>239</v>
      </c>
      <c r="C28">
        <f t="shared" si="0"/>
        <v>239</v>
      </c>
      <c r="D28">
        <f t="shared" si="0"/>
        <v>239</v>
      </c>
      <c r="E28">
        <f t="shared" si="6"/>
        <v>1.0171686362801571</v>
      </c>
      <c r="G28">
        <f t="shared" si="5"/>
        <v>1.0483858803817359</v>
      </c>
      <c r="I28">
        <f t="shared" si="3"/>
        <v>220.78095940138144</v>
      </c>
      <c r="J28">
        <f t="shared" si="8"/>
        <v>1.3579545454545454</v>
      </c>
      <c r="K28">
        <f t="shared" si="9"/>
        <v>1.0471431329271441</v>
      </c>
    </row>
    <row r="29" spans="1:11" x14ac:dyDescent="0.3">
      <c r="A29" s="1">
        <v>43954</v>
      </c>
      <c r="B29">
        <f>SQRT(B28*B30)</f>
        <v>257.76345745663792</v>
      </c>
      <c r="C29">
        <f t="shared" si="0"/>
        <v>257.76345745663792</v>
      </c>
      <c r="D29">
        <f t="shared" si="0"/>
        <v>257.76345745663792</v>
      </c>
      <c r="E29">
        <f t="shared" si="6"/>
        <v>1.0785081901951377</v>
      </c>
      <c r="G29">
        <f t="shared" si="5"/>
        <v>1.0481888780246602</v>
      </c>
      <c r="I29">
        <f t="shared" si="3"/>
        <v>231.27651100717907</v>
      </c>
      <c r="J29">
        <f t="shared" si="8"/>
        <v>1.4208368469493613</v>
      </c>
      <c r="K29">
        <f t="shared" si="9"/>
        <v>1.0466562089976097</v>
      </c>
    </row>
    <row r="30" spans="1:11" x14ac:dyDescent="0.3">
      <c r="A30" s="1">
        <v>43955</v>
      </c>
      <c r="B30">
        <v>278</v>
      </c>
      <c r="C30">
        <f t="shared" si="0"/>
        <v>278</v>
      </c>
      <c r="D30">
        <f t="shared" si="0"/>
        <v>278</v>
      </c>
      <c r="E30">
        <f t="shared" si="6"/>
        <v>1.0785081901951379</v>
      </c>
      <c r="G30">
        <f t="shared" si="5"/>
        <v>1.0479716997172195</v>
      </c>
      <c r="I30">
        <f t="shared" si="3"/>
        <v>242.27100329974897</v>
      </c>
      <c r="J30">
        <f t="shared" si="8"/>
        <v>1.4866310160427807</v>
      </c>
      <c r="K30">
        <f t="shared" si="9"/>
        <v>1.0514582433217061</v>
      </c>
    </row>
    <row r="31" spans="1:11" x14ac:dyDescent="0.3">
      <c r="A31" s="1">
        <v>43956</v>
      </c>
      <c r="B31">
        <v>300</v>
      </c>
      <c r="C31">
        <f t="shared" si="0"/>
        <v>300</v>
      </c>
      <c r="D31">
        <f t="shared" si="0"/>
        <v>300</v>
      </c>
      <c r="E31">
        <f t="shared" si="6"/>
        <v>1.079136690647482</v>
      </c>
      <c r="G31">
        <f t="shared" si="5"/>
        <v>1.0547775039557754</v>
      </c>
      <c r="I31">
        <f t="shared" si="3"/>
        <v>253.78815507142016</v>
      </c>
      <c r="J31">
        <f t="shared" si="8"/>
        <v>1.4851485148514851</v>
      </c>
      <c r="K31">
        <f t="shared" si="9"/>
        <v>1.0559507920489111</v>
      </c>
    </row>
    <row r="32" spans="1:11" x14ac:dyDescent="0.3">
      <c r="A32" s="1">
        <v>43957</v>
      </c>
      <c r="B32">
        <v>310</v>
      </c>
      <c r="C32">
        <f t="shared" si="0"/>
        <v>310</v>
      </c>
      <c r="D32">
        <f t="shared" si="0"/>
        <v>310</v>
      </c>
      <c r="E32">
        <f t="shared" si="6"/>
        <v>1.0333333333333334</v>
      </c>
      <c r="G32">
        <f t="shared" si="5"/>
        <v>1.0550388587132633</v>
      </c>
      <c r="I32">
        <f t="shared" si="3"/>
        <v>265.85281266560037</v>
      </c>
      <c r="J32">
        <f>B32/B25</f>
        <v>1.441860465116279</v>
      </c>
      <c r="K32">
        <f t="shared" si="9"/>
        <v>1.0566896247504431</v>
      </c>
    </row>
    <row r="33" spans="1:11" x14ac:dyDescent="0.3">
      <c r="A33" s="1">
        <v>43958</v>
      </c>
      <c r="B33">
        <v>331</v>
      </c>
      <c r="C33">
        <f t="shared" si="0"/>
        <v>331</v>
      </c>
      <c r="D33">
        <f t="shared" si="0"/>
        <v>331</v>
      </c>
      <c r="E33">
        <f t="shared" si="6"/>
        <v>1.0677419354838709</v>
      </c>
      <c r="G33">
        <f t="shared" si="5"/>
        <v>1.0587627144654657</v>
      </c>
      <c r="I33">
        <f t="shared" si="3"/>
        <v>278.49100357863796</v>
      </c>
      <c r="J33">
        <f t="shared" ref="J33:J38" si="10">B33/B26</f>
        <v>1.4329004329004329</v>
      </c>
      <c r="K33">
        <f t="shared" si="9"/>
        <v>1.0548389291684066</v>
      </c>
    </row>
    <row r="34" spans="1:11" x14ac:dyDescent="0.3">
      <c r="A34" s="1">
        <v>43959</v>
      </c>
      <c r="B34">
        <v>351</v>
      </c>
      <c r="C34">
        <f t="shared" si="0"/>
        <v>351</v>
      </c>
      <c r="D34">
        <f t="shared" si="0"/>
        <v>351</v>
      </c>
      <c r="E34">
        <f t="shared" si="6"/>
        <v>1.0604229607250755</v>
      </c>
      <c r="G34">
        <f t="shared" si="5"/>
        <v>1.0568067406939967</v>
      </c>
      <c r="I34">
        <f t="shared" si="3"/>
        <v>291.72999260982562</v>
      </c>
      <c r="J34">
        <f t="shared" si="10"/>
        <v>1.4938334365453354</v>
      </c>
      <c r="K34">
        <f t="shared" si="9"/>
        <v>1.0551318541488968</v>
      </c>
    </row>
    <row r="35" spans="1:11" x14ac:dyDescent="0.3">
      <c r="A35" s="1">
        <v>43960</v>
      </c>
      <c r="B35">
        <v>363</v>
      </c>
      <c r="C35">
        <v>363</v>
      </c>
      <c r="D35">
        <f>ROUND(GEOMEAN(C35,B35),0)</f>
        <v>363</v>
      </c>
      <c r="E35">
        <f t="shared" si="6"/>
        <v>1.0341880341880343</v>
      </c>
      <c r="F35">
        <f>GEOMEAN($E$3:E34)</f>
        <v>1.0536105227224506</v>
      </c>
      <c r="G35">
        <f t="shared" si="5"/>
        <v>1.0537723927202542</v>
      </c>
      <c r="I35">
        <f t="shared" si="3"/>
        <v>305.59834068067937</v>
      </c>
      <c r="J35">
        <f t="shared" si="10"/>
        <v>1.5188284518828452</v>
      </c>
      <c r="K35">
        <f t="shared" si="9"/>
        <v>1.0577480515481716</v>
      </c>
    </row>
    <row r="36" spans="1:11" x14ac:dyDescent="0.3">
      <c r="A36" s="1">
        <v>43961</v>
      </c>
      <c r="B36">
        <f>SQRT(B35*B37)</f>
        <v>364.99452050681526</v>
      </c>
      <c r="C36">
        <f>SQRT(C35*C37)</f>
        <v>364.99452050681526</v>
      </c>
      <c r="D36">
        <f t="shared" ref="D36:D87" si="11">ROUND(GEOMEAN(C36,B36),0)</f>
        <v>365</v>
      </c>
      <c r="E36">
        <f t="shared" si="6"/>
        <v>1.0054945468507308</v>
      </c>
      <c r="F36">
        <f>GEOMEAN($E$3:E35)</f>
        <v>1.0530166374748846</v>
      </c>
      <c r="G36">
        <f t="shared" si="5"/>
        <v>1.0468089725694407</v>
      </c>
      <c r="I36">
        <f t="shared" si="3"/>
        <v>320.12596645038661</v>
      </c>
      <c r="J36">
        <f t="shared" si="10"/>
        <v>1.416005682528588</v>
      </c>
      <c r="K36">
        <f t="shared" si="9"/>
        <v>1.0571508113507355</v>
      </c>
    </row>
    <row r="37" spans="1:11" x14ac:dyDescent="0.3">
      <c r="A37" s="1">
        <v>43962</v>
      </c>
      <c r="B37">
        <v>367</v>
      </c>
      <c r="C37">
        <v>367</v>
      </c>
      <c r="D37">
        <f t="shared" si="11"/>
        <v>367</v>
      </c>
      <c r="E37">
        <f t="shared" si="6"/>
        <v>1.0054945468507308</v>
      </c>
      <c r="F37">
        <f>GEOMEAN($E$3:E36)</f>
        <v>1.0515873786312333</v>
      </c>
      <c r="G37">
        <f t="shared" si="5"/>
        <v>1.0456012948247027</v>
      </c>
      <c r="I37">
        <f t="shared" si="3"/>
        <v>335.34421086034752</v>
      </c>
      <c r="J37">
        <f t="shared" si="10"/>
        <v>1.3201438848920863</v>
      </c>
      <c r="K37">
        <f t="shared" si="9"/>
        <v>1.0509467554493626</v>
      </c>
    </row>
    <row r="38" spans="1:11" x14ac:dyDescent="0.3">
      <c r="A38" s="1">
        <v>43963</v>
      </c>
      <c r="B38">
        <v>391</v>
      </c>
      <c r="C38">
        <v>391</v>
      </c>
      <c r="D38">
        <f t="shared" si="11"/>
        <v>391</v>
      </c>
      <c r="E38">
        <f t="shared" si="6"/>
        <v>1.0653950953678475</v>
      </c>
      <c r="F38">
        <f>GEOMEAN($E$3:E37)</f>
        <v>1.0502415685869566</v>
      </c>
      <c r="G38">
        <f t="shared" si="5"/>
        <v>1.0504560474768463</v>
      </c>
      <c r="I38">
        <f t="shared" si="3"/>
        <v>351.2859047470543</v>
      </c>
      <c r="J38">
        <f t="shared" si="10"/>
        <v>1.3033333333333332</v>
      </c>
      <c r="K38">
        <f t="shared" si="9"/>
        <v>1.0433169776951592</v>
      </c>
    </row>
    <row r="39" spans="1:11" x14ac:dyDescent="0.3">
      <c r="A39" s="1">
        <v>43964</v>
      </c>
      <c r="B39">
        <f>SQRT(B38*B40)</f>
        <v>399.89873718230217</v>
      </c>
      <c r="C39">
        <f>SQRT(C38*C40)</f>
        <v>399.89873718230217</v>
      </c>
      <c r="D39">
        <f t="shared" si="11"/>
        <v>400</v>
      </c>
      <c r="E39">
        <f t="shared" si="6"/>
        <v>1.0227589186248138</v>
      </c>
      <c r="F39">
        <f>GEOMEAN($E$3:E38)</f>
        <v>1.0506595752208383</v>
      </c>
      <c r="G39">
        <f t="shared" si="5"/>
        <v>1.044895523096224</v>
      </c>
      <c r="I39">
        <f t="shared" si="3"/>
        <v>367.98543966917202</v>
      </c>
      <c r="J39">
        <f>B39/B32</f>
        <v>1.2899959263945231</v>
      </c>
      <c r="K39">
        <f t="shared" si="9"/>
        <v>1.038696850465747</v>
      </c>
    </row>
    <row r="40" spans="1:11" x14ac:dyDescent="0.3">
      <c r="A40" s="1">
        <v>43965</v>
      </c>
      <c r="B40">
        <v>409</v>
      </c>
      <c r="C40">
        <v>409</v>
      </c>
      <c r="D40">
        <f t="shared" si="11"/>
        <v>409</v>
      </c>
      <c r="E40">
        <f t="shared" si="6"/>
        <v>1.0227589186248138</v>
      </c>
      <c r="F40">
        <f>GEOMEAN($E$3:E39)</f>
        <v>1.0498955881323608</v>
      </c>
      <c r="G40">
        <f t="shared" si="5"/>
        <v>1.03936443300889</v>
      </c>
      <c r="I40">
        <f t="shared" si="3"/>
        <v>385.47884210161823</v>
      </c>
      <c r="J40">
        <f t="shared" ref="J40:J45" si="12">B40/B33</f>
        <v>1.2356495468277946</v>
      </c>
      <c r="K40">
        <f t="shared" si="9"/>
        <v>1.0354304013350724</v>
      </c>
    </row>
    <row r="41" spans="1:11" x14ac:dyDescent="0.3">
      <c r="A41" s="1">
        <v>43966</v>
      </c>
      <c r="B41">
        <v>421</v>
      </c>
      <c r="C41">
        <v>421</v>
      </c>
      <c r="D41">
        <f t="shared" si="11"/>
        <v>421</v>
      </c>
      <c r="E41">
        <f t="shared" si="6"/>
        <v>1.0293398533007334</v>
      </c>
      <c r="F41">
        <f>GEOMEAN($E$3:E40)</f>
        <v>1.0491723233419321</v>
      </c>
      <c r="G41">
        <f t="shared" si="5"/>
        <v>1.0344656734792979</v>
      </c>
      <c r="I41">
        <f t="shared" si="3"/>
        <v>403.80385115670316</v>
      </c>
      <c r="J41">
        <f t="shared" si="12"/>
        <v>1.1994301994301995</v>
      </c>
      <c r="K41">
        <f t="shared" si="9"/>
        <v>1.0313422086470063</v>
      </c>
    </row>
    <row r="42" spans="1:11" x14ac:dyDescent="0.3">
      <c r="A42" s="1">
        <v>43967</v>
      </c>
      <c r="B42">
        <v>423</v>
      </c>
      <c r="C42">
        <v>423</v>
      </c>
      <c r="D42">
        <f t="shared" si="11"/>
        <v>423</v>
      </c>
      <c r="E42">
        <f>(B42/B32)^0.1</f>
        <v>1.0315680138105146</v>
      </c>
      <c r="F42">
        <f>GEOMEAN($E$3:E41)</f>
        <v>1.0486590563026128</v>
      </c>
      <c r="G42">
        <f t="shared" si="5"/>
        <v>1.0315680138105146</v>
      </c>
      <c r="H42">
        <f>(B42/B2)^(1/(A42-$A$2))</f>
        <v>1.0475383005593188</v>
      </c>
      <c r="I42">
        <f t="shared" si="3"/>
        <v>423.00000000000097</v>
      </c>
      <c r="J42">
        <f t="shared" si="12"/>
        <v>1.165289256198347</v>
      </c>
      <c r="K42">
        <f t="shared" si="9"/>
        <v>1.0263611204579834</v>
      </c>
    </row>
    <row r="43" spans="1:11" x14ac:dyDescent="0.3">
      <c r="A43" s="1">
        <v>43968</v>
      </c>
      <c r="B43">
        <f>SQRT(B42*B44)</f>
        <v>444.93145539509788</v>
      </c>
      <c r="C43">
        <f>SQRT(C42*C44)</f>
        <v>444.93145539509788</v>
      </c>
      <c r="D43">
        <f t="shared" si="11"/>
        <v>445</v>
      </c>
      <c r="E43">
        <f t="shared" si="6"/>
        <v>1.0518474122815553</v>
      </c>
      <c r="F43">
        <f>GEOMEAN($E$3:E42)</f>
        <v>1.0482283485428963</v>
      </c>
      <c r="G43">
        <f t="shared" si="5"/>
        <v>1.0300220257235118</v>
      </c>
      <c r="I43">
        <f t="shared" si="3"/>
        <v>443.10870113659286</v>
      </c>
      <c r="J43">
        <f t="shared" si="12"/>
        <v>1.2190085888886379</v>
      </c>
      <c r="K43">
        <f t="shared" si="9"/>
        <v>1.0256986528349974</v>
      </c>
    </row>
    <row r="44" spans="1:11" x14ac:dyDescent="0.3">
      <c r="A44" s="1">
        <v>43969</v>
      </c>
      <c r="B44">
        <v>468</v>
      </c>
      <c r="C44">
        <v>468</v>
      </c>
      <c r="D44">
        <f t="shared" si="11"/>
        <v>468</v>
      </c>
      <c r="E44">
        <f t="shared" ref="E44:E87" si="13">(B44/B34)^0.1</f>
        <v>1.0291860089647606</v>
      </c>
      <c r="F44">
        <f>GEOMEAN($E$3:E43)</f>
        <v>1.0483164700657019</v>
      </c>
      <c r="G44">
        <f t="shared" si="5"/>
        <v>1.0291860089647606</v>
      </c>
      <c r="I44">
        <f t="shared" si="3"/>
        <v>464.17333575167362</v>
      </c>
      <c r="J44">
        <f t="shared" si="12"/>
        <v>1.2752043596730245</v>
      </c>
      <c r="K44">
        <f t="shared" si="9"/>
        <v>1.0286951228329273</v>
      </c>
    </row>
    <row r="45" spans="1:11" x14ac:dyDescent="0.3">
      <c r="A45" s="1">
        <v>43970</v>
      </c>
      <c r="B45">
        <v>509</v>
      </c>
      <c r="C45">
        <v>509</v>
      </c>
      <c r="D45">
        <f t="shared" si="11"/>
        <v>509</v>
      </c>
      <c r="E45">
        <f t="shared" si="13"/>
        <v>1.0343823840625639</v>
      </c>
      <c r="F45">
        <f>GEOMEAN($E$3:E44)</f>
        <v>1.0478568763728593</v>
      </c>
      <c r="G45">
        <f t="shared" ref="G45:G81" si="14">(B45/B35)^(1/10)</f>
        <v>1.0343823840625639</v>
      </c>
      <c r="I45">
        <f t="shared" si="3"/>
        <v>486.23934729825828</v>
      </c>
      <c r="J45">
        <f t="shared" si="12"/>
        <v>1.3017902813299234</v>
      </c>
      <c r="K45">
        <f t="shared" si="9"/>
        <v>1.0341356353733036</v>
      </c>
    </row>
    <row r="46" spans="1:11" x14ac:dyDescent="0.3">
      <c r="A46" s="1">
        <v>43971</v>
      </c>
      <c r="B46">
        <v>553</v>
      </c>
      <c r="C46">
        <v>553</v>
      </c>
      <c r="D46">
        <f t="shared" si="11"/>
        <v>553</v>
      </c>
      <c r="E46">
        <f t="shared" si="13"/>
        <v>1.0424227445903069</v>
      </c>
      <c r="F46">
        <f>GEOMEAN($E$3:E45)</f>
        <v>1.0475415313411405</v>
      </c>
      <c r="G46">
        <f t="shared" si="14"/>
        <v>1.0424227445903069</v>
      </c>
      <c r="I46">
        <f t="shared" si="3"/>
        <v>509.35433953388991</v>
      </c>
      <c r="J46">
        <f>B46/B39</f>
        <v>1.3828500782384403</v>
      </c>
      <c r="K46">
        <f t="shared" si="9"/>
        <v>1.0403644883602301</v>
      </c>
    </row>
    <row r="47" spans="1:11" x14ac:dyDescent="0.3">
      <c r="A47" s="1">
        <v>43972</v>
      </c>
      <c r="B47">
        <v>578</v>
      </c>
      <c r="C47">
        <v>578</v>
      </c>
      <c r="D47">
        <f t="shared" si="11"/>
        <v>578</v>
      </c>
      <c r="E47">
        <f t="shared" si="13"/>
        <v>1.0464685418015363</v>
      </c>
      <c r="F47">
        <f>GEOMEAN($E$3:E46)</f>
        <v>1.0474249166039635</v>
      </c>
      <c r="G47">
        <f t="shared" si="14"/>
        <v>1.0464685418015363</v>
      </c>
      <c r="I47">
        <f t="shared" si="3"/>
        <v>533.56817921784534</v>
      </c>
      <c r="J47">
        <f t="shared" ref="J47:J52" si="15">B47/B40</f>
        <v>1.41320293398533</v>
      </c>
      <c r="K47">
        <f t="shared" si="9"/>
        <v>1.0454674294526705</v>
      </c>
    </row>
    <row r="48" spans="1:11" x14ac:dyDescent="0.3">
      <c r="A48" s="1">
        <v>43973</v>
      </c>
      <c r="B48">
        <v>612</v>
      </c>
      <c r="C48">
        <v>612</v>
      </c>
      <c r="D48">
        <f t="shared" si="11"/>
        <v>612</v>
      </c>
      <c r="E48">
        <f t="shared" si="13"/>
        <v>1.0458212607871333</v>
      </c>
      <c r="F48">
        <f>GEOMEAN($E$3:E47)</f>
        <v>1.0474036543378158</v>
      </c>
      <c r="G48">
        <f t="shared" si="14"/>
        <v>1.0458212607871333</v>
      </c>
      <c r="I48">
        <f t="shared" si="3"/>
        <v>558.93310369039182</v>
      </c>
      <c r="J48">
        <f t="shared" si="15"/>
        <v>1.4536817102137767</v>
      </c>
      <c r="K48">
        <f t="shared" si="9"/>
        <v>1.0509760212169106</v>
      </c>
    </row>
    <row r="49" spans="1:11" x14ac:dyDescent="0.3">
      <c r="A49" s="1">
        <v>43974</v>
      </c>
      <c r="B49">
        <v>616</v>
      </c>
      <c r="C49">
        <v>616</v>
      </c>
      <c r="D49">
        <f t="shared" si="11"/>
        <v>616</v>
      </c>
      <c r="E49">
        <f t="shared" si="13"/>
        <v>1.0441504210549251</v>
      </c>
      <c r="F49">
        <f>GEOMEAN($E$3:E48)</f>
        <v>1.0473692290323002</v>
      </c>
      <c r="G49">
        <f t="shared" si="14"/>
        <v>1.0441504210549251</v>
      </c>
      <c r="I49">
        <f t="shared" si="3"/>
        <v>585.50383356617863</v>
      </c>
      <c r="J49">
        <f t="shared" si="15"/>
        <v>1.4562647754137117</v>
      </c>
      <c r="K49">
        <f t="shared" si="9"/>
        <v>1.0535680235025453</v>
      </c>
    </row>
    <row r="50" spans="1:11" x14ac:dyDescent="0.3">
      <c r="A50" s="1">
        <v>43975</v>
      </c>
      <c r="B50">
        <f>(B$52/B$49)^(1/3)*B49</f>
        <v>638.81149217218649</v>
      </c>
      <c r="C50">
        <f>(C$52/C$49)^(1/3)*C49</f>
        <v>638.81149217218649</v>
      </c>
      <c r="D50">
        <f t="shared" si="11"/>
        <v>639</v>
      </c>
      <c r="E50">
        <f t="shared" si="13"/>
        <v>1.0455984752139498</v>
      </c>
      <c r="F50">
        <f>GEOMEAN($E$3:E49)</f>
        <v>1.047300640550435</v>
      </c>
      <c r="G50">
        <f t="shared" si="14"/>
        <v>1.0455984752139498</v>
      </c>
      <c r="I50">
        <f t="shared" si="3"/>
        <v>613.33769078488103</v>
      </c>
      <c r="J50">
        <f t="shared" si="15"/>
        <v>1.4357525961047723</v>
      </c>
      <c r="K50">
        <f t="shared" si="9"/>
        <v>1.0543625354324246</v>
      </c>
    </row>
    <row r="51" spans="1:11" x14ac:dyDescent="0.3">
      <c r="A51" s="1">
        <v>43976</v>
      </c>
      <c r="B51">
        <f>(B$52/B$49)^(1/3)*B50</f>
        <v>662.46773138190827</v>
      </c>
      <c r="C51">
        <f>(C$52/C$49)^(1/3)*C50</f>
        <v>662.46773138190827</v>
      </c>
      <c r="D51">
        <f t="shared" si="11"/>
        <v>662</v>
      </c>
      <c r="E51">
        <f>(B51/B41)^0.1</f>
        <v>1.0463771885649611</v>
      </c>
      <c r="F51">
        <f>GEOMEAN($E$3:E50)</f>
        <v>1.047265150524866</v>
      </c>
      <c r="G51">
        <f t="shared" si="14"/>
        <v>1.0463771885649611</v>
      </c>
      <c r="I51">
        <f t="shared" si="3"/>
        <v>642.49472227377123</v>
      </c>
      <c r="J51">
        <f t="shared" si="15"/>
        <v>1.415529340559633</v>
      </c>
      <c r="K51">
        <f t="shared" si="9"/>
        <v>1.053028060851007</v>
      </c>
    </row>
    <row r="52" spans="1:11" x14ac:dyDescent="0.3">
      <c r="A52" s="1">
        <v>43977</v>
      </c>
      <c r="B52">
        <v>687</v>
      </c>
      <c r="C52">
        <v>687</v>
      </c>
      <c r="D52">
        <f t="shared" si="11"/>
        <v>687</v>
      </c>
      <c r="E52">
        <f t="shared" si="13"/>
        <v>1.0496913948654858</v>
      </c>
      <c r="F52">
        <f>GEOMEAN($E$3:E51)</f>
        <v>1.047247021322228</v>
      </c>
      <c r="G52">
        <f t="shared" si="14"/>
        <v>1.0496913948654858</v>
      </c>
      <c r="I52">
        <f t="shared" si="3"/>
        <v>673.03782948899789</v>
      </c>
      <c r="J52">
        <f t="shared" si="15"/>
        <v>1.349705304518664</v>
      </c>
      <c r="K52">
        <f t="shared" si="9"/>
        <v>1.0492245639983586</v>
      </c>
    </row>
    <row r="53" spans="1:11" x14ac:dyDescent="0.3">
      <c r="A53" s="1">
        <v>43978</v>
      </c>
      <c r="B53">
        <v>727</v>
      </c>
      <c r="C53">
        <v>727</v>
      </c>
      <c r="D53">
        <f t="shared" si="11"/>
        <v>727</v>
      </c>
      <c r="E53">
        <f t="shared" si="13"/>
        <v>1.0503260334350346</v>
      </c>
      <c r="F53">
        <f>GEOMEAN($E$3:E52)</f>
        <v>1.0472958529661682</v>
      </c>
      <c r="G53">
        <f t="shared" si="14"/>
        <v>1.0503260334350346</v>
      </c>
      <c r="I53">
        <f t="shared" si="3"/>
        <v>705.03290411503747</v>
      </c>
      <c r="J53">
        <f>B53/B46</f>
        <v>1.3146473779385173</v>
      </c>
      <c r="K53">
        <f t="shared" si="9"/>
        <v>1.0448310078728664</v>
      </c>
    </row>
    <row r="54" spans="1:11" x14ac:dyDescent="0.3">
      <c r="A54" s="1">
        <v>43979</v>
      </c>
      <c r="B54">
        <v>794</v>
      </c>
      <c r="C54">
        <v>794</v>
      </c>
      <c r="D54">
        <f t="shared" si="11"/>
        <v>794</v>
      </c>
      <c r="E54">
        <f t="shared" si="13"/>
        <v>1.0542836341566237</v>
      </c>
      <c r="F54">
        <f>GEOMEAN($E$3:E53)</f>
        <v>1.0473551841611974</v>
      </c>
      <c r="G54">
        <f t="shared" si="14"/>
        <v>1.0542836341566237</v>
      </c>
      <c r="I54">
        <f t="shared" si="3"/>
        <v>738.54897021506758</v>
      </c>
      <c r="J54">
        <f t="shared" ref="J54:J59" si="16">B54/B47</f>
        <v>1.3737024221453287</v>
      </c>
      <c r="K54">
        <f t="shared" si="9"/>
        <v>1.0433397578368377</v>
      </c>
    </row>
    <row r="55" spans="1:11" x14ac:dyDescent="0.3">
      <c r="A55" s="1">
        <v>43980</v>
      </c>
      <c r="B55">
        <v>842</v>
      </c>
      <c r="C55">
        <v>842</v>
      </c>
      <c r="D55">
        <f t="shared" si="11"/>
        <v>842</v>
      </c>
      <c r="E55">
        <f t="shared" si="13"/>
        <v>1.0516214380263198</v>
      </c>
      <c r="F55">
        <f>GEOMEAN($E$3:E54)</f>
        <v>1.0474879932359855</v>
      </c>
      <c r="G55">
        <f t="shared" si="14"/>
        <v>1.0516214380263198</v>
      </c>
      <c r="I55">
        <f t="shared" si="3"/>
        <v>773.65833313892688</v>
      </c>
      <c r="J55">
        <f t="shared" si="16"/>
        <v>1.3758169934640523</v>
      </c>
      <c r="K55">
        <f t="shared" si="9"/>
        <v>1.0442921879563518</v>
      </c>
    </row>
    <row r="56" spans="1:11" x14ac:dyDescent="0.3">
      <c r="A56" s="1">
        <v>43981</v>
      </c>
      <c r="B56">
        <v>866</v>
      </c>
      <c r="C56">
        <v>866</v>
      </c>
      <c r="D56">
        <f t="shared" si="11"/>
        <v>866</v>
      </c>
      <c r="E56">
        <f t="shared" si="13"/>
        <v>1.0458737816299479</v>
      </c>
      <c r="F56">
        <f>GEOMEAN($E$3:E55)</f>
        <v>1.0475658321804449</v>
      </c>
      <c r="G56">
        <f t="shared" si="14"/>
        <v>1.0458737816299479</v>
      </c>
      <c r="I56">
        <f t="shared" si="3"/>
        <v>810.43673550990684</v>
      </c>
      <c r="J56">
        <f t="shared" si="16"/>
        <v>1.4058441558441559</v>
      </c>
      <c r="K56">
        <f t="shared" si="9"/>
        <v>1.0476327635864322</v>
      </c>
    </row>
    <row r="57" spans="1:11" x14ac:dyDescent="0.3">
      <c r="A57" s="1">
        <v>43982</v>
      </c>
      <c r="B57">
        <f>SQRT(B56*B58)</f>
        <v>877.91799161425092</v>
      </c>
      <c r="C57">
        <f>SQRT(C56*C58)</f>
        <v>877.91799161425092</v>
      </c>
      <c r="D57">
        <f t="shared" si="11"/>
        <v>878</v>
      </c>
      <c r="E57">
        <f t="shared" si="13"/>
        <v>1.042683764123526</v>
      </c>
      <c r="F57">
        <f>GEOMEAN($E$3:E56)</f>
        <v>1.0475344730472012</v>
      </c>
      <c r="G57">
        <f t="shared" si="14"/>
        <v>1.042683764123526</v>
      </c>
      <c r="I57">
        <f t="shared" si="3"/>
        <v>848.96352062688993</v>
      </c>
      <c r="J57">
        <f t="shared" si="16"/>
        <v>1.3742989948866091</v>
      </c>
      <c r="K57">
        <f t="shared" si="9"/>
        <v>1.0476544241984169</v>
      </c>
    </row>
    <row r="58" spans="1:11" x14ac:dyDescent="0.3">
      <c r="A58" s="1">
        <v>43983</v>
      </c>
      <c r="B58">
        <v>890</v>
      </c>
      <c r="C58">
        <v>890</v>
      </c>
      <c r="D58">
        <f t="shared" si="11"/>
        <v>890</v>
      </c>
      <c r="E58">
        <f>(B58/B48)^0.1</f>
        <v>1.0381589645133091</v>
      </c>
      <c r="F58">
        <f>GEOMEAN($E$3:E57)</f>
        <v>1.0474460772397352</v>
      </c>
      <c r="G58">
        <f t="shared" si="14"/>
        <v>1.0381589645133091</v>
      </c>
      <c r="I58">
        <f t="shared" si="3"/>
        <v>889.3218036343485</v>
      </c>
      <c r="J58">
        <f t="shared" si="16"/>
        <v>1.343461662869917</v>
      </c>
      <c r="K58">
        <f t="shared" si="9"/>
        <v>1.046467848857513</v>
      </c>
    </row>
    <row r="59" spans="1:11" x14ac:dyDescent="0.3">
      <c r="A59" s="1">
        <v>43984</v>
      </c>
      <c r="B59">
        <v>957</v>
      </c>
      <c r="C59">
        <v>957</v>
      </c>
      <c r="D59">
        <f t="shared" si="11"/>
        <v>957</v>
      </c>
      <c r="E59">
        <f t="shared" si="13"/>
        <v>1.0450405022419269</v>
      </c>
      <c r="F59">
        <f>GEOMEAN($E$3:E58)</f>
        <v>1.0472795096010019</v>
      </c>
      <c r="G59">
        <f t="shared" si="14"/>
        <v>1.0450405022419269</v>
      </c>
      <c r="I59">
        <f t="shared" si="3"/>
        <v>931.59865082947374</v>
      </c>
      <c r="J59">
        <f t="shared" si="16"/>
        <v>1.3930131004366813</v>
      </c>
      <c r="K59">
        <f t="shared" si="9"/>
        <v>1.0460110484755822</v>
      </c>
    </row>
    <row r="60" spans="1:11" x14ac:dyDescent="0.3">
      <c r="A60" s="1">
        <v>43985</v>
      </c>
      <c r="B60">
        <v>1002</v>
      </c>
      <c r="C60">
        <v>1002</v>
      </c>
      <c r="D60">
        <f t="shared" si="11"/>
        <v>1002</v>
      </c>
      <c r="E60">
        <f t="shared" si="13"/>
        <v>1.0460429097653072</v>
      </c>
      <c r="F60">
        <f>GEOMEAN($E$3:E59)</f>
        <v>1.0472401874586506</v>
      </c>
      <c r="G60">
        <f t="shared" si="14"/>
        <v>1.0460429097653072</v>
      </c>
      <c r="I60">
        <f t="shared" si="3"/>
        <v>975.88526749326115</v>
      </c>
      <c r="J60">
        <f>B60/B53</f>
        <v>1.3782668500687758</v>
      </c>
      <c r="K60">
        <f t="shared" si="9"/>
        <v>1.0461546619475313</v>
      </c>
    </row>
    <row r="61" spans="1:11" x14ac:dyDescent="0.3">
      <c r="A61" s="1">
        <v>43986</v>
      </c>
      <c r="B61">
        <v>1066</v>
      </c>
      <c r="C61">
        <v>1066</v>
      </c>
      <c r="D61">
        <f t="shared" si="11"/>
        <v>1066</v>
      </c>
      <c r="E61">
        <f t="shared" si="13"/>
        <v>1.0487192686570681</v>
      </c>
      <c r="F61">
        <f>GEOMEAN($E$3:E60)</f>
        <v>1.047219533134385</v>
      </c>
      <c r="G61">
        <f t="shared" si="14"/>
        <v>1.0487192686570681</v>
      </c>
      <c r="I61">
        <f t="shared" si="3"/>
        <v>1022.2771946507671</v>
      </c>
      <c r="J61">
        <f t="shared" ref="J61:J124" si="17">B61/B54</f>
        <v>1.3425692695214106</v>
      </c>
      <c r="K61">
        <f t="shared" si="9"/>
        <v>1.0461215606471221</v>
      </c>
    </row>
    <row r="62" spans="1:11" x14ac:dyDescent="0.3">
      <c r="A62" s="1">
        <v>43987</v>
      </c>
      <c r="B62">
        <v>1116</v>
      </c>
      <c r="C62">
        <v>1116</v>
      </c>
      <c r="D62">
        <f t="shared" si="11"/>
        <v>1116</v>
      </c>
      <c r="E62">
        <f t="shared" si="13"/>
        <v>1.0497134110657556</v>
      </c>
      <c r="F62">
        <f>GEOMEAN($E$3:E61)</f>
        <v>1.0472449345043522</v>
      </c>
      <c r="G62">
        <f t="shared" si="14"/>
        <v>1.0497134110657556</v>
      </c>
      <c r="I62">
        <f t="shared" si="3"/>
        <v>1070.8745151850126</v>
      </c>
      <c r="J62">
        <f t="shared" si="17"/>
        <v>1.3254156769596199</v>
      </c>
      <c r="K62">
        <f t="shared" si="9"/>
        <v>1.0436465315037469</v>
      </c>
    </row>
    <row r="63" spans="1:11" x14ac:dyDescent="0.3">
      <c r="A63" s="1">
        <v>43988</v>
      </c>
      <c r="B63">
        <v>1138</v>
      </c>
      <c r="C63">
        <v>1138</v>
      </c>
      <c r="D63">
        <f t="shared" si="11"/>
        <v>1138</v>
      </c>
      <c r="E63">
        <f t="shared" si="13"/>
        <v>1.0458292524216963</v>
      </c>
      <c r="F63">
        <f>GEOMEAN($E$3:E62)</f>
        <v>1.0472860281753114</v>
      </c>
      <c r="G63">
        <f t="shared" si="14"/>
        <v>1.0458292524216963</v>
      </c>
      <c r="I63">
        <f t="shared" si="3"/>
        <v>1121.7820697491925</v>
      </c>
      <c r="J63">
        <f t="shared" si="17"/>
        <v>1.3140877598152425</v>
      </c>
      <c r="K63">
        <f t="shared" si="9"/>
        <v>1.0412794417016793</v>
      </c>
    </row>
    <row r="64" spans="1:11" x14ac:dyDescent="0.3">
      <c r="A64" s="1">
        <v>43989</v>
      </c>
      <c r="B64">
        <f>SQRT(B63*B65)</f>
        <v>1170.534920453038</v>
      </c>
      <c r="C64">
        <f>SQRT(C63*C65)</f>
        <v>1170.534920453038</v>
      </c>
      <c r="D64">
        <f t="shared" si="11"/>
        <v>1171</v>
      </c>
      <c r="E64">
        <f t="shared" si="13"/>
        <v>1.0395763411749204</v>
      </c>
      <c r="F64">
        <f>GEOMEAN($E$3:E63)</f>
        <v>1.0472621302531855</v>
      </c>
      <c r="G64">
        <f t="shared" si="14"/>
        <v>1.0395763411749204</v>
      </c>
      <c r="I64">
        <f t="shared" si="3"/>
        <v>1175.1096829429844</v>
      </c>
      <c r="J64">
        <f t="shared" si="17"/>
        <v>1.3333078164860759</v>
      </c>
      <c r="K64">
        <f t="shared" si="9"/>
        <v>1.04093626237229</v>
      </c>
    </row>
    <row r="65" spans="1:11" x14ac:dyDescent="0.3">
      <c r="A65" s="1">
        <v>43990</v>
      </c>
      <c r="B65">
        <v>1204</v>
      </c>
      <c r="C65">
        <v>1204</v>
      </c>
      <c r="D65">
        <f t="shared" si="11"/>
        <v>1204</v>
      </c>
      <c r="E65">
        <f t="shared" si="13"/>
        <v>1.0364096297105916</v>
      </c>
      <c r="F65">
        <f>GEOMEAN($E$3:E64)</f>
        <v>1.0471377161829216</v>
      </c>
      <c r="G65">
        <f t="shared" si="14"/>
        <v>1.0364096297105916</v>
      </c>
      <c r="I65">
        <f t="shared" si="3"/>
        <v>1230.9724002408939</v>
      </c>
      <c r="J65">
        <f t="shared" si="17"/>
        <v>1.3528089887640449</v>
      </c>
      <c r="K65">
        <f t="shared" si="9"/>
        <v>1.0419507787668911</v>
      </c>
    </row>
    <row r="66" spans="1:11" x14ac:dyDescent="0.3">
      <c r="A66" s="1">
        <v>43991</v>
      </c>
      <c r="B66">
        <v>1271</v>
      </c>
      <c r="C66">
        <v>1271</v>
      </c>
      <c r="D66">
        <f t="shared" si="11"/>
        <v>1271</v>
      </c>
      <c r="E66">
        <f t="shared" si="13"/>
        <v>1.0391129705284912</v>
      </c>
      <c r="F66">
        <f>GEOMEAN($E$3:E65)</f>
        <v>1.0469665647718926</v>
      </c>
      <c r="G66">
        <f t="shared" si="14"/>
        <v>1.0391129705284912</v>
      </c>
      <c r="I66">
        <f t="shared" si="3"/>
        <v>1289.4907361837716</v>
      </c>
      <c r="J66">
        <f>B66/B59</f>
        <v>1.3281086729362592</v>
      </c>
      <c r="K66">
        <f t="shared" si="9"/>
        <v>1.0424775025469353</v>
      </c>
    </row>
    <row r="67" spans="1:11" x14ac:dyDescent="0.3">
      <c r="A67" s="1">
        <v>43992</v>
      </c>
      <c r="B67">
        <v>1397</v>
      </c>
      <c r="C67">
        <v>1397</v>
      </c>
      <c r="D67">
        <f t="shared" si="11"/>
        <v>1397</v>
      </c>
      <c r="E67">
        <f t="shared" si="13"/>
        <v>1.0475487565477639</v>
      </c>
      <c r="F67">
        <f>GEOMEAN($E$3:E66)</f>
        <v>1.0468433970422522</v>
      </c>
      <c r="G67">
        <f t="shared" si="14"/>
        <v>1.0475487565477639</v>
      </c>
      <c r="I67">
        <f t="shared" si="3"/>
        <v>1350.790934368933</v>
      </c>
      <c r="J67">
        <f t="shared" si="17"/>
        <v>1.3942115768463075</v>
      </c>
      <c r="K67">
        <f t="shared" si="9"/>
        <v>1.0446971693843792</v>
      </c>
    </row>
    <row r="68" spans="1:11" x14ac:dyDescent="0.3">
      <c r="A68" s="1">
        <v>43993</v>
      </c>
      <c r="B68">
        <f>SQRT(B67*B69)</f>
        <v>1428.6416625592296</v>
      </c>
      <c r="C68">
        <f>SQRT(C67*C69)</f>
        <v>1428.6416625592296</v>
      </c>
      <c r="D68">
        <f t="shared" si="11"/>
        <v>1429</v>
      </c>
      <c r="E68">
        <f t="shared" si="13"/>
        <v>1.0484635347665636</v>
      </c>
      <c r="F68">
        <f>GEOMEAN($E$3:E67)</f>
        <v>1.0468542451288869</v>
      </c>
      <c r="G68">
        <f t="shared" si="14"/>
        <v>1.0484635347665636</v>
      </c>
      <c r="I68">
        <f t="shared" ref="I68:I131" si="18">I67*$H$42</f>
        <v>1415.0052397997665</v>
      </c>
      <c r="J68">
        <f t="shared" si="17"/>
        <v>1.3401891768848309</v>
      </c>
      <c r="K68">
        <f t="shared" ref="K68:K92" si="19">GEOMEAN(K61:K67)</f>
        <v>1.043014125991208</v>
      </c>
    </row>
    <row r="69" spans="1:11" x14ac:dyDescent="0.3">
      <c r="A69" s="1">
        <v>43994</v>
      </c>
      <c r="B69">
        <v>1461</v>
      </c>
      <c r="C69">
        <v>1461</v>
      </c>
      <c r="D69">
        <f t="shared" si="11"/>
        <v>1461</v>
      </c>
      <c r="E69">
        <f t="shared" si="13"/>
        <v>1.0432150115885974</v>
      </c>
      <c r="F69">
        <f>GEOMEAN($E$3:E68)</f>
        <v>1.0468786098662617</v>
      </c>
      <c r="G69">
        <f t="shared" si="14"/>
        <v>1.0432150115885974</v>
      </c>
      <c r="I69">
        <f t="shared" si="18"/>
        <v>1482.2721841823789</v>
      </c>
      <c r="J69">
        <f t="shared" si="17"/>
        <v>1.3091397849462365</v>
      </c>
      <c r="K69">
        <f t="shared" si="19"/>
        <v>1.0425709608993854</v>
      </c>
    </row>
    <row r="70" spans="1:11" x14ac:dyDescent="0.3">
      <c r="A70" s="1">
        <v>43995</v>
      </c>
      <c r="B70">
        <v>1493</v>
      </c>
      <c r="C70">
        <v>1493</v>
      </c>
      <c r="D70">
        <f t="shared" si="11"/>
        <v>1493</v>
      </c>
      <c r="E70">
        <f t="shared" si="13"/>
        <v>1.0406847933275221</v>
      </c>
      <c r="F70">
        <f>GEOMEAN($E$3:E69)</f>
        <v>1.0468238348256251</v>
      </c>
      <c r="G70">
        <f t="shared" si="14"/>
        <v>1.0406847933275221</v>
      </c>
      <c r="I70">
        <f t="shared" si="18"/>
        <v>1552.7368847847588</v>
      </c>
      <c r="J70">
        <f t="shared" si="17"/>
        <v>1.3119507908611598</v>
      </c>
      <c r="K70">
        <f t="shared" si="19"/>
        <v>1.0424173984700074</v>
      </c>
    </row>
    <row r="71" spans="1:11" x14ac:dyDescent="0.3">
      <c r="A71" s="1">
        <v>43996</v>
      </c>
      <c r="B71">
        <f>SQRT(B70*B72)</f>
        <v>1513.8543523073811</v>
      </c>
      <c r="C71">
        <f>SQRT(C70*C72)</f>
        <v>1513.8543523073811</v>
      </c>
      <c r="D71">
        <f t="shared" si="11"/>
        <v>1514</v>
      </c>
      <c r="E71">
        <f t="shared" si="13"/>
        <v>1.0356969299751007</v>
      </c>
      <c r="F71">
        <f>GEOMEAN($E$3:E70)</f>
        <v>1.0467332929587154</v>
      </c>
      <c r="G71">
        <f t="shared" si="14"/>
        <v>1.0356969299751007</v>
      </c>
      <c r="I71">
        <f t="shared" si="18"/>
        <v>1626.5513575031971</v>
      </c>
      <c r="J71">
        <f t="shared" si="17"/>
        <v>1.2933013153691018</v>
      </c>
      <c r="K71">
        <f t="shared" si="19"/>
        <v>1.0425800652101331</v>
      </c>
    </row>
    <row r="72" spans="1:11" x14ac:dyDescent="0.3">
      <c r="A72" s="1">
        <v>43997</v>
      </c>
      <c r="B72">
        <v>1535</v>
      </c>
      <c r="C72">
        <v>1535</v>
      </c>
      <c r="D72">
        <f t="shared" si="11"/>
        <v>1535</v>
      </c>
      <c r="E72">
        <f t="shared" si="13"/>
        <v>1.0323914959969069</v>
      </c>
      <c r="F72">
        <f>GEOMEAN($E$3:E71)</f>
        <v>1.0465725088326647</v>
      </c>
      <c r="G72">
        <f t="shared" si="14"/>
        <v>1.0323914959969069</v>
      </c>
      <c r="I72">
        <f t="shared" si="18"/>
        <v>1703.8748448113522</v>
      </c>
      <c r="J72">
        <f t="shared" si="17"/>
        <v>1.2749169435215948</v>
      </c>
      <c r="K72">
        <f t="shared" si="19"/>
        <v>1.0428151059954636</v>
      </c>
    </row>
    <row r="73" spans="1:11" x14ac:dyDescent="0.3">
      <c r="A73" s="1">
        <v>43998</v>
      </c>
      <c r="B73">
        <v>1728</v>
      </c>
      <c r="C73">
        <v>1728</v>
      </c>
      <c r="D73">
        <f t="shared" si="11"/>
        <v>1728</v>
      </c>
      <c r="E73">
        <f t="shared" si="13"/>
        <v>1.042653841375017</v>
      </c>
      <c r="F73">
        <f>GEOMEAN($E$3:E72)</f>
        <v>1.0463685577692379</v>
      </c>
      <c r="G73">
        <f t="shared" si="14"/>
        <v>1.042653841375017</v>
      </c>
      <c r="I73">
        <f t="shared" si="18"/>
        <v>1784.874159299457</v>
      </c>
      <c r="J73">
        <f t="shared" si="17"/>
        <v>1.3595594020456334</v>
      </c>
      <c r="K73">
        <f t="shared" si="19"/>
        <v>1.0429386398292331</v>
      </c>
    </row>
    <row r="74" spans="1:11" x14ac:dyDescent="0.3">
      <c r="A74" s="1">
        <v>43999</v>
      </c>
      <c r="B74">
        <v>1835</v>
      </c>
      <c r="C74">
        <v>1835</v>
      </c>
      <c r="D74">
        <f t="shared" si="11"/>
        <v>1835</v>
      </c>
      <c r="E74">
        <f t="shared" si="13"/>
        <v>1.0459843084214893</v>
      </c>
      <c r="F74">
        <f>GEOMEAN($E$3:E73)</f>
        <v>1.0463161460416996</v>
      </c>
      <c r="G74">
        <f t="shared" si="14"/>
        <v>1.0459843084214893</v>
      </c>
      <c r="I74">
        <f t="shared" si="18"/>
        <v>1869.7240435447961</v>
      </c>
      <c r="J74">
        <f t="shared" si="17"/>
        <v>1.313528990694345</v>
      </c>
      <c r="K74">
        <f t="shared" si="19"/>
        <v>1.043004533233409</v>
      </c>
    </row>
    <row r="75" spans="1:11" x14ac:dyDescent="0.3">
      <c r="A75" s="1">
        <v>44000</v>
      </c>
      <c r="B75">
        <v>1847</v>
      </c>
      <c r="C75">
        <v>1847</v>
      </c>
      <c r="D75">
        <f t="shared" si="11"/>
        <v>1847</v>
      </c>
      <c r="E75">
        <f t="shared" si="13"/>
        <v>1.0437200847272761</v>
      </c>
      <c r="F75">
        <f>GEOMEAN($E$3:E74)</f>
        <v>1.0463115364650168</v>
      </c>
      <c r="G75">
        <f t="shared" si="14"/>
        <v>1.0437200847272761</v>
      </c>
      <c r="I75">
        <f t="shared" si="18"/>
        <v>1958.6075470898136</v>
      </c>
      <c r="J75">
        <f t="shared" si="17"/>
        <v>1.2928364392589073</v>
      </c>
      <c r="K75">
        <f t="shared" si="19"/>
        <v>1.0427629520451815</v>
      </c>
    </row>
    <row r="76" spans="1:11" x14ac:dyDescent="0.3">
      <c r="A76" s="1">
        <v>44001</v>
      </c>
      <c r="B76">
        <v>2045</v>
      </c>
      <c r="C76">
        <v>2045</v>
      </c>
      <c r="D76">
        <f t="shared" si="11"/>
        <v>2045</v>
      </c>
      <c r="E76">
        <f t="shared" si="13"/>
        <v>1.0487084712970318</v>
      </c>
      <c r="F76">
        <f>GEOMEAN($E$3:E75)</f>
        <v>1.0462759936956334</v>
      </c>
      <c r="G76">
        <f t="shared" si="14"/>
        <v>1.0487084712970318</v>
      </c>
      <c r="I76">
        <f t="shared" si="18"/>
        <v>2051.7164213411193</v>
      </c>
      <c r="J76">
        <f t="shared" si="17"/>
        <v>1.3997262149212868</v>
      </c>
      <c r="K76">
        <f t="shared" si="19"/>
        <v>1.0427270749909112</v>
      </c>
    </row>
    <row r="77" spans="1:11" x14ac:dyDescent="0.3">
      <c r="A77" s="1">
        <v>44002</v>
      </c>
      <c r="B77">
        <v>2103</v>
      </c>
      <c r="C77">
        <v>2103</v>
      </c>
      <c r="D77">
        <f t="shared" si="11"/>
        <v>2103</v>
      </c>
      <c r="E77">
        <f t="shared" si="13"/>
        <v>1.0417518650718507</v>
      </c>
      <c r="F77">
        <f>GEOMEAN($E$3:E76)</f>
        <v>1.0463088273777503</v>
      </c>
      <c r="G77">
        <f t="shared" si="14"/>
        <v>1.0417518650718507</v>
      </c>
      <c r="I77">
        <f t="shared" si="18"/>
        <v>2149.2515332413236</v>
      </c>
      <c r="J77">
        <f t="shared" si="17"/>
        <v>1.4085733422638982</v>
      </c>
      <c r="K77">
        <f t="shared" si="19"/>
        <v>1.0427493789121864</v>
      </c>
    </row>
    <row r="78" spans="1:11" x14ac:dyDescent="0.3">
      <c r="A78" s="1">
        <v>44003</v>
      </c>
      <c r="B78">
        <f>SQRT(B77*B79)</f>
        <v>2147.0388911242385</v>
      </c>
      <c r="C78">
        <f>SQRT(C77*C79)</f>
        <v>2147.0388911242385</v>
      </c>
      <c r="D78">
        <f t="shared" si="11"/>
        <v>2147</v>
      </c>
      <c r="E78">
        <f t="shared" si="13"/>
        <v>1.0415776685082769</v>
      </c>
      <c r="F78">
        <f>GEOMEAN($E$3:E77)</f>
        <v>1.0462479369546012</v>
      </c>
      <c r="G78">
        <f t="shared" si="14"/>
        <v>1.0415776685082769</v>
      </c>
      <c r="I78">
        <f t="shared" si="18"/>
        <v>2251.4232986061265</v>
      </c>
      <c r="J78">
        <f t="shared" si="17"/>
        <v>1.4182598793944559</v>
      </c>
      <c r="K78">
        <f t="shared" si="19"/>
        <v>1.04279681331958</v>
      </c>
    </row>
    <row r="79" spans="1:11" x14ac:dyDescent="0.3">
      <c r="A79" s="1">
        <v>44004</v>
      </c>
      <c r="B79">
        <v>2192</v>
      </c>
      <c r="C79">
        <v>2192</v>
      </c>
      <c r="D79">
        <f t="shared" si="11"/>
        <v>2192</v>
      </c>
      <c r="E79">
        <f t="shared" si="13"/>
        <v>1.0414035010729856</v>
      </c>
      <c r="F79">
        <f>GEOMEAN($E$3:E78)</f>
        <v>1.0461863503041122</v>
      </c>
      <c r="G79">
        <f t="shared" si="14"/>
        <v>1.0414035010729856</v>
      </c>
      <c r="I79">
        <f t="shared" si="18"/>
        <v>2358.4521360615176</v>
      </c>
      <c r="J79">
        <f t="shared" si="17"/>
        <v>1.428013029315961</v>
      </c>
      <c r="K79">
        <f t="shared" si="19"/>
        <v>1.0428277810134492</v>
      </c>
    </row>
    <row r="80" spans="1:11" x14ac:dyDescent="0.3">
      <c r="A80" s="1">
        <v>44005</v>
      </c>
      <c r="B80">
        <v>2365</v>
      </c>
      <c r="C80">
        <v>2365</v>
      </c>
      <c r="D80">
        <f t="shared" si="11"/>
        <v>2365</v>
      </c>
      <c r="E80">
        <f t="shared" si="13"/>
        <v>1.0470734165913467</v>
      </c>
      <c r="F80">
        <f>GEOMEAN($E$3:E79)</f>
        <v>1.0461240948118204</v>
      </c>
      <c r="G80">
        <f t="shared" si="14"/>
        <v>1.0470734165913467</v>
      </c>
      <c r="I80">
        <f t="shared" si="18"/>
        <v>2470.5689425603778</v>
      </c>
      <c r="J80">
        <f t="shared" si="17"/>
        <v>1.3686342592592593</v>
      </c>
      <c r="K80">
        <f t="shared" si="19"/>
        <v>1.0428295917428805</v>
      </c>
    </row>
    <row r="81" spans="1:11" x14ac:dyDescent="0.3">
      <c r="A81" s="1">
        <v>44006</v>
      </c>
      <c r="B81">
        <v>2462</v>
      </c>
      <c r="C81">
        <v>2462</v>
      </c>
      <c r="D81">
        <f t="shared" si="11"/>
        <v>2462</v>
      </c>
      <c r="E81">
        <f t="shared" si="13"/>
        <v>1.0498334240228522</v>
      </c>
      <c r="F81">
        <f>GEOMEAN($E$3:E80)</f>
        <v>1.0461362601556505</v>
      </c>
      <c r="G81">
        <f t="shared" si="14"/>
        <v>1.0498334240228522</v>
      </c>
      <c r="I81">
        <f t="shared" si="18"/>
        <v>2588.0155915043315</v>
      </c>
      <c r="J81">
        <f t="shared" si="17"/>
        <v>1.3416893732970028</v>
      </c>
      <c r="K81">
        <f t="shared" si="19"/>
        <v>1.0428140143756255</v>
      </c>
    </row>
    <row r="82" spans="1:11" x14ac:dyDescent="0.3">
      <c r="A82" s="1">
        <v>44007</v>
      </c>
      <c r="B82" s="2">
        <v>2561</v>
      </c>
      <c r="C82" s="2">
        <v>2561</v>
      </c>
      <c r="D82">
        <f t="shared" si="11"/>
        <v>2561</v>
      </c>
      <c r="E82">
        <f t="shared" si="13"/>
        <v>1.0525194251649583</v>
      </c>
      <c r="F82">
        <f>GEOMEAN($E$3:E81)</f>
        <v>1.0461829782382923</v>
      </c>
      <c r="G82">
        <f>GEOMEAN($G$3:G81)</f>
        <v>1.0471896206332445</v>
      </c>
      <c r="I82">
        <f t="shared" si="18"/>
        <v>2711.0454545454677</v>
      </c>
      <c r="J82">
        <f t="shared" si="17"/>
        <v>1.3865728207904711</v>
      </c>
      <c r="K82">
        <f t="shared" si="19"/>
        <v>1.0427868002369756</v>
      </c>
    </row>
    <row r="83" spans="1:11" x14ac:dyDescent="0.3">
      <c r="A83" s="1">
        <v>44008</v>
      </c>
      <c r="B83">
        <v>2750</v>
      </c>
      <c r="C83">
        <v>2750</v>
      </c>
      <c r="D83">
        <f t="shared" si="11"/>
        <v>2750</v>
      </c>
      <c r="E83">
        <f t="shared" si="13"/>
        <v>1.0475599724697273</v>
      </c>
      <c r="F83">
        <f>GEOMEAN($E$3:E82)</f>
        <v>1.0462619479059381</v>
      </c>
      <c r="G83">
        <f>GEOMEAN($G$3:G82)</f>
        <v>1.0471896206332445</v>
      </c>
      <c r="I83">
        <f t="shared" si="18"/>
        <v>2839.9239481936252</v>
      </c>
      <c r="J83">
        <f t="shared" si="17"/>
        <v>1.3447432762836187</v>
      </c>
      <c r="K83">
        <f t="shared" si="19"/>
        <v>1.0427902071660407</v>
      </c>
    </row>
    <row r="84" spans="1:11" x14ac:dyDescent="0.3">
      <c r="A84" s="1">
        <v>44009</v>
      </c>
      <c r="B84">
        <v>2763</v>
      </c>
      <c r="C84">
        <v>2763</v>
      </c>
      <c r="D84">
        <f t="shared" si="11"/>
        <v>2763</v>
      </c>
      <c r="E84">
        <f t="shared" si="13"/>
        <v>1.0417763202744272</v>
      </c>
      <c r="F84">
        <f>GEOMEAN($E$3:E83)</f>
        <v>1.046277963090789</v>
      </c>
      <c r="G84">
        <f>GEOMEAN($G$3:G83)</f>
        <v>1.0471896206332445</v>
      </c>
      <c r="I84">
        <f t="shared" si="18"/>
        <v>2974.9291064084609</v>
      </c>
      <c r="J84">
        <f t="shared" si="17"/>
        <v>1.3138373751783168</v>
      </c>
      <c r="K84">
        <f t="shared" si="19"/>
        <v>1.0427992263602255</v>
      </c>
    </row>
    <row r="85" spans="1:11" x14ac:dyDescent="0.3">
      <c r="A85" s="1">
        <v>44010</v>
      </c>
      <c r="B85">
        <f>SQRT(B84*B86)</f>
        <v>2870.8934149494298</v>
      </c>
      <c r="C85">
        <f>SQRT(C84*C86)</f>
        <v>2870.8934149494298</v>
      </c>
      <c r="D85">
        <f t="shared" si="11"/>
        <v>2871</v>
      </c>
      <c r="E85">
        <f t="shared" si="13"/>
        <v>1.0450931889316559</v>
      </c>
      <c r="F85">
        <f>GEOMEAN($E$3:E84)</f>
        <v>1.0462229480139185</v>
      </c>
      <c r="G85">
        <f>GEOMEAN($G$3:G84)</f>
        <v>1.0471896206332445</v>
      </c>
      <c r="I85">
        <f t="shared" si="18"/>
        <v>3116.3521804115721</v>
      </c>
      <c r="J85">
        <f t="shared" si="17"/>
        <v>1.3371408533015277</v>
      </c>
      <c r="K85">
        <f t="shared" si="19"/>
        <v>1.0428063476187508</v>
      </c>
    </row>
    <row r="86" spans="1:11" x14ac:dyDescent="0.3">
      <c r="A86" s="1">
        <v>44011</v>
      </c>
      <c r="B86">
        <v>2983</v>
      </c>
      <c r="C86">
        <v>2983</v>
      </c>
      <c r="D86">
        <f t="shared" si="11"/>
        <v>2983</v>
      </c>
      <c r="E86">
        <f t="shared" si="13"/>
        <v>1.0384748761535487</v>
      </c>
      <c r="F86">
        <f>GEOMEAN($E$3:E85)</f>
        <v>1.0462093291928674</v>
      </c>
      <c r="G86">
        <f>GEOMEAN($G$3:G85)</f>
        <v>1.0471896206332445</v>
      </c>
      <c r="I86">
        <f t="shared" si="18"/>
        <v>3264.498267012666</v>
      </c>
      <c r="J86">
        <f t="shared" si="17"/>
        <v>1.3608576642335766</v>
      </c>
      <c r="K86">
        <f t="shared" si="19"/>
        <v>1.0428077096686057</v>
      </c>
    </row>
    <row r="87" spans="1:11" x14ac:dyDescent="0.3">
      <c r="A87" s="1">
        <v>44012</v>
      </c>
      <c r="B87">
        <v>3073</v>
      </c>
      <c r="C87">
        <v>3073</v>
      </c>
      <c r="D87">
        <f t="shared" si="11"/>
        <v>3073</v>
      </c>
      <c r="E87">
        <f t="shared" si="13"/>
        <v>1.0386574218498881</v>
      </c>
      <c r="F87">
        <f>GEOMEAN($E$3:E86)</f>
        <v>1.0461169144116553</v>
      </c>
      <c r="G87">
        <f>GEOMEAN($G$3:G86)</f>
        <v>1.0471896206332445</v>
      </c>
      <c r="I87">
        <f t="shared" si="18"/>
        <v>3419.6869668052896</v>
      </c>
      <c r="J87">
        <f t="shared" si="17"/>
        <v>1.2993657505285412</v>
      </c>
      <c r="K87">
        <f t="shared" si="19"/>
        <v>1.0428048423651639</v>
      </c>
    </row>
    <row r="88" spans="1:11" x14ac:dyDescent="0.3">
      <c r="A88" s="1">
        <v>44013</v>
      </c>
      <c r="B88">
        <v>3195</v>
      </c>
      <c r="C88">
        <v>3195</v>
      </c>
      <c r="D88">
        <f t="shared" ref="D88:D151" si="20">ROUND(GEOMEAN(C88,B88),0)</f>
        <v>3195</v>
      </c>
      <c r="E88">
        <f t="shared" ref="E88:E151" si="21">(B88/B78)^0.1</f>
        <v>1.0405503391937061</v>
      </c>
      <c r="F88">
        <f>GEOMEAN($E$3:E87)</f>
        <v>1.0460288449992197</v>
      </c>
      <c r="G88">
        <f>GEOMEAN($G$3:G87)</f>
        <v>1.0471896206332445</v>
      </c>
      <c r="I88">
        <f t="shared" si="18"/>
        <v>3582.2530736520648</v>
      </c>
      <c r="J88">
        <f t="shared" si="17"/>
        <v>1.2977254264825344</v>
      </c>
      <c r="K88">
        <f t="shared" si="19"/>
        <v>1.0428013067877251</v>
      </c>
    </row>
    <row r="89" spans="1:11" x14ac:dyDescent="0.3">
      <c r="A89" s="1">
        <v>44014</v>
      </c>
      <c r="B89">
        <v>3253</v>
      </c>
      <c r="C89">
        <v>3253</v>
      </c>
      <c r="D89">
        <f t="shared" si="20"/>
        <v>3253</v>
      </c>
      <c r="E89">
        <f t="shared" si="21"/>
        <v>1.0402658732538603</v>
      </c>
      <c r="F89">
        <f>GEOMEAN($E$3:E88)</f>
        <v>1.0459649759869734</v>
      </c>
      <c r="G89">
        <f>GEOMEAN($G$3:G88)</f>
        <v>1.0471896206332445</v>
      </c>
      <c r="I89">
        <f t="shared" si="18"/>
        <v>3752.5472969468806</v>
      </c>
      <c r="J89">
        <f t="shared" si="17"/>
        <v>1.2702069504099962</v>
      </c>
      <c r="K89">
        <f t="shared" si="19"/>
        <v>1.0427994914306662</v>
      </c>
    </row>
    <row r="90" spans="1:11" x14ac:dyDescent="0.3">
      <c r="A90" s="1">
        <v>44015</v>
      </c>
      <c r="B90">
        <v>3360</v>
      </c>
      <c r="C90">
        <v>3360</v>
      </c>
      <c r="D90">
        <f t="shared" si="20"/>
        <v>3360</v>
      </c>
      <c r="E90">
        <f t="shared" si="21"/>
        <v>1.0357401534074442</v>
      </c>
      <c r="F90">
        <f>GEOMEAN($E$3:E89)</f>
        <v>1.0458992920082346</v>
      </c>
      <c r="G90">
        <f>GEOMEAN($G$3:G89)</f>
        <v>1.0471896206332445</v>
      </c>
      <c r="I90">
        <f t="shared" si="18"/>
        <v>3930.9370182122011</v>
      </c>
      <c r="J90">
        <f t="shared" si="17"/>
        <v>1.2218181818181819</v>
      </c>
      <c r="K90">
        <f t="shared" si="19"/>
        <v>1.042801304470945</v>
      </c>
    </row>
    <row r="91" spans="1:11" x14ac:dyDescent="0.3">
      <c r="A91" s="1">
        <v>44016</v>
      </c>
      <c r="B91">
        <v>3577</v>
      </c>
      <c r="C91">
        <v>3577</v>
      </c>
      <c r="D91">
        <f t="shared" si="20"/>
        <v>3577</v>
      </c>
      <c r="E91">
        <f t="shared" si="21"/>
        <v>1.0380615121536012</v>
      </c>
      <c r="F91">
        <f>GEOMEAN($E$3:E90)</f>
        <v>1.0457832893525365</v>
      </c>
      <c r="G91">
        <f>GEOMEAN($G$3:G90)</f>
        <v>1.0471896206332445</v>
      </c>
      <c r="I91">
        <f t="shared" si="18"/>
        <v>4117.8070836637253</v>
      </c>
      <c r="J91">
        <f t="shared" si="17"/>
        <v>1.2946073108939558</v>
      </c>
      <c r="K91">
        <f t="shared" si="19"/>
        <v>1.0428028898098576</v>
      </c>
    </row>
    <row r="92" spans="1:11" x14ac:dyDescent="0.3">
      <c r="A92" s="1">
        <v>44017</v>
      </c>
      <c r="B92">
        <f>SQRT(B91*B93)</f>
        <v>3633.060693134647</v>
      </c>
      <c r="C92">
        <f>SQRT(C91*C93)</f>
        <v>3633.060693134647</v>
      </c>
      <c r="D92">
        <f t="shared" si="20"/>
        <v>3633</v>
      </c>
      <c r="E92">
        <f t="shared" si="21"/>
        <v>1.0355863263380147</v>
      </c>
      <c r="F92">
        <f>GEOMEAN($E$3:E91)</f>
        <v>1.0456962095394027</v>
      </c>
      <c r="G92">
        <f>GEOMEAN($G$3:G91)</f>
        <v>1.0471896206332445</v>
      </c>
      <c r="I92">
        <f t="shared" si="18"/>
        <v>4313.5606344522239</v>
      </c>
      <c r="J92">
        <f t="shared" si="17"/>
        <v>1.2654808688530301</v>
      </c>
      <c r="K92">
        <f t="shared" si="19"/>
        <v>1.0428034131608557</v>
      </c>
    </row>
    <row r="93" spans="1:11" x14ac:dyDescent="0.3">
      <c r="A93" s="1">
        <v>44018</v>
      </c>
      <c r="B93">
        <v>3690</v>
      </c>
      <c r="C93">
        <v>3690</v>
      </c>
      <c r="D93">
        <f t="shared" si="20"/>
        <v>3690</v>
      </c>
      <c r="E93">
        <f t="shared" si="21"/>
        <v>1.0298390775399284</v>
      </c>
      <c r="F93">
        <f>GEOMEAN($E$3:E92)</f>
        <v>1.0455833370524452</v>
      </c>
      <c r="G93">
        <f>GEOMEAN($G$3:G92)</f>
        <v>1.0471896206332445</v>
      </c>
      <c r="I93">
        <f t="shared" si="18"/>
        <v>4518.6199763736595</v>
      </c>
      <c r="J93">
        <f t="shared" si="17"/>
        <v>1.2370097217566209</v>
      </c>
      <c r="K93">
        <f t="shared" ref="K93:K102" si="22">GEOMEAN(K86:K92)</f>
        <v>1.042802993953259</v>
      </c>
    </row>
    <row r="94" spans="1:11" x14ac:dyDescent="0.3">
      <c r="A94" s="1">
        <v>44019</v>
      </c>
      <c r="B94">
        <v>3776</v>
      </c>
      <c r="C94">
        <v>3776</v>
      </c>
      <c r="D94">
        <f t="shared" si="20"/>
        <v>3776</v>
      </c>
      <c r="E94">
        <f t="shared" si="21"/>
        <v>1.0317277459946779</v>
      </c>
      <c r="F94">
        <f>GEOMEAN($E$3:E93)</f>
        <v>1.0454090219078735</v>
      </c>
      <c r="G94">
        <f>GEOMEAN($G$3:G93)</f>
        <v>1.0471896206332445</v>
      </c>
      <c r="I94">
        <f t="shared" si="18"/>
        <v>4733.4274909238529</v>
      </c>
      <c r="J94">
        <f t="shared" si="17"/>
        <v>1.2287666775138302</v>
      </c>
      <c r="K94">
        <f t="shared" si="22"/>
        <v>1.042802320281379</v>
      </c>
    </row>
    <row r="95" spans="1:11" x14ac:dyDescent="0.3">
      <c r="A95" s="1">
        <v>44020</v>
      </c>
      <c r="B95">
        <f>(B97/B94)^(1/3)*B94</f>
        <v>3868.7053457503457</v>
      </c>
      <c r="C95">
        <f>(C97/C94)^(1/3)*C94</f>
        <v>3868.7053457503457</v>
      </c>
      <c r="D95">
        <f t="shared" si="20"/>
        <v>3869</v>
      </c>
      <c r="E95">
        <f t="shared" si="21"/>
        <v>1.0302790253315279</v>
      </c>
      <c r="F95">
        <f>GEOMEAN($E$3:E94)</f>
        <v>1.0452593414482902</v>
      </c>
      <c r="G95">
        <f>GEOMEAN($G$3:G94)</f>
        <v>1.0471896206332445</v>
      </c>
      <c r="I95">
        <f t="shared" si="18"/>
        <v>4958.4465896631336</v>
      </c>
      <c r="J95">
        <f t="shared" si="17"/>
        <v>1.210862393036102</v>
      </c>
      <c r="K95">
        <f t="shared" si="22"/>
        <v>1.0428019599841933</v>
      </c>
    </row>
    <row r="96" spans="1:11" x14ac:dyDescent="0.3">
      <c r="A96" s="1">
        <v>44021</v>
      </c>
      <c r="B96">
        <f>(B97/B94)^(1/3)*B95</f>
        <v>3963.686719342506</v>
      </c>
      <c r="C96">
        <f>(C97/C94)^(1/3)*C95</f>
        <v>3963.686719342506</v>
      </c>
      <c r="D96">
        <f t="shared" si="20"/>
        <v>3964</v>
      </c>
      <c r="E96">
        <f t="shared" si="21"/>
        <v>1.0288323389177891</v>
      </c>
      <c r="F96">
        <f>GEOMEAN($E$3:E95)</f>
        <v>1.04509710995965</v>
      </c>
      <c r="G96">
        <f>GEOMEAN($G$3:G95)</f>
        <v>1.0471896206332445</v>
      </c>
      <c r="I96">
        <f t="shared" si="18"/>
        <v>5194.1627139498696</v>
      </c>
      <c r="J96">
        <f t="shared" si="17"/>
        <v>1.2184711710244409</v>
      </c>
      <c r="K96">
        <f t="shared" si="22"/>
        <v>1.0428020532980078</v>
      </c>
    </row>
    <row r="97" spans="1:11" x14ac:dyDescent="0.3">
      <c r="A97" s="1">
        <v>44022</v>
      </c>
      <c r="B97">
        <v>4061</v>
      </c>
      <c r="C97">
        <v>4061</v>
      </c>
      <c r="D97">
        <f t="shared" si="20"/>
        <v>4061</v>
      </c>
      <c r="E97">
        <f t="shared" si="21"/>
        <v>1.0282697101241582</v>
      </c>
      <c r="F97">
        <f>GEOMEAN($E$3:E96)</f>
        <v>1.0449227344721697</v>
      </c>
      <c r="G97">
        <f>GEOMEAN($G$3:G96)</f>
        <v>1.0471896206332445</v>
      </c>
      <c r="I97">
        <f t="shared" si="18"/>
        <v>5441.0843821996259</v>
      </c>
      <c r="J97">
        <f t="shared" si="17"/>
        <v>1.2086309523809524</v>
      </c>
      <c r="K97">
        <f t="shared" si="22"/>
        <v>1.0428024192795704</v>
      </c>
    </row>
    <row r="98" spans="1:11" x14ac:dyDescent="0.3">
      <c r="A98" s="1">
        <v>44023</v>
      </c>
      <c r="B98">
        <v>4064</v>
      </c>
      <c r="C98">
        <v>4064</v>
      </c>
      <c r="D98">
        <f t="shared" si="20"/>
        <v>4064</v>
      </c>
      <c r="E98">
        <f t="shared" si="21"/>
        <v>1.0243497922122597</v>
      </c>
      <c r="F98">
        <f>GEOMEAN($E$3:E97)</f>
        <v>1.0447460425530875</v>
      </c>
      <c r="G98">
        <f>GEOMEAN($G$3:G97)</f>
        <v>1.0471896206332445</v>
      </c>
      <c r="I98">
        <f t="shared" si="18"/>
        <v>5699.7442869292472</v>
      </c>
      <c r="J98">
        <f t="shared" si="17"/>
        <v>1.136147609728823</v>
      </c>
      <c r="K98">
        <f t="shared" si="22"/>
        <v>1.0428025785380428</v>
      </c>
    </row>
    <row r="99" spans="1:11" x14ac:dyDescent="0.3">
      <c r="A99" s="1">
        <v>44024</v>
      </c>
      <c r="B99">
        <f>SQRT(B98*B100)</f>
        <v>4185.678439631979</v>
      </c>
      <c r="C99">
        <f>SQRT(C98*C100)</f>
        <v>4185.678439631979</v>
      </c>
      <c r="D99">
        <f t="shared" si="20"/>
        <v>4186</v>
      </c>
      <c r="E99">
        <f t="shared" si="21"/>
        <v>1.025529552282519</v>
      </c>
      <c r="F99">
        <f>GEOMEAN($E$3:E98)</f>
        <v>1.044531502345255</v>
      </c>
      <c r="G99">
        <f>GEOMEAN($G$3:G98)</f>
        <v>1.0471896206332445</v>
      </c>
      <c r="I99">
        <f t="shared" si="18"/>
        <v>5970.7004439525499</v>
      </c>
      <c r="J99">
        <f t="shared" si="17"/>
        <v>1.1521080414488003</v>
      </c>
      <c r="K99">
        <f t="shared" si="22"/>
        <v>1.0428025340706484</v>
      </c>
    </row>
    <row r="100" spans="1:11" x14ac:dyDescent="0.3">
      <c r="A100" s="1">
        <v>44025</v>
      </c>
      <c r="B100">
        <v>4311</v>
      </c>
      <c r="C100">
        <v>4311</v>
      </c>
      <c r="D100">
        <f t="shared" si="20"/>
        <v>4311</v>
      </c>
      <c r="E100">
        <f t="shared" si="21"/>
        <v>1.0252360637576217</v>
      </c>
      <c r="F100">
        <f>GEOMEAN($E$3:E99)</f>
        <v>1.0443338208938797</v>
      </c>
      <c r="G100">
        <f>GEOMEAN($G$3:G99)</f>
        <v>1.0471896206332445</v>
      </c>
      <c r="I100">
        <f t="shared" si="18"/>
        <v>6254.5373962068243</v>
      </c>
      <c r="J100">
        <f t="shared" si="17"/>
        <v>1.1682926829268292</v>
      </c>
      <c r="K100">
        <f t="shared" si="22"/>
        <v>1.0428024084863934</v>
      </c>
    </row>
    <row r="101" spans="1:11" x14ac:dyDescent="0.3">
      <c r="A101" s="1">
        <v>44026</v>
      </c>
      <c r="B101">
        <v>4422</v>
      </c>
      <c r="C101">
        <v>4422</v>
      </c>
      <c r="D101">
        <f t="shared" si="20"/>
        <v>4422</v>
      </c>
      <c r="E101">
        <f t="shared" si="21"/>
        <v>1.0214332236022265</v>
      </c>
      <c r="F101">
        <f>GEOMEAN($E$3:E100)</f>
        <v>1.0441371604721814</v>
      </c>
      <c r="G101">
        <f>GEOMEAN($G$3:G100)</f>
        <v>1.0471896206332445</v>
      </c>
      <c r="I101">
        <f t="shared" si="18"/>
        <v>6551.8674748072035</v>
      </c>
      <c r="J101">
        <f t="shared" si="17"/>
        <v>1.1710805084745763</v>
      </c>
      <c r="K101">
        <f t="shared" si="22"/>
        <v>1.0428023248482967</v>
      </c>
    </row>
    <row r="102" spans="1:11" x14ac:dyDescent="0.3">
      <c r="A102" s="1">
        <v>44027</v>
      </c>
      <c r="B102">
        <v>4444</v>
      </c>
      <c r="C102">
        <v>4444</v>
      </c>
      <c r="D102">
        <f t="shared" si="20"/>
        <v>4444</v>
      </c>
      <c r="E102">
        <f t="shared" si="21"/>
        <v>1.0203522810646797</v>
      </c>
      <c r="F102">
        <f>GEOMEAN($E$3:E101)</f>
        <v>1.0439053234459463</v>
      </c>
      <c r="G102">
        <f>GEOMEAN($G$3:G101)</f>
        <v>1.0471896206332445</v>
      </c>
      <c r="I102">
        <f t="shared" si="18"/>
        <v>6863.3321200494138</v>
      </c>
      <c r="J102">
        <f t="shared" si="17"/>
        <v>1.1487046964901573</v>
      </c>
      <c r="K102">
        <f t="shared" si="22"/>
        <v>1.0428023255007135</v>
      </c>
    </row>
    <row r="103" spans="1:11" x14ac:dyDescent="0.3">
      <c r="A103" s="1">
        <v>44028</v>
      </c>
      <c r="B103">
        <v>4457</v>
      </c>
      <c r="C103">
        <v>4457</v>
      </c>
      <c r="D103">
        <f t="shared" si="20"/>
        <v>4457</v>
      </c>
      <c r="E103">
        <f t="shared" si="21"/>
        <v>1.0190643919826945</v>
      </c>
      <c r="F103">
        <f>GEOMEAN($E$3:E102)</f>
        <v>1.0436671224780067</v>
      </c>
      <c r="G103">
        <f>GEOMEAN($G$3:G102)</f>
        <v>1.0471896206332445</v>
      </c>
      <c r="I103">
        <f t="shared" si="18"/>
        <v>7189.6032652107497</v>
      </c>
      <c r="J103">
        <f t="shared" si="17"/>
        <v>1.1244581914736502</v>
      </c>
    </row>
    <row r="104" spans="1:11" x14ac:dyDescent="0.3">
      <c r="A104" s="1">
        <v>44029</v>
      </c>
      <c r="B104">
        <v>4741</v>
      </c>
      <c r="C104">
        <v>4741</v>
      </c>
      <c r="D104">
        <f t="shared" si="20"/>
        <v>4741</v>
      </c>
      <c r="E104">
        <f t="shared" si="21"/>
        <v>1.0230192290965696</v>
      </c>
      <c r="F104">
        <f>GEOMEAN($E$3:E103)</f>
        <v>1.0434206431295014</v>
      </c>
      <c r="G104">
        <f>GEOMEAN($G$3:G103)</f>
        <v>1.0471896206332445</v>
      </c>
      <c r="I104">
        <f t="shared" si="18"/>
        <v>7531.3847861345985</v>
      </c>
      <c r="J104">
        <f t="shared" si="17"/>
        <v>1.1674464417631125</v>
      </c>
    </row>
    <row r="105" spans="1:11" x14ac:dyDescent="0.3">
      <c r="A105" s="1">
        <v>44030</v>
      </c>
      <c r="B105">
        <v>4816</v>
      </c>
      <c r="C105">
        <v>4816</v>
      </c>
      <c r="D105">
        <f t="shared" si="20"/>
        <v>4816</v>
      </c>
      <c r="E105">
        <f t="shared" si="21"/>
        <v>1.0221439971788033</v>
      </c>
      <c r="F105">
        <f>GEOMEAN($E$3:E104)</f>
        <v>1.0432186675702271</v>
      </c>
      <c r="G105">
        <f>GEOMEAN($G$3:G104)</f>
        <v>1.0471896206332445</v>
      </c>
      <c r="I105">
        <f t="shared" si="18"/>
        <v>7889.4140197257466</v>
      </c>
      <c r="J105">
        <f t="shared" si="17"/>
        <v>1.1850393700787401</v>
      </c>
    </row>
    <row r="106" spans="1:11" x14ac:dyDescent="0.3">
      <c r="A106" s="1">
        <v>44031</v>
      </c>
      <c r="B106">
        <f>SQRT(B105*B107)</f>
        <v>4831.9735098611627</v>
      </c>
      <c r="C106">
        <f>SQRT(C105*C107)</f>
        <v>4831.9735098611627</v>
      </c>
      <c r="D106">
        <f t="shared" si="20"/>
        <v>4832</v>
      </c>
      <c r="E106">
        <f t="shared" si="21"/>
        <v>1.0200055206147731</v>
      </c>
      <c r="F106">
        <f>GEOMEAN($E$3:E105)</f>
        <v>1.043011984626613</v>
      </c>
      <c r="G106">
        <f>GEOMEAN($G$3:G105)</f>
        <v>1.0471896206332445</v>
      </c>
      <c r="I106">
        <f t="shared" si="18"/>
        <v>8264.463354632373</v>
      </c>
      <c r="J106">
        <f t="shared" si="17"/>
        <v>1.1544062879053865</v>
      </c>
    </row>
    <row r="107" spans="1:11" x14ac:dyDescent="0.3">
      <c r="A107" s="1">
        <v>44032</v>
      </c>
      <c r="B107">
        <v>4848</v>
      </c>
      <c r="C107">
        <v>4848</v>
      </c>
      <c r="D107">
        <f t="shared" si="20"/>
        <v>4848</v>
      </c>
      <c r="E107">
        <f t="shared" si="21"/>
        <v>1.0178715180603026</v>
      </c>
      <c r="F107">
        <f>GEOMEAN($E$3:E106)</f>
        <v>1.0427883163708793</v>
      </c>
      <c r="G107">
        <f>GEOMEAN($G$3:G106)</f>
        <v>1.0471896206332445</v>
      </c>
      <c r="I107">
        <f t="shared" si="18"/>
        <v>8657.3418975463628</v>
      </c>
      <c r="J107">
        <f t="shared" si="17"/>
        <v>1.1245650661099513</v>
      </c>
    </row>
    <row r="108" spans="1:11" x14ac:dyDescent="0.3">
      <c r="A108" s="1">
        <v>44033</v>
      </c>
      <c r="B108">
        <v>4922</v>
      </c>
      <c r="C108">
        <v>4922</v>
      </c>
      <c r="D108">
        <f t="shared" si="20"/>
        <v>4922</v>
      </c>
      <c r="E108">
        <f t="shared" si="21"/>
        <v>1.0193393528513375</v>
      </c>
      <c r="F108">
        <f>GEOMEAN($E$3:E107)</f>
        <v>1.0425481600969362</v>
      </c>
      <c r="G108">
        <f>GEOMEAN($G$3:G107)</f>
        <v>1.0471896206332445</v>
      </c>
      <c r="I108">
        <f t="shared" si="18"/>
        <v>9068.8972187167055</v>
      </c>
      <c r="J108">
        <f t="shared" si="17"/>
        <v>1.1130710085933966</v>
      </c>
    </row>
    <row r="109" spans="1:11" x14ac:dyDescent="0.3">
      <c r="A109" s="1">
        <v>44034</v>
      </c>
      <c r="B109">
        <v>5345</v>
      </c>
      <c r="C109">
        <v>5345</v>
      </c>
      <c r="D109">
        <f t="shared" si="20"/>
        <v>5345</v>
      </c>
      <c r="E109">
        <f t="shared" si="21"/>
        <v>1.0247506084386602</v>
      </c>
      <c r="F109">
        <f>GEOMEAN($E$3:E108)</f>
        <v>1.0423267587117526</v>
      </c>
      <c r="G109">
        <f>GEOMEAN($G$3:G108)</f>
        <v>1.0471896206332445</v>
      </c>
      <c r="I109">
        <f t="shared" si="18"/>
        <v>9500.0171804416314</v>
      </c>
      <c r="J109">
        <f t="shared" si="17"/>
        <v>1.2027452745274527</v>
      </c>
    </row>
    <row r="110" spans="1:11" x14ac:dyDescent="0.3">
      <c r="A110" s="1">
        <v>44035</v>
      </c>
      <c r="B110">
        <v>5658</v>
      </c>
      <c r="C110">
        <v>5658</v>
      </c>
      <c r="D110">
        <f t="shared" si="20"/>
        <v>5658</v>
      </c>
      <c r="E110">
        <f t="shared" si="21"/>
        <v>1.0275630804933189</v>
      </c>
      <c r="F110">
        <f>GEOMEAN($E$3:E109)</f>
        <v>1.0421611080844182</v>
      </c>
      <c r="G110">
        <f>GEOMEAN($G$3:G109)</f>
        <v>1.0471896206332445</v>
      </c>
      <c r="I110">
        <f t="shared" si="18"/>
        <v>9951.631852484159</v>
      </c>
      <c r="J110">
        <f t="shared" si="17"/>
        <v>1.2694637648642584</v>
      </c>
    </row>
    <row r="111" spans="1:11" x14ac:dyDescent="0.3">
      <c r="A111" s="1">
        <v>44036</v>
      </c>
      <c r="B111">
        <v>5975</v>
      </c>
      <c r="C111">
        <v>5975</v>
      </c>
      <c r="D111">
        <f t="shared" si="20"/>
        <v>5975</v>
      </c>
      <c r="E111">
        <f t="shared" si="21"/>
        <v>1.030556761698854</v>
      </c>
      <c r="F111">
        <f>GEOMEAN($E$3:E110)</f>
        <v>1.0420249944450448</v>
      </c>
      <c r="G111">
        <f>GEOMEAN($G$3:G110)</f>
        <v>1.0471896206332445</v>
      </c>
      <c r="I111">
        <f t="shared" si="18"/>
        <v>10424.715518543242</v>
      </c>
      <c r="J111">
        <f t="shared" si="17"/>
        <v>1.2602826407930816</v>
      </c>
    </row>
    <row r="112" spans="1:11" x14ac:dyDescent="0.3">
      <c r="A112" s="1">
        <v>44037</v>
      </c>
      <c r="B112">
        <v>5983</v>
      </c>
      <c r="C112">
        <v>5983</v>
      </c>
      <c r="D112">
        <f t="shared" si="20"/>
        <v>5983</v>
      </c>
      <c r="E112">
        <f t="shared" si="21"/>
        <v>1.0301832759860854</v>
      </c>
      <c r="F112">
        <f>GEOMEAN($E$3:E111)</f>
        <v>1.0419192034146774</v>
      </c>
      <c r="G112">
        <f>GEOMEAN($G$3:G111)</f>
        <v>1.0471896206332445</v>
      </c>
      <c r="I112">
        <f t="shared" si="18"/>
        <v>10920.288778109147</v>
      </c>
      <c r="J112">
        <f t="shared" si="17"/>
        <v>1.2423172757475083</v>
      </c>
    </row>
    <row r="113" spans="1:10" x14ac:dyDescent="0.3">
      <c r="A113" s="1">
        <v>44038</v>
      </c>
      <c r="B113">
        <f>(B115/B112)^(1/3)*B112</f>
        <v>6126.5292688889394</v>
      </c>
      <c r="C113">
        <f>(C115/C112)^(1/3)*C112</f>
        <v>6126.5292688889394</v>
      </c>
      <c r="D113">
        <f t="shared" si="20"/>
        <v>6127</v>
      </c>
      <c r="E113">
        <f t="shared" si="21"/>
        <v>1.0323267661271236</v>
      </c>
      <c r="F113">
        <f>GEOMEAN($E$3:E112)</f>
        <v>1.0418119132725951</v>
      </c>
      <c r="G113">
        <f>GEOMEAN($G$3:G112)</f>
        <v>1.0471896206332445</v>
      </c>
      <c r="I113">
        <f t="shared" si="18"/>
        <v>11439.420748237457</v>
      </c>
      <c r="J113">
        <f t="shared" si="17"/>
        <v>1.2679144983692126</v>
      </c>
    </row>
    <row r="114" spans="1:10" x14ac:dyDescent="0.3">
      <c r="A114" s="1">
        <v>44039</v>
      </c>
      <c r="B114">
        <f>(B115/B112)^(1/3)*B113</f>
        <v>6273.5017353422763</v>
      </c>
      <c r="C114">
        <f>(C115/C112)^(1/3)*C113</f>
        <v>6273.5017353422763</v>
      </c>
      <c r="D114">
        <f t="shared" si="20"/>
        <v>6274</v>
      </c>
      <c r="E114">
        <f t="shared" si="21"/>
        <v>1.0284045909129333</v>
      </c>
      <c r="F114">
        <f>GEOMEAN($E$3:E113)</f>
        <v>1.0417260736591074</v>
      </c>
      <c r="G114">
        <f>GEOMEAN($G$3:G113)</f>
        <v>1.0471896206332445</v>
      </c>
      <c r="I114">
        <f t="shared" si="18"/>
        <v>11983.231369991678</v>
      </c>
      <c r="J114">
        <f t="shared" si="17"/>
        <v>1.2940391368280273</v>
      </c>
    </row>
    <row r="115" spans="1:10" x14ac:dyDescent="0.3">
      <c r="A115" s="1">
        <v>44040</v>
      </c>
      <c r="B115">
        <v>6424</v>
      </c>
      <c r="C115">
        <v>6424</v>
      </c>
      <c r="D115">
        <f t="shared" si="20"/>
        <v>6424</v>
      </c>
      <c r="E115">
        <f t="shared" si="21"/>
        <v>1.0292287412624459</v>
      </c>
      <c r="F115">
        <f>GEOMEAN($E$3:E114)</f>
        <v>1.0416063716727277</v>
      </c>
      <c r="G115">
        <f>GEOMEAN($G$3:G114)</f>
        <v>1.0471896206332445</v>
      </c>
      <c r="I115">
        <f t="shared" si="18"/>
        <v>12552.8938245302</v>
      </c>
      <c r="J115">
        <f t="shared" si="17"/>
        <v>1.3051605038602194</v>
      </c>
    </row>
    <row r="116" spans="1:10" x14ac:dyDescent="0.3">
      <c r="A116" s="1">
        <v>44041</v>
      </c>
      <c r="B116">
        <v>6647</v>
      </c>
      <c r="C116">
        <v>6647</v>
      </c>
      <c r="D116">
        <f t="shared" si="20"/>
        <v>6647</v>
      </c>
      <c r="E116">
        <f t="shared" si="21"/>
        <v>1.0324050337932982</v>
      </c>
      <c r="F116">
        <f>GEOMEAN($E$3:E115)</f>
        <v>1.0414961849235116</v>
      </c>
      <c r="G116">
        <f>GEOMEAN($G$3:G115)</f>
        <v>1.0471896206332445</v>
      </c>
      <c r="I116">
        <f t="shared" si="18"/>
        <v>13149.637064049934</v>
      </c>
      <c r="J116">
        <f t="shared" si="17"/>
        <v>1.2435921421889617</v>
      </c>
    </row>
    <row r="117" spans="1:10" x14ac:dyDescent="0.3">
      <c r="A117" s="1">
        <v>44042</v>
      </c>
      <c r="B117">
        <v>6763</v>
      </c>
      <c r="C117">
        <v>6763</v>
      </c>
      <c r="D117">
        <f t="shared" si="20"/>
        <v>6763</v>
      </c>
      <c r="E117">
        <f t="shared" si="21"/>
        <v>1.0338503464617372</v>
      </c>
      <c r="F117">
        <f>GEOMEAN($E$3:E116)</f>
        <v>1.0414160909720069</v>
      </c>
      <c r="G117">
        <f>GEOMEAN($G$3:G116)</f>
        <v>1.0471896206332445</v>
      </c>
      <c r="I117">
        <f t="shared" si="18"/>
        <v>13774.748463046699</v>
      </c>
      <c r="J117">
        <f t="shared" si="17"/>
        <v>1.1952986921173561</v>
      </c>
    </row>
    <row r="118" spans="1:10" x14ac:dyDescent="0.3">
      <c r="A118" s="1">
        <v>44043</v>
      </c>
      <c r="B118">
        <v>7142</v>
      </c>
      <c r="C118">
        <v>7142</v>
      </c>
      <c r="D118">
        <f t="shared" si="20"/>
        <v>7142</v>
      </c>
      <c r="E118">
        <f t="shared" si="21"/>
        <v>1.0379294235652052</v>
      </c>
      <c r="F118">
        <f>GEOMEAN($E$3:E117)</f>
        <v>1.0413500638444328</v>
      </c>
      <c r="G118">
        <f>GEOMEAN($G$3:G117)</f>
        <v>1.0471896206332445</v>
      </c>
      <c r="I118">
        <f t="shared" si="18"/>
        <v>14429.576595612029</v>
      </c>
      <c r="J118">
        <f t="shared" si="17"/>
        <v>1.1953138075313807</v>
      </c>
    </row>
    <row r="119" spans="1:10" x14ac:dyDescent="0.3">
      <c r="A119" s="1">
        <v>44044</v>
      </c>
      <c r="B119">
        <v>7174</v>
      </c>
      <c r="C119">
        <v>7174</v>
      </c>
      <c r="D119">
        <f t="shared" si="20"/>
        <v>7174</v>
      </c>
      <c r="E119">
        <f t="shared" si="21"/>
        <v>1.0298675311775884</v>
      </c>
      <c r="F119">
        <f>GEOMEAN($E$3:E118)</f>
        <v>1.0413205274469881</v>
      </c>
      <c r="G119">
        <f>GEOMEAN($G$3:G118)</f>
        <v>1.0471896206332445</v>
      </c>
      <c r="I119">
        <f t="shared" si="18"/>
        <v>15115.534144757947</v>
      </c>
      <c r="J119">
        <f t="shared" si="17"/>
        <v>1.1990640147083402</v>
      </c>
    </row>
    <row r="120" spans="1:10" x14ac:dyDescent="0.3">
      <c r="A120" s="1">
        <v>44045</v>
      </c>
      <c r="B120">
        <f>SQRT(B119*B121)</f>
        <v>7297.4380435876265</v>
      </c>
      <c r="C120">
        <f>SQRT(C119*C121)</f>
        <v>7297.4380435876265</v>
      </c>
      <c r="D120">
        <f t="shared" si="20"/>
        <v>7297</v>
      </c>
      <c r="E120">
        <f t="shared" si="21"/>
        <v>1.0257717807340765</v>
      </c>
      <c r="F120">
        <f>GEOMEAN($E$3:E119)</f>
        <v>1.0412221009451561</v>
      </c>
      <c r="G120">
        <f>GEOMEAN($G$3:G119)</f>
        <v>1.0471896206332445</v>
      </c>
      <c r="I120">
        <f t="shared" si="18"/>
        <v>15834.100950046097</v>
      </c>
      <c r="J120">
        <f t="shared" si="17"/>
        <v>1.1911210610948464</v>
      </c>
    </row>
    <row r="121" spans="1:10" x14ac:dyDescent="0.3">
      <c r="A121" s="1">
        <v>44046</v>
      </c>
      <c r="B121">
        <v>7423</v>
      </c>
      <c r="C121">
        <v>7423</v>
      </c>
      <c r="D121">
        <f t="shared" si="20"/>
        <v>7423</v>
      </c>
      <c r="E121">
        <f t="shared" si="21"/>
        <v>1.021937074587042</v>
      </c>
      <c r="F121">
        <f>GEOMEAN($E$3:E120)</f>
        <v>1.0410901932179351</v>
      </c>
      <c r="G121">
        <f>GEOMEAN($G$3:G120)</f>
        <v>1.0471896206332445</v>
      </c>
      <c r="I121">
        <f t="shared" si="18"/>
        <v>16586.827200095984</v>
      </c>
      <c r="J121">
        <f t="shared" si="17"/>
        <v>1.1832307239483066</v>
      </c>
    </row>
    <row r="122" spans="1:10" x14ac:dyDescent="0.3">
      <c r="A122" s="1">
        <v>44047</v>
      </c>
      <c r="B122">
        <v>7684</v>
      </c>
      <c r="C122">
        <v>7684</v>
      </c>
      <c r="D122">
        <f t="shared" si="20"/>
        <v>7684</v>
      </c>
      <c r="E122">
        <f t="shared" si="21"/>
        <v>1.025337486018185</v>
      </c>
      <c r="F122">
        <f>GEOMEAN($E$3:E121)</f>
        <v>1.0409277563841863</v>
      </c>
      <c r="G122">
        <f>GEOMEAN($G$3:G121)</f>
        <v>1.0471896206332445</v>
      </c>
      <c r="I122">
        <f t="shared" si="18"/>
        <v>17375.336776859633</v>
      </c>
      <c r="J122">
        <f t="shared" si="17"/>
        <v>1.1961394769613947</v>
      </c>
    </row>
    <row r="123" spans="1:10" x14ac:dyDescent="0.3">
      <c r="A123" s="1">
        <v>44048</v>
      </c>
      <c r="B123">
        <v>8000</v>
      </c>
      <c r="C123">
        <v>8000</v>
      </c>
      <c r="D123">
        <f t="shared" si="20"/>
        <v>8000</v>
      </c>
      <c r="E123">
        <f t="shared" si="21"/>
        <v>1.0270404471780832</v>
      </c>
      <c r="F123">
        <f>GEOMEAN($E$3:E122)</f>
        <v>1.0407968629537441</v>
      </c>
      <c r="G123">
        <f>GEOMEAN($G$3:G122)</f>
        <v>1.0471896206332445</v>
      </c>
      <c r="I123">
        <f t="shared" si="18"/>
        <v>18201.330758877371</v>
      </c>
      <c r="J123">
        <f t="shared" si="17"/>
        <v>1.2035504738979992</v>
      </c>
    </row>
    <row r="124" spans="1:10" x14ac:dyDescent="0.3">
      <c r="A124" s="1">
        <v>44049</v>
      </c>
      <c r="B124">
        <v>8224</v>
      </c>
      <c r="C124">
        <v>8224</v>
      </c>
      <c r="D124">
        <f t="shared" si="20"/>
        <v>8224</v>
      </c>
      <c r="E124">
        <f t="shared" si="21"/>
        <v>1.0274419833981776</v>
      </c>
      <c r="F124">
        <f>GEOMEAN($E$3:E123)</f>
        <v>1.0406824218452759</v>
      </c>
      <c r="G124">
        <f>GEOMEAN($G$3:G123)</f>
        <v>1.0471896206332445</v>
      </c>
      <c r="I124">
        <f t="shared" si="18"/>
        <v>19066.59109107246</v>
      </c>
      <c r="J124">
        <f t="shared" si="17"/>
        <v>1.2160283897678545</v>
      </c>
    </row>
    <row r="125" spans="1:10" x14ac:dyDescent="0.3">
      <c r="A125" s="1">
        <v>44050</v>
      </c>
      <c r="B125">
        <v>8587</v>
      </c>
      <c r="C125">
        <v>8587</v>
      </c>
      <c r="D125">
        <f t="shared" si="20"/>
        <v>8587</v>
      </c>
      <c r="E125">
        <f t="shared" si="21"/>
        <v>1.0294460535739007</v>
      </c>
      <c r="F125">
        <f>GEOMEAN($E$3:E124)</f>
        <v>1.0405732030871055</v>
      </c>
      <c r="G125">
        <f>GEOMEAN($G$3:G124)</f>
        <v>1.0471896206332445</v>
      </c>
      <c r="I125">
        <f t="shared" si="18"/>
        <v>19972.984429001492</v>
      </c>
      <c r="J125">
        <f t="shared" ref="J125:J182" si="23">B125/B118</f>
        <v>1.2023242789134696</v>
      </c>
    </row>
    <row r="126" spans="1:10" x14ac:dyDescent="0.3">
      <c r="A126" s="1">
        <v>44051</v>
      </c>
      <c r="B126">
        <v>8799</v>
      </c>
      <c r="C126">
        <v>8799</v>
      </c>
      <c r="D126">
        <f t="shared" si="20"/>
        <v>8799</v>
      </c>
      <c r="E126">
        <f t="shared" si="21"/>
        <v>1.0284442724939387</v>
      </c>
      <c r="F126">
        <f>GEOMEAN($E$3:E125)</f>
        <v>1.0404822552734516</v>
      </c>
      <c r="G126">
        <f>GEOMEAN($G$3:G125)</f>
        <v>1.0471896206332445</v>
      </c>
      <c r="I126">
        <f t="shared" si="18"/>
        <v>20922.466165853959</v>
      </c>
      <c r="J126">
        <f t="shared" si="23"/>
        <v>1.2265124059102315</v>
      </c>
    </row>
    <row r="127" spans="1:10" x14ac:dyDescent="0.3">
      <c r="A127" s="1">
        <v>44052</v>
      </c>
      <c r="B127">
        <f>SQRT(B126*B128)</f>
        <v>8866.2430600564967</v>
      </c>
      <c r="C127">
        <f>SQRT(C126*C128)</f>
        <v>8866.2430600564967</v>
      </c>
      <c r="D127">
        <f t="shared" si="20"/>
        <v>8866</v>
      </c>
      <c r="E127">
        <f t="shared" si="21"/>
        <v>1.0274484103476917</v>
      </c>
      <c r="F127">
        <f>GEOMEAN($E$3:E126)</f>
        <v>1.0403846133871966</v>
      </c>
      <c r="G127">
        <f>GEOMEAN($G$3:G126)</f>
        <v>1.0471896206332445</v>
      </c>
      <c r="I127">
        <f t="shared" si="18"/>
        <v>21917.084650888504</v>
      </c>
      <c r="J127">
        <f t="shared" si="23"/>
        <v>1.2149802447240239</v>
      </c>
    </row>
    <row r="128" spans="1:10" x14ac:dyDescent="0.3">
      <c r="A128" s="1">
        <v>44053</v>
      </c>
      <c r="B128">
        <v>8934</v>
      </c>
      <c r="C128">
        <v>8934</v>
      </c>
      <c r="D128">
        <f t="shared" si="20"/>
        <v>8934</v>
      </c>
      <c r="E128">
        <f t="shared" si="21"/>
        <v>1.02263960986101</v>
      </c>
      <c r="F128">
        <f>GEOMEAN($E$3:E127)</f>
        <v>1.0402804801930106</v>
      </c>
      <c r="G128">
        <f>GEOMEAN($G$3:G127)</f>
        <v>1.0471896206332445</v>
      </c>
      <c r="I128">
        <f t="shared" si="18"/>
        <v>22958.985608406474</v>
      </c>
      <c r="J128">
        <f t="shared" si="23"/>
        <v>1.2035565135390005</v>
      </c>
    </row>
    <row r="129" spans="1:10" x14ac:dyDescent="0.3">
      <c r="A129" s="1">
        <v>44054</v>
      </c>
      <c r="B129">
        <v>9186</v>
      </c>
      <c r="C129">
        <v>9186</v>
      </c>
      <c r="D129">
        <f t="shared" si="20"/>
        <v>9186</v>
      </c>
      <c r="E129">
        <f t="shared" si="21"/>
        <v>1.0250298362254397</v>
      </c>
      <c r="F129">
        <f>GEOMEAN($E$3:E128)</f>
        <v>1.0401392821707414</v>
      </c>
      <c r="G129">
        <f>GEOMEAN($G$3:G128)</f>
        <v>1.0471896206332445</v>
      </c>
      <c r="I129">
        <f t="shared" si="18"/>
        <v>24050.416766795977</v>
      </c>
      <c r="J129">
        <f t="shared" si="23"/>
        <v>1.1954711087975014</v>
      </c>
    </row>
    <row r="130" spans="1:10" x14ac:dyDescent="0.3">
      <c r="A130" s="1">
        <v>44055</v>
      </c>
      <c r="B130">
        <v>9669</v>
      </c>
      <c r="C130">
        <v>9669</v>
      </c>
      <c r="D130">
        <f t="shared" si="20"/>
        <v>9669</v>
      </c>
      <c r="E130">
        <f>(B130/B120)^0.1</f>
        <v>1.0285398301300048</v>
      </c>
      <c r="F130">
        <f>GEOMEAN($E$3:E129)</f>
        <v>1.0400194444832038</v>
      </c>
      <c r="G130">
        <f>GEOMEAN($G$3:G129)</f>
        <v>1.0471896206332445</v>
      </c>
      <c r="I130">
        <f t="shared" si="18"/>
        <v>25193.732707632807</v>
      </c>
      <c r="J130">
        <f t="shared" si="23"/>
        <v>1.2086250000000001</v>
      </c>
    </row>
    <row r="131" spans="1:10" x14ac:dyDescent="0.3">
      <c r="A131" s="1">
        <v>44056</v>
      </c>
      <c r="B131">
        <v>9877</v>
      </c>
      <c r="C131">
        <v>9877</v>
      </c>
      <c r="D131">
        <f t="shared" si="20"/>
        <v>9877</v>
      </c>
      <c r="E131">
        <f t="shared" si="21"/>
        <v>1.0289743746455142</v>
      </c>
      <c r="F131">
        <f>GEOMEAN($E$3:E130)</f>
        <v>1.0399292652698251</v>
      </c>
      <c r="G131">
        <f>GEOMEAN($G$3:G130)</f>
        <v>1.0471896206332445</v>
      </c>
      <c r="I131">
        <f t="shared" si="18"/>
        <v>26391.399945299399</v>
      </c>
      <c r="J131">
        <f t="shared" si="23"/>
        <v>1.2009970817120623</v>
      </c>
    </row>
    <row r="132" spans="1:10" x14ac:dyDescent="0.3">
      <c r="A132" s="1">
        <v>44057</v>
      </c>
      <c r="B132">
        <v>10107</v>
      </c>
      <c r="C132">
        <v>10107</v>
      </c>
      <c r="D132">
        <f t="shared" si="20"/>
        <v>10107</v>
      </c>
      <c r="E132">
        <f t="shared" si="21"/>
        <v>1.0277878774198661</v>
      </c>
      <c r="F132">
        <f>GEOMEAN($E$3:E131)</f>
        <v>1.0398438966814567</v>
      </c>
      <c r="G132">
        <f>GEOMEAN($G$3:G131)</f>
        <v>1.0471896206332445</v>
      </c>
      <c r="I132">
        <f t="shared" ref="I132:I149" si="24">I131*$H$42</f>
        <v>27646.002248080233</v>
      </c>
      <c r="J132">
        <f t="shared" si="23"/>
        <v>1.1770117619657623</v>
      </c>
    </row>
    <row r="133" spans="1:10" x14ac:dyDescent="0.3">
      <c r="A133" s="1">
        <v>44058</v>
      </c>
      <c r="B133">
        <v>10135</v>
      </c>
      <c r="C133">
        <v>10135</v>
      </c>
      <c r="D133">
        <f t="shared" si="20"/>
        <v>10135</v>
      </c>
      <c r="E133">
        <f t="shared" si="21"/>
        <v>1.0239373302558203</v>
      </c>
      <c r="F133">
        <f>GEOMEAN($E$3:E132)</f>
        <v>1.039750620454885</v>
      </c>
      <c r="G133">
        <f>GEOMEAN($G$3:G132)</f>
        <v>1.0471896206332445</v>
      </c>
      <c r="I133">
        <f t="shared" si="24"/>
        <v>28960.246212213075</v>
      </c>
      <c r="J133">
        <f t="shared" si="23"/>
        <v>1.1518354358449825</v>
      </c>
    </row>
    <row r="134" spans="1:10" x14ac:dyDescent="0.3">
      <c r="A134" s="1">
        <v>44059</v>
      </c>
      <c r="B134">
        <f>SQRT(B133*B135)</f>
        <v>10291.294865078933</v>
      </c>
      <c r="C134">
        <f>SQRT(C133*C135)</f>
        <v>10291.294865078933</v>
      </c>
      <c r="D134">
        <f t="shared" si="20"/>
        <v>10291</v>
      </c>
      <c r="E134">
        <f t="shared" si="21"/>
        <v>1.0226774785680823</v>
      </c>
      <c r="F134">
        <f>GEOMEAN($E$3:E133)</f>
        <v>1.0396289880769485</v>
      </c>
      <c r="G134">
        <f>GEOMEAN($G$3:G133)</f>
        <v>1.0471896206332445</v>
      </c>
      <c r="I134">
        <f t="shared" si="24"/>
        <v>30336.967100921134</v>
      </c>
      <c r="J134">
        <f t="shared" si="23"/>
        <v>1.1607278071861653</v>
      </c>
    </row>
    <row r="135" spans="1:10" x14ac:dyDescent="0.3">
      <c r="A135" s="1">
        <v>44060</v>
      </c>
      <c r="B135">
        <v>10450</v>
      </c>
      <c r="C135">
        <v>10450</v>
      </c>
      <c r="D135">
        <f t="shared" si="20"/>
        <v>10450</v>
      </c>
      <c r="E135">
        <f t="shared" si="21"/>
        <v>1.0198292942095215</v>
      </c>
      <c r="F135">
        <f>GEOMEAN($E$3:E134)</f>
        <v>1.0394995171205816</v>
      </c>
      <c r="G135">
        <f>GEOMEAN($G$3:G134)</f>
        <v>1.0471896206332445</v>
      </c>
      <c r="I135">
        <f t="shared" si="24"/>
        <v>31779.13496102289</v>
      </c>
      <c r="J135">
        <f t="shared" si="23"/>
        <v>1.1696888291918515</v>
      </c>
    </row>
    <row r="136" spans="1:10" x14ac:dyDescent="0.3">
      <c r="A136" s="1">
        <v>44061</v>
      </c>
      <c r="B136">
        <v>10694</v>
      </c>
      <c r="C136">
        <v>10694</v>
      </c>
      <c r="D136">
        <f t="shared" si="20"/>
        <v>10694</v>
      </c>
      <c r="E136">
        <f t="shared" si="21"/>
        <v>1.0196959307915339</v>
      </c>
      <c r="F136">
        <f>GEOMEAN($E$3:E135)</f>
        <v>1.0393502142182156</v>
      </c>
      <c r="G136">
        <f>GEOMEAN($G$3:G135)</f>
        <v>1.0471896206332445</v>
      </c>
      <c r="I136">
        <f t="shared" si="24"/>
        <v>33289.861030315151</v>
      </c>
      <c r="J136">
        <f t="shared" si="23"/>
        <v>1.1641628565207924</v>
      </c>
    </row>
    <row r="137" spans="1:10" x14ac:dyDescent="0.3">
      <c r="A137" s="1">
        <v>44062</v>
      </c>
      <c r="B137">
        <v>11039</v>
      </c>
      <c r="C137">
        <v>11039</v>
      </c>
      <c r="D137">
        <f t="shared" si="20"/>
        <v>11039</v>
      </c>
      <c r="E137">
        <f t="shared" si="21"/>
        <v>1.0221603018674261</v>
      </c>
      <c r="F137">
        <f>GEOMEAN($E$3:E136)</f>
        <v>1.0392021464618733</v>
      </c>
      <c r="G137">
        <f>GEOMEAN($G$3:G136)</f>
        <v>1.0471896206332445</v>
      </c>
      <c r="I137">
        <f t="shared" si="24"/>
        <v>34872.404449552225</v>
      </c>
      <c r="J137">
        <f t="shared" si="23"/>
        <v>1.1416899369117799</v>
      </c>
    </row>
    <row r="138" spans="1:10" x14ac:dyDescent="0.3">
      <c r="A138" s="1">
        <v>44063</v>
      </c>
      <c r="B138">
        <v>11289</v>
      </c>
      <c r="C138">
        <v>11289</v>
      </c>
      <c r="D138">
        <f t="shared" si="20"/>
        <v>11289</v>
      </c>
      <c r="E138">
        <f t="shared" si="21"/>
        <v>1.0236723019102336</v>
      </c>
      <c r="F138">
        <f>GEOMEAN($E$3:E137)</f>
        <v>1.0390748718441876</v>
      </c>
      <c r="G138">
        <f>GEOMEAN($G$3:G137)</f>
        <v>1.0471896206332445</v>
      </c>
      <c r="I138">
        <f t="shared" si="24"/>
        <v>36530.179293501169</v>
      </c>
      <c r="J138">
        <f t="shared" si="23"/>
        <v>1.1429583881745469</v>
      </c>
    </row>
    <row r="139" spans="1:10" x14ac:dyDescent="0.3">
      <c r="A139" s="1">
        <v>44064</v>
      </c>
      <c r="B139">
        <v>11505</v>
      </c>
      <c r="C139">
        <v>11505</v>
      </c>
      <c r="D139">
        <f t="shared" si="20"/>
        <v>11505</v>
      </c>
      <c r="E139">
        <f t="shared" si="21"/>
        <v>1.022765378114044</v>
      </c>
      <c r="F139">
        <f>GEOMEAN($E$3:E138)</f>
        <v>1.0389607761263708</v>
      </c>
      <c r="G139">
        <f>GEOMEAN($G$3:G138)</f>
        <v>1.0471896206332445</v>
      </c>
      <c r="I139">
        <f t="shared" si="24"/>
        <v>38266.761936241433</v>
      </c>
      <c r="J139">
        <f t="shared" si="23"/>
        <v>1.1383199762540814</v>
      </c>
    </row>
    <row r="140" spans="1:10" x14ac:dyDescent="0.3">
      <c r="A140" s="1">
        <v>44065</v>
      </c>
      <c r="B140">
        <v>11577</v>
      </c>
      <c r="C140">
        <v>11577</v>
      </c>
      <c r="D140">
        <f t="shared" si="20"/>
        <v>11577</v>
      </c>
      <c r="E140">
        <f t="shared" si="21"/>
        <v>1.0181726978280157</v>
      </c>
      <c r="F140">
        <f>GEOMEAN($E$3:E139)</f>
        <v>1.0388416373166132</v>
      </c>
      <c r="G140">
        <f>GEOMEAN($G$3:G139)</f>
        <v>1.0471896206332445</v>
      </c>
      <c r="I140">
        <f t="shared" si="24"/>
        <v>40085.89876659838</v>
      </c>
      <c r="J140">
        <f t="shared" si="23"/>
        <v>1.1422792303897384</v>
      </c>
    </row>
    <row r="141" spans="1:10" x14ac:dyDescent="0.3">
      <c r="A141" s="1">
        <v>44066</v>
      </c>
      <c r="B141">
        <f>SQRT(B140*B142)</f>
        <v>11779.233633815062</v>
      </c>
      <c r="C141">
        <f>SQRT(C140*C142)</f>
        <v>11779.233633815062</v>
      </c>
      <c r="D141">
        <f t="shared" si="20"/>
        <v>11779</v>
      </c>
      <c r="E141">
        <f t="shared" si="21"/>
        <v>1.0177689520675774</v>
      </c>
      <c r="F141">
        <f>GEOMEAN($E$3:E140)</f>
        <v>1.0386903633736606</v>
      </c>
      <c r="G141">
        <f>GEOMEAN($G$3:G140)</f>
        <v>1.0471896206332445</v>
      </c>
      <c r="I141">
        <f t="shared" si="24"/>
        <v>41991.514270355365</v>
      </c>
      <c r="J141">
        <f t="shared" si="23"/>
        <v>1.1445822696019619</v>
      </c>
    </row>
    <row r="142" spans="1:10" x14ac:dyDescent="0.3">
      <c r="A142" s="1">
        <v>44067</v>
      </c>
      <c r="B142">
        <v>11985</v>
      </c>
      <c r="C142">
        <v>11985</v>
      </c>
      <c r="D142">
        <f t="shared" si="20"/>
        <v>11985</v>
      </c>
      <c r="E142">
        <f t="shared" si="21"/>
        <v>1.0171888178939308</v>
      </c>
      <c r="F142">
        <f>GEOMEAN($E$3:E141)</f>
        <v>1.0385383242525876</v>
      </c>
      <c r="G142">
        <f>GEOMEAN($G$3:G141)</f>
        <v>1.0471896206332445</v>
      </c>
      <c r="I142">
        <f t="shared" si="24"/>
        <v>43987.719496680445</v>
      </c>
      <c r="J142">
        <f t="shared" si="23"/>
        <v>1.14688995215311</v>
      </c>
    </row>
    <row r="143" spans="1:10" x14ac:dyDescent="0.3">
      <c r="A143" s="1">
        <v>44068</v>
      </c>
      <c r="B143">
        <v>12226</v>
      </c>
      <c r="C143">
        <v>12226</v>
      </c>
      <c r="D143">
        <f t="shared" si="20"/>
        <v>12226</v>
      </c>
      <c r="E143">
        <f t="shared" si="21"/>
        <v>1.0189340228333361</v>
      </c>
      <c r="F143">
        <f>GEOMEAN($E$3:E142)</f>
        <v>1.0383842499351228</v>
      </c>
      <c r="G143">
        <f>GEOMEAN($G$3:G142)</f>
        <v>1.0471896206332445</v>
      </c>
      <c r="I143">
        <f t="shared" si="24"/>
        <v>46078.820927032648</v>
      </c>
      <c r="J143">
        <f t="shared" si="23"/>
        <v>1.1432579016270805</v>
      </c>
    </row>
    <row r="144" spans="1:10" x14ac:dyDescent="0.3">
      <c r="A144" s="1">
        <v>44069</v>
      </c>
      <c r="B144">
        <v>12472</v>
      </c>
      <c r="C144">
        <v>12472</v>
      </c>
      <c r="D144">
        <f t="shared" si="20"/>
        <v>12472</v>
      </c>
      <c r="E144">
        <f t="shared" si="21"/>
        <v>1.019404644739504</v>
      </c>
      <c r="F144">
        <f>GEOMEAN($E$3:E143)</f>
        <v>1.0382450060963504</v>
      </c>
      <c r="G144">
        <f>GEOMEAN($G$3:G143)</f>
        <v>1.0471896206332445</v>
      </c>
      <c r="I144">
        <f t="shared" si="24"/>
        <v>48269.329765680959</v>
      </c>
      <c r="J144">
        <f t="shared" si="23"/>
        <v>1.1298124830147658</v>
      </c>
    </row>
    <row r="145" spans="1:10" x14ac:dyDescent="0.3">
      <c r="A145" s="1">
        <v>44070</v>
      </c>
      <c r="B145">
        <v>12771</v>
      </c>
      <c r="C145">
        <v>12771</v>
      </c>
      <c r="D145">
        <f t="shared" si="20"/>
        <v>12771</v>
      </c>
      <c r="E145">
        <f t="shared" si="21"/>
        <v>1.0202600029948219</v>
      </c>
      <c r="F145">
        <f>GEOMEAN($E$3:E144)</f>
        <v>1.0381111175480897</v>
      </c>
      <c r="G145">
        <f>GEOMEAN($G$3:G144)</f>
        <v>1.0471896206332445</v>
      </c>
      <c r="I145">
        <f t="shared" si="24"/>
        <v>50563.971671878775</v>
      </c>
      <c r="J145">
        <f t="shared" si="23"/>
        <v>1.1312782354504385</v>
      </c>
    </row>
    <row r="146" spans="1:10" x14ac:dyDescent="0.3">
      <c r="A146" s="1">
        <v>44071</v>
      </c>
      <c r="B146">
        <v>12975</v>
      </c>
      <c r="C146">
        <v>12975</v>
      </c>
      <c r="D146">
        <f t="shared" si="20"/>
        <v>12975</v>
      </c>
      <c r="E146">
        <f t="shared" si="21"/>
        <v>1.01952227450379</v>
      </c>
      <c r="F146">
        <f>GEOMEAN($E$3:E145)</f>
        <v>1.0379852064513817</v>
      </c>
      <c r="G146">
        <f>GEOMEAN($G$3:G145)</f>
        <v>1.0471896206332445</v>
      </c>
      <c r="I146">
        <f t="shared" si="24"/>
        <v>52967.696954689432</v>
      </c>
      <c r="J146">
        <f t="shared" si="23"/>
        <v>1.1277705345501956</v>
      </c>
    </row>
    <row r="147" spans="1:10" x14ac:dyDescent="0.3">
      <c r="A147" s="1">
        <v>44072</v>
      </c>
      <c r="B147">
        <v>13059</v>
      </c>
      <c r="C147">
        <v>13059</v>
      </c>
      <c r="D147">
        <f t="shared" si="20"/>
        <v>13059</v>
      </c>
      <c r="E147">
        <f t="shared" si="21"/>
        <v>1.0169462960417992</v>
      </c>
      <c r="F147">
        <f>GEOMEAN($E$3:E146)</f>
        <v>1.0378558457067044</v>
      </c>
      <c r="G147">
        <f>GEOMEAN($G$3:G146)</f>
        <v>1.0471896206332445</v>
      </c>
      <c r="I147">
        <f t="shared" si="24"/>
        <v>55485.691252456374</v>
      </c>
      <c r="J147">
        <f t="shared" si="23"/>
        <v>1.1280124384555585</v>
      </c>
    </row>
    <row r="148" spans="1:10" x14ac:dyDescent="0.3">
      <c r="A148" s="1">
        <v>44073</v>
      </c>
      <c r="B148">
        <f>SQRT(B147*B149)</f>
        <v>13154.64971027355</v>
      </c>
      <c r="C148">
        <f>SQRT(C147*C149)</f>
        <v>13154.64971027355</v>
      </c>
      <c r="D148">
        <f t="shared" si="20"/>
        <v>13155</v>
      </c>
      <c r="E148">
        <f t="shared" si="21"/>
        <v>1.0154122103263863</v>
      </c>
      <c r="F148">
        <f>GEOMEAN($E$3:E147)</f>
        <v>1.0377101797012296</v>
      </c>
      <c r="G148">
        <f>GEOMEAN($G$3:G147)</f>
        <v>1.0471896206332445</v>
      </c>
      <c r="I148">
        <f t="shared" si="24"/>
        <v>58123.386719957212</v>
      </c>
      <c r="J148">
        <f t="shared" si="23"/>
        <v>1.1167661767493968</v>
      </c>
    </row>
    <row r="149" spans="1:10" x14ac:dyDescent="0.3">
      <c r="A149" s="1">
        <v>44074</v>
      </c>
      <c r="B149">
        <v>13251</v>
      </c>
      <c r="C149">
        <v>13251</v>
      </c>
      <c r="D149">
        <f t="shared" si="20"/>
        <v>13251</v>
      </c>
      <c r="E149">
        <f t="shared" si="21"/>
        <v>1.0142294177040598</v>
      </c>
      <c r="F149">
        <f>GEOMEAN($E$3:E148)</f>
        <v>1.0375558006165404</v>
      </c>
      <c r="G149">
        <f>GEOMEAN($G$3:G148)</f>
        <v>1.0471896206332445</v>
      </c>
      <c r="I149">
        <f t="shared" si="24"/>
        <v>60886.473747376062</v>
      </c>
      <c r="J149">
        <f t="shared" si="23"/>
        <v>1.1056320400500625</v>
      </c>
    </row>
    <row r="150" spans="1:10" x14ac:dyDescent="0.3">
      <c r="A150" s="1">
        <v>44075</v>
      </c>
      <c r="B150">
        <v>13504</v>
      </c>
      <c r="C150">
        <v>13504</v>
      </c>
      <c r="D150">
        <f t="shared" si="20"/>
        <v>13504</v>
      </c>
      <c r="E150">
        <f t="shared" si="21"/>
        <v>1.015515694292656</v>
      </c>
      <c r="F150">
        <f>GEOMEAN($E142:E149)</f>
        <v>1.0177352200190062</v>
      </c>
      <c r="J150">
        <f t="shared" si="23"/>
        <v>1.1045313266808441</v>
      </c>
    </row>
    <row r="151" spans="1:10" x14ac:dyDescent="0.3">
      <c r="A151" s="1">
        <v>44076</v>
      </c>
      <c r="B151">
        <v>13719</v>
      </c>
      <c r="C151">
        <v>13719</v>
      </c>
      <c r="D151">
        <f t="shared" si="20"/>
        <v>13719</v>
      </c>
      <c r="E151">
        <f t="shared" si="21"/>
        <v>1.0153611493538637</v>
      </c>
      <c r="F151">
        <f>GEOMEAN($E143:E150)</f>
        <v>1.0175258164871896</v>
      </c>
      <c r="J151">
        <f t="shared" si="23"/>
        <v>1.0999839640795381</v>
      </c>
    </row>
    <row r="152" spans="1:10" x14ac:dyDescent="0.3">
      <c r="A152" s="1">
        <v>44077</v>
      </c>
      <c r="B152">
        <v>13929</v>
      </c>
      <c r="C152">
        <v>13929</v>
      </c>
      <c r="D152">
        <f t="shared" ref="D152:D182" si="25">ROUND(GEOMEAN(C152,B152),0)</f>
        <v>13929</v>
      </c>
      <c r="E152">
        <f t="shared" ref="E152:E181" si="26">(B152/B142)^0.1</f>
        <v>1.0151452573884807</v>
      </c>
      <c r="F152">
        <f>GEOMEAN($E144:E151)</f>
        <v>1.0170791388403544</v>
      </c>
      <c r="J152">
        <f t="shared" si="23"/>
        <v>1.0906741836974394</v>
      </c>
    </row>
    <row r="153" spans="1:10" x14ac:dyDescent="0.3">
      <c r="A153" s="1">
        <v>44078</v>
      </c>
      <c r="B153">
        <v>14139</v>
      </c>
      <c r="C153">
        <v>14139</v>
      </c>
      <c r="D153">
        <f t="shared" si="25"/>
        <v>14139</v>
      </c>
      <c r="E153">
        <f t="shared" si="26"/>
        <v>1.0146433896371307</v>
      </c>
      <c r="F153">
        <f>GEOMEAN($E145:E152)</f>
        <v>1.0165469564080858</v>
      </c>
      <c r="J153">
        <f t="shared" si="23"/>
        <v>1.0897109826589595</v>
      </c>
    </row>
    <row r="154" spans="1:10" x14ac:dyDescent="0.3">
      <c r="A154" s="1">
        <v>44079</v>
      </c>
      <c r="B154">
        <v>14225</v>
      </c>
      <c r="C154">
        <v>14225</v>
      </c>
      <c r="D154">
        <f t="shared" si="25"/>
        <v>14225</v>
      </c>
      <c r="E154">
        <f t="shared" si="26"/>
        <v>1.0132383459688989</v>
      </c>
      <c r="F154">
        <f>GEOMEAN($E146:E153)</f>
        <v>1.0158457442174234</v>
      </c>
      <c r="J154">
        <f t="shared" si="23"/>
        <v>1.0892870817061031</v>
      </c>
    </row>
    <row r="155" spans="1:10" x14ac:dyDescent="0.3">
      <c r="A155" s="1">
        <v>44080</v>
      </c>
      <c r="B155">
        <f>(B157/B154)^(1/3)*B154</f>
        <v>14327.591656674589</v>
      </c>
      <c r="C155">
        <f>(C157/C154)^(1/3)*C154</f>
        <v>14327.591656674589</v>
      </c>
      <c r="D155">
        <f t="shared" si="25"/>
        <v>14328</v>
      </c>
      <c r="E155">
        <f t="shared" si="26"/>
        <v>1.0115674099117395</v>
      </c>
      <c r="F155">
        <f>GEOMEAN($E147:E154)</f>
        <v>1.0150609670697843</v>
      </c>
      <c r="J155">
        <f t="shared" si="23"/>
        <v>1.0891655781213994</v>
      </c>
    </row>
    <row r="156" spans="1:10" x14ac:dyDescent="0.3">
      <c r="A156" s="1">
        <v>44081</v>
      </c>
      <c r="B156">
        <f>(B157/B154)^(1/3)*B155</f>
        <v>14430.923211276717</v>
      </c>
      <c r="C156">
        <f>(C157/C154)^(1/3)*C155</f>
        <v>14430.923211276717</v>
      </c>
      <c r="D156">
        <f t="shared" si="25"/>
        <v>14431</v>
      </c>
      <c r="E156">
        <f t="shared" si="26"/>
        <v>1.0106916434969997</v>
      </c>
      <c r="F156">
        <f>GEOMEAN($E148:E155)</f>
        <v>1.0143882946570693</v>
      </c>
      <c r="J156">
        <f t="shared" si="23"/>
        <v>1.0890440880897077</v>
      </c>
    </row>
    <row r="157" spans="1:10" x14ac:dyDescent="0.3">
      <c r="A157" s="1">
        <v>44082</v>
      </c>
      <c r="B157">
        <v>14535</v>
      </c>
      <c r="C157">
        <v>14535</v>
      </c>
      <c r="D157">
        <f t="shared" si="25"/>
        <v>14535</v>
      </c>
      <c r="E157">
        <f t="shared" si="26"/>
        <v>1.0107657362249489</v>
      </c>
      <c r="F157">
        <f>GEOMEAN($E149:E156)</f>
        <v>1.0137976163849083</v>
      </c>
      <c r="J157">
        <f t="shared" si="23"/>
        <v>1.0763477488151658</v>
      </c>
    </row>
    <row r="158" spans="1:10" x14ac:dyDescent="0.3">
      <c r="A158" s="1">
        <v>44083</v>
      </c>
      <c r="B158">
        <v>14681</v>
      </c>
      <c r="C158">
        <v>14681</v>
      </c>
      <c r="D158">
        <f t="shared" si="25"/>
        <v>14681</v>
      </c>
      <c r="E158">
        <f t="shared" si="26"/>
        <v>1.0110383635387399</v>
      </c>
      <c r="F158">
        <f>GEOMEAN($E150:E157)</f>
        <v>1.0133641925357431</v>
      </c>
      <c r="J158">
        <f t="shared" si="23"/>
        <v>1.0701217289889933</v>
      </c>
    </row>
    <row r="159" spans="1:10" x14ac:dyDescent="0.3">
      <c r="A159" s="1">
        <v>44084</v>
      </c>
      <c r="B159">
        <v>14821</v>
      </c>
      <c r="C159">
        <v>14821</v>
      </c>
      <c r="D159">
        <f t="shared" si="25"/>
        <v>14821</v>
      </c>
      <c r="E159">
        <f t="shared" si="26"/>
        <v>1.011260130630542</v>
      </c>
      <c r="F159">
        <f>GEOMEAN($E151:E158)</f>
        <v>1.0128046316839137</v>
      </c>
      <c r="J159">
        <f t="shared" si="23"/>
        <v>1.0640390552085577</v>
      </c>
    </row>
    <row r="160" spans="1:10" x14ac:dyDescent="0.3">
      <c r="A160" s="1">
        <v>44085</v>
      </c>
      <c r="B160">
        <v>15081</v>
      </c>
      <c r="C160">
        <v>15081</v>
      </c>
      <c r="D160">
        <f t="shared" si="25"/>
        <v>15081</v>
      </c>
      <c r="E160">
        <f t="shared" si="26"/>
        <v>1.0111061944597071</v>
      </c>
      <c r="F160">
        <f>GEOMEAN($E152:E159)</f>
        <v>1.0122923892116751</v>
      </c>
      <c r="J160">
        <f t="shared" si="23"/>
        <v>1.066624230850838</v>
      </c>
    </row>
    <row r="161" spans="1:10" x14ac:dyDescent="0.3">
      <c r="A161" s="1">
        <v>44086</v>
      </c>
      <c r="B161">
        <v>15136</v>
      </c>
      <c r="C161">
        <v>15136</v>
      </c>
      <c r="D161">
        <f t="shared" si="25"/>
        <v>15136</v>
      </c>
      <c r="E161">
        <f t="shared" si="26"/>
        <v>1.0098778953953678</v>
      </c>
      <c r="F161">
        <f>GEOMEAN($E153:E160)</f>
        <v>1.0117880466419866</v>
      </c>
      <c r="J161">
        <f t="shared" si="23"/>
        <v>1.0640421792618628</v>
      </c>
    </row>
    <row r="162" spans="1:10" x14ac:dyDescent="0.3">
      <c r="A162" s="1">
        <v>44087</v>
      </c>
      <c r="B162">
        <f>SQRT(B161*B163)</f>
        <v>15253.047433218058</v>
      </c>
      <c r="C162">
        <f>SQRT(C161*C163)</f>
        <v>15253.047433218058</v>
      </c>
      <c r="D162">
        <f t="shared" si="25"/>
        <v>15253</v>
      </c>
      <c r="E162">
        <f t="shared" si="26"/>
        <v>1.0091219857218734</v>
      </c>
      <c r="F162">
        <f>GEOMEAN($E154:E161)</f>
        <v>1.0111928120282765</v>
      </c>
      <c r="J162">
        <f t="shared" si="23"/>
        <v>1.0645925567059513</v>
      </c>
    </row>
    <row r="163" spans="1:10" x14ac:dyDescent="0.3">
      <c r="A163" s="1">
        <v>44088</v>
      </c>
      <c r="B163">
        <v>15371</v>
      </c>
      <c r="C163">
        <v>15371</v>
      </c>
      <c r="D163">
        <f t="shared" si="25"/>
        <v>15371</v>
      </c>
      <c r="E163">
        <f t="shared" si="26"/>
        <v>1.0083895648602206</v>
      </c>
      <c r="F163">
        <f>GEOMEAN($E155:E162)</f>
        <v>1.0106783907461669</v>
      </c>
      <c r="J163">
        <f t="shared" si="23"/>
        <v>1.0651432188336143</v>
      </c>
    </row>
    <row r="164" spans="1:10" x14ac:dyDescent="0.3">
      <c r="A164" s="1">
        <v>44089</v>
      </c>
      <c r="B164">
        <v>15683</v>
      </c>
      <c r="C164">
        <v>15683</v>
      </c>
      <c r="D164">
        <f t="shared" si="25"/>
        <v>15683</v>
      </c>
      <c r="E164">
        <f t="shared" si="26"/>
        <v>1.009805395245863</v>
      </c>
      <c r="F164">
        <f>GEOMEAN($E156:E163)</f>
        <v>1.0102809626711835</v>
      </c>
      <c r="J164">
        <f t="shared" si="23"/>
        <v>1.0789817681458549</v>
      </c>
    </row>
    <row r="165" spans="1:10" x14ac:dyDescent="0.3">
      <c r="A165" s="1">
        <v>44090</v>
      </c>
      <c r="B165">
        <v>15964</v>
      </c>
      <c r="C165">
        <v>15964</v>
      </c>
      <c r="D165">
        <f t="shared" si="25"/>
        <v>15964</v>
      </c>
      <c r="E165">
        <f t="shared" si="26"/>
        <v>1.0108735946996814</v>
      </c>
      <c r="F165">
        <f>GEOMEAN($E157:E164)</f>
        <v>1.0101701841489881</v>
      </c>
      <c r="J165">
        <f t="shared" si="23"/>
        <v>1.0873918670390301</v>
      </c>
    </row>
    <row r="166" spans="1:10" x14ac:dyDescent="0.3">
      <c r="A166" s="1">
        <v>44091</v>
      </c>
      <c r="B166">
        <v>16370</v>
      </c>
      <c r="C166">
        <v>16370</v>
      </c>
      <c r="D166">
        <f t="shared" si="25"/>
        <v>16370</v>
      </c>
      <c r="E166">
        <f t="shared" si="26"/>
        <v>1.0126875163698432</v>
      </c>
      <c r="F166">
        <f>GEOMEAN($E158:E165)</f>
        <v>1.0101836578854189</v>
      </c>
      <c r="J166">
        <f t="shared" si="23"/>
        <v>1.1045138654611699</v>
      </c>
    </row>
    <row r="167" spans="1:10" x14ac:dyDescent="0.3">
      <c r="A167" s="1">
        <v>44092</v>
      </c>
      <c r="B167">
        <v>16547</v>
      </c>
      <c r="C167">
        <v>16547</v>
      </c>
      <c r="D167">
        <f t="shared" si="25"/>
        <v>16547</v>
      </c>
      <c r="E167">
        <f t="shared" si="26"/>
        <v>1.0130489321038978</v>
      </c>
      <c r="F167">
        <f>GEOMEAN($E159:E166)</f>
        <v>1.0103894808844371</v>
      </c>
      <c r="J167">
        <f t="shared" si="23"/>
        <v>1.0972084079305087</v>
      </c>
    </row>
    <row r="168" spans="1:10" x14ac:dyDescent="0.3">
      <c r="A168" s="1">
        <v>44093</v>
      </c>
      <c r="B168">
        <v>16569</v>
      </c>
      <c r="C168">
        <v>16569</v>
      </c>
      <c r="D168">
        <f t="shared" si="25"/>
        <v>16569</v>
      </c>
      <c r="E168">
        <f t="shared" si="26"/>
        <v>1.0121714098887606</v>
      </c>
      <c r="F168">
        <f>GEOMEAN($E160:E167)</f>
        <v>1.0106127158575455</v>
      </c>
      <c r="J168">
        <f t="shared" si="23"/>
        <v>1.0946749471458774</v>
      </c>
    </row>
    <row r="169" spans="1:10" x14ac:dyDescent="0.3">
      <c r="A169" s="1">
        <v>44094</v>
      </c>
      <c r="B169">
        <f>SQRT(B168*B170)</f>
        <v>16648.807795154582</v>
      </c>
      <c r="C169">
        <f>SQRT(C168*C170)</f>
        <v>16648.807795154582</v>
      </c>
      <c r="D169">
        <f t="shared" si="25"/>
        <v>16649</v>
      </c>
      <c r="E169">
        <f t="shared" si="26"/>
        <v>1.0116972354016318</v>
      </c>
      <c r="F169">
        <f>GEOMEAN($E161:E168)</f>
        <v>1.0107457414991845</v>
      </c>
      <c r="J169">
        <f t="shared" si="23"/>
        <v>1.0915069836403208</v>
      </c>
    </row>
    <row r="170" spans="1:10" x14ac:dyDescent="0.3">
      <c r="A170" s="1">
        <v>44095</v>
      </c>
      <c r="B170">
        <v>16729</v>
      </c>
      <c r="C170">
        <v>16729</v>
      </c>
      <c r="D170">
        <f t="shared" si="25"/>
        <v>16729</v>
      </c>
      <c r="E170">
        <f t="shared" si="26"/>
        <v>1.0104247698988129</v>
      </c>
      <c r="F170">
        <f>GEOMEAN($E162:E169)</f>
        <v>1.0109731752356379</v>
      </c>
      <c r="J170">
        <f t="shared" si="23"/>
        <v>1.0883481881465096</v>
      </c>
    </row>
    <row r="171" spans="1:10" x14ac:dyDescent="0.3">
      <c r="A171" s="1">
        <v>44096</v>
      </c>
      <c r="B171">
        <v>16873</v>
      </c>
      <c r="C171">
        <v>16873</v>
      </c>
      <c r="D171">
        <f t="shared" si="25"/>
        <v>16873</v>
      </c>
      <c r="E171">
        <f t="shared" si="26"/>
        <v>1.0109230960057953</v>
      </c>
      <c r="F171">
        <f>GEOMEAN($E163:E170)</f>
        <v>1.0111362299216373</v>
      </c>
      <c r="J171">
        <f t="shared" si="23"/>
        <v>1.0758783396033922</v>
      </c>
    </row>
    <row r="172" spans="1:10" x14ac:dyDescent="0.3">
      <c r="A172" s="1">
        <v>44097</v>
      </c>
      <c r="B172">
        <v>16984</v>
      </c>
      <c r="C172">
        <v>16984</v>
      </c>
      <c r="D172">
        <f t="shared" si="25"/>
        <v>16984</v>
      </c>
      <c r="E172">
        <f t="shared" si="26"/>
        <v>1.0108072216162249</v>
      </c>
      <c r="F172">
        <f>GEOMEAN($E164:E171)</f>
        <v>1.0114534354154883</v>
      </c>
      <c r="J172">
        <f t="shared" si="23"/>
        <v>1.0638937609621648</v>
      </c>
    </row>
    <row r="173" spans="1:10" x14ac:dyDescent="0.3">
      <c r="A173" s="1">
        <v>44098</v>
      </c>
      <c r="B173">
        <v>17126</v>
      </c>
      <c r="C173">
        <v>17126</v>
      </c>
      <c r="D173">
        <f t="shared" si="25"/>
        <v>17126</v>
      </c>
      <c r="E173">
        <f t="shared" si="26"/>
        <v>1.01087017156939</v>
      </c>
      <c r="F173">
        <f>GEOMEAN($E165:E172)</f>
        <v>1.0115788136795973</v>
      </c>
      <c r="J173">
        <f t="shared" si="23"/>
        <v>1.0461820403176543</v>
      </c>
    </row>
    <row r="174" spans="1:10" x14ac:dyDescent="0.3">
      <c r="A174" s="1">
        <v>44099</v>
      </c>
      <c r="B174">
        <v>17334</v>
      </c>
      <c r="C174">
        <v>17334</v>
      </c>
      <c r="D174">
        <f t="shared" si="25"/>
        <v>17334</v>
      </c>
      <c r="E174">
        <f t="shared" si="26"/>
        <v>1.0100595169153734</v>
      </c>
      <c r="F174">
        <f>GEOMEAN($E166:E173)</f>
        <v>1.0115783854891653</v>
      </c>
      <c r="J174">
        <f t="shared" si="23"/>
        <v>1.0475614915090348</v>
      </c>
    </row>
    <row r="175" spans="1:10" x14ac:dyDescent="0.3">
      <c r="A175" s="1">
        <v>44100</v>
      </c>
      <c r="B175">
        <v>17348</v>
      </c>
      <c r="C175">
        <v>17348</v>
      </c>
      <c r="D175">
        <f t="shared" si="25"/>
        <v>17348</v>
      </c>
      <c r="E175">
        <f t="shared" si="26"/>
        <v>1.0083487620242053</v>
      </c>
      <c r="F175">
        <f>GEOMEAN($E167:E174)</f>
        <v>1.0112498721843293</v>
      </c>
      <c r="J175">
        <f t="shared" si="23"/>
        <v>1.0470155108938379</v>
      </c>
    </row>
    <row r="176" spans="1:10" x14ac:dyDescent="0.3">
      <c r="A176" s="1">
        <v>44101</v>
      </c>
      <c r="B176">
        <f>SQRT(B175*B177)</f>
        <v>17409.391373623606</v>
      </c>
      <c r="C176">
        <f>SQRT(C175*C177)</f>
        <v>17409.391373623606</v>
      </c>
      <c r="D176">
        <f t="shared" si="25"/>
        <v>17409</v>
      </c>
      <c r="E176">
        <f t="shared" si="26"/>
        <v>1.0061749270760914</v>
      </c>
      <c r="F176">
        <f>GEOMEAN($E168:E175)</f>
        <v>1.0106622003772083</v>
      </c>
      <c r="J176">
        <f t="shared" si="23"/>
        <v>1.0456839665534718</v>
      </c>
    </row>
    <row r="177" spans="1:10" x14ac:dyDescent="0.3">
      <c r="A177" s="1">
        <v>44102</v>
      </c>
      <c r="B177">
        <v>17471</v>
      </c>
      <c r="C177">
        <v>17471</v>
      </c>
      <c r="D177">
        <f t="shared" si="25"/>
        <v>17471</v>
      </c>
      <c r="E177">
        <f t="shared" si="26"/>
        <v>1.0054485443189098</v>
      </c>
      <c r="F177">
        <f>GEOMEAN($E169:E176)</f>
        <v>1.009911810553191</v>
      </c>
      <c r="J177">
        <f t="shared" si="23"/>
        <v>1.0443541156076275</v>
      </c>
    </row>
    <row r="178" spans="1:10" x14ac:dyDescent="0.3">
      <c r="A178" s="1">
        <v>44103</v>
      </c>
      <c r="B178">
        <v>17568</v>
      </c>
      <c r="C178">
        <v>17568</v>
      </c>
      <c r="D178">
        <f t="shared" si="25"/>
        <v>17568</v>
      </c>
      <c r="E178">
        <f t="shared" si="26"/>
        <v>1.0058717299960542</v>
      </c>
      <c r="F178">
        <f>GEOMEAN($E170:E177)</f>
        <v>1.0091299875230608</v>
      </c>
      <c r="J178">
        <f t="shared" si="23"/>
        <v>1.0411900669709002</v>
      </c>
    </row>
    <row r="179" spans="1:10" x14ac:dyDescent="0.3">
      <c r="A179" s="1">
        <v>44104</v>
      </c>
      <c r="B179">
        <v>17642</v>
      </c>
      <c r="C179">
        <v>17642</v>
      </c>
      <c r="D179">
        <f t="shared" si="25"/>
        <v>17642</v>
      </c>
      <c r="E179">
        <f t="shared" si="26"/>
        <v>1.0058112011853666</v>
      </c>
      <c r="F179">
        <f>GEOMEAN($E171:E178)</f>
        <v>1.0085604631187715</v>
      </c>
      <c r="J179">
        <f t="shared" si="23"/>
        <v>1.0387423457371643</v>
      </c>
    </row>
    <row r="180" spans="1:10" x14ac:dyDescent="0.3">
      <c r="A180" s="1">
        <v>44105</v>
      </c>
      <c r="B180">
        <v>17717</v>
      </c>
      <c r="C180">
        <v>17717</v>
      </c>
      <c r="D180">
        <f t="shared" si="25"/>
        <v>17717</v>
      </c>
      <c r="E180">
        <f t="shared" si="26"/>
        <v>1.005754583393379</v>
      </c>
      <c r="F180">
        <f>GEOMEAN($E172:E179)</f>
        <v>1.0079215548520313</v>
      </c>
      <c r="J180">
        <f t="shared" si="23"/>
        <v>1.0345089337848885</v>
      </c>
    </row>
    <row r="181" spans="1:10" x14ac:dyDescent="0.3">
      <c r="A181" s="1">
        <v>44106</v>
      </c>
      <c r="B181">
        <v>17820</v>
      </c>
      <c r="C181">
        <v>17820</v>
      </c>
      <c r="D181">
        <f t="shared" si="25"/>
        <v>17820</v>
      </c>
      <c r="E181">
        <f t="shared" si="26"/>
        <v>1.0054756077226321</v>
      </c>
      <c r="F181">
        <f>GEOMEAN($E173:E180)</f>
        <v>1.0072903965432431</v>
      </c>
      <c r="J181">
        <f t="shared" si="23"/>
        <v>1.02803738317757</v>
      </c>
    </row>
    <row r="182" spans="1:10" x14ac:dyDescent="0.3">
      <c r="A182" s="1">
        <v>44107</v>
      </c>
      <c r="B182">
        <f>B181*E181</f>
        <v>17917.575329617302</v>
      </c>
      <c r="C182">
        <f>ROUND(C181*$F$35,0)</f>
        <v>18775</v>
      </c>
      <c r="D182">
        <f t="shared" si="25"/>
        <v>18341</v>
      </c>
      <c r="J182">
        <f t="shared" si="23"/>
        <v>1.0328323339645666</v>
      </c>
    </row>
  </sheetData>
  <sortState xmlns:xlrd2="http://schemas.microsoft.com/office/spreadsheetml/2017/richdata2" ref="A18:B34">
    <sortCondition ref="A18:A34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" workbookViewId="0">
      <selection activeCell="M30" sqref="M30"/>
    </sheetView>
  </sheetViews>
  <sheetFormatPr defaultRowHeight="14.4" x14ac:dyDescent="0.3"/>
  <cols>
    <col min="2" max="2" width="16.109375" bestFit="1" customWidth="1"/>
    <col min="3" max="3" width="18.44140625" bestFit="1" customWidth="1"/>
    <col min="4" max="4" width="14.441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</row>
    <row r="2" spans="1:6" x14ac:dyDescent="0.3">
      <c r="A2" s="1">
        <v>43924</v>
      </c>
      <c r="B2">
        <v>1</v>
      </c>
      <c r="C2">
        <v>1</v>
      </c>
      <c r="D2">
        <f>C2</f>
        <v>1</v>
      </c>
    </row>
    <row r="3" spans="1:6" x14ac:dyDescent="0.3">
      <c r="A3" s="1">
        <v>43927</v>
      </c>
      <c r="B3">
        <v>1</v>
      </c>
      <c r="C3">
        <v>1</v>
      </c>
      <c r="D3">
        <f t="shared" ref="D3:D35" si="0">C3</f>
        <v>1</v>
      </c>
      <c r="E3">
        <f>B3/B2</f>
        <v>1</v>
      </c>
      <c r="F3">
        <f>B3/Planilha1!B2</f>
        <v>1.5151515151515152E-2</v>
      </c>
    </row>
    <row r="4" spans="1:6" x14ac:dyDescent="0.3">
      <c r="A4" s="1">
        <v>43928</v>
      </c>
      <c r="B4">
        <v>2</v>
      </c>
      <c r="C4">
        <v>2</v>
      </c>
      <c r="D4">
        <f t="shared" si="0"/>
        <v>2</v>
      </c>
      <c r="E4">
        <f t="shared" ref="E4:E34" si="1">B4/B3</f>
        <v>2</v>
      </c>
      <c r="F4">
        <f>B4/Planilha1!B3</f>
        <v>2.564102564102564E-2</v>
      </c>
    </row>
    <row r="5" spans="1:6" x14ac:dyDescent="0.3">
      <c r="A5" s="1">
        <v>43929</v>
      </c>
      <c r="B5">
        <v>2</v>
      </c>
      <c r="C5">
        <v>2</v>
      </c>
      <c r="D5">
        <f t="shared" si="0"/>
        <v>2</v>
      </c>
      <c r="E5">
        <f t="shared" si="1"/>
        <v>1</v>
      </c>
      <c r="F5">
        <f>B5/Planilha1!B4</f>
        <v>2.564102564102564E-2</v>
      </c>
    </row>
    <row r="6" spans="1:6" x14ac:dyDescent="0.3">
      <c r="A6" s="1">
        <v>43930</v>
      </c>
      <c r="B6">
        <v>2</v>
      </c>
      <c r="C6">
        <v>2</v>
      </c>
      <c r="D6">
        <f t="shared" si="0"/>
        <v>2</v>
      </c>
      <c r="E6">
        <f t="shared" si="1"/>
        <v>1</v>
      </c>
      <c r="F6">
        <f>B6/Planilha1!B5</f>
        <v>2.4398004861698335E-2</v>
      </c>
    </row>
    <row r="7" spans="1:6" x14ac:dyDescent="0.3">
      <c r="A7" s="1">
        <v>43931</v>
      </c>
      <c r="B7">
        <v>2</v>
      </c>
      <c r="C7">
        <v>2</v>
      </c>
      <c r="D7">
        <f t="shared" si="0"/>
        <v>2</v>
      </c>
      <c r="E7">
        <f t="shared" si="1"/>
        <v>1</v>
      </c>
      <c r="F7">
        <f>B7/Planilha1!B6</f>
        <v>2.3215243008026732E-2</v>
      </c>
    </row>
    <row r="8" spans="1:6" x14ac:dyDescent="0.3">
      <c r="A8" s="1">
        <v>43932</v>
      </c>
      <c r="B8">
        <v>2</v>
      </c>
      <c r="C8">
        <v>2</v>
      </c>
      <c r="D8">
        <f t="shared" si="0"/>
        <v>2</v>
      </c>
      <c r="E8">
        <f t="shared" si="1"/>
        <v>1</v>
      </c>
      <c r="F8">
        <f>B8/Planilha1!B7</f>
        <v>2.2089818859238438E-2</v>
      </c>
    </row>
    <row r="9" spans="1:6" x14ac:dyDescent="0.3">
      <c r="A9" s="1">
        <v>43933</v>
      </c>
      <c r="B9">
        <v>2</v>
      </c>
      <c r="C9">
        <v>2</v>
      </c>
      <c r="D9">
        <f t="shared" si="0"/>
        <v>2</v>
      </c>
      <c r="E9">
        <f t="shared" si="1"/>
        <v>1</v>
      </c>
      <c r="F9">
        <f>B9/Planilha1!B8</f>
        <v>2.1018952808947666E-2</v>
      </c>
    </row>
    <row r="10" spans="1:6" x14ac:dyDescent="0.3">
      <c r="A10" s="1">
        <v>43934</v>
      </c>
      <c r="B10">
        <v>3</v>
      </c>
      <c r="C10">
        <v>3</v>
      </c>
      <c r="D10">
        <f t="shared" si="0"/>
        <v>3</v>
      </c>
      <c r="E10">
        <f t="shared" si="1"/>
        <v>1.5</v>
      </c>
      <c r="F10">
        <f>B10/Planilha1!B9</f>
        <v>0.03</v>
      </c>
    </row>
    <row r="11" spans="1:6" x14ac:dyDescent="0.3">
      <c r="A11" s="1">
        <v>43935</v>
      </c>
      <c r="B11">
        <v>3</v>
      </c>
      <c r="C11">
        <v>3</v>
      </c>
      <c r="D11">
        <f t="shared" si="0"/>
        <v>3</v>
      </c>
      <c r="E11">
        <f t="shared" si="1"/>
        <v>1</v>
      </c>
      <c r="F11">
        <f>B11/Planilha1!B10</f>
        <v>2.8571428571428571E-2</v>
      </c>
    </row>
    <row r="12" spans="1:6" x14ac:dyDescent="0.3">
      <c r="A12" s="1">
        <v>43936</v>
      </c>
      <c r="B12">
        <v>3</v>
      </c>
      <c r="C12">
        <v>3</v>
      </c>
      <c r="D12">
        <f t="shared" si="0"/>
        <v>3</v>
      </c>
      <c r="E12">
        <f t="shared" si="1"/>
        <v>1</v>
      </c>
      <c r="F12">
        <f>B12/Planilha1!B11</f>
        <v>2.7777777777777776E-2</v>
      </c>
    </row>
    <row r="13" spans="1:6" x14ac:dyDescent="0.3">
      <c r="A13" s="1">
        <v>43937</v>
      </c>
      <c r="B13">
        <v>3</v>
      </c>
      <c r="C13">
        <v>3</v>
      </c>
      <c r="D13">
        <f t="shared" si="0"/>
        <v>3</v>
      </c>
      <c r="E13">
        <f t="shared" si="1"/>
        <v>1</v>
      </c>
      <c r="F13">
        <f>B13/Planilha1!B12</f>
        <v>2.2900763358778626E-2</v>
      </c>
    </row>
    <row r="14" spans="1:6" x14ac:dyDescent="0.3">
      <c r="A14" s="1">
        <v>43938</v>
      </c>
      <c r="B14">
        <v>3</v>
      </c>
      <c r="C14">
        <v>3</v>
      </c>
      <c r="D14">
        <f t="shared" si="0"/>
        <v>3</v>
      </c>
      <c r="E14">
        <f t="shared" si="1"/>
        <v>1</v>
      </c>
      <c r="F14">
        <f>B14/Planilha1!B13</f>
        <v>2.2058823529411766E-2</v>
      </c>
    </row>
    <row r="15" spans="1:6" x14ac:dyDescent="0.3">
      <c r="A15" s="1">
        <v>43939</v>
      </c>
      <c r="B15">
        <v>3</v>
      </c>
      <c r="C15">
        <v>3</v>
      </c>
      <c r="D15">
        <f t="shared" si="0"/>
        <v>3</v>
      </c>
      <c r="E15">
        <f t="shared" si="1"/>
        <v>1</v>
      </c>
      <c r="F15">
        <f>B15/Planilha1!B14</f>
        <v>2.097902097902098E-2</v>
      </c>
    </row>
    <row r="16" spans="1:6" x14ac:dyDescent="0.3">
      <c r="A16" s="1">
        <v>43940</v>
      </c>
      <c r="B16">
        <v>3</v>
      </c>
      <c r="C16">
        <v>3</v>
      </c>
      <c r="D16">
        <f t="shared" si="0"/>
        <v>3</v>
      </c>
      <c r="E16">
        <f t="shared" si="1"/>
        <v>1</v>
      </c>
      <c r="F16">
        <f>B16/Planilha1!B15</f>
        <v>2.097902097902098E-2</v>
      </c>
    </row>
    <row r="17" spans="1:7" x14ac:dyDescent="0.3">
      <c r="A17" s="1">
        <v>43941</v>
      </c>
      <c r="B17">
        <v>4</v>
      </c>
      <c r="C17">
        <v>4</v>
      </c>
      <c r="D17">
        <f t="shared" si="0"/>
        <v>4</v>
      </c>
      <c r="E17">
        <f t="shared" si="1"/>
        <v>1.3333333333333333</v>
      </c>
      <c r="F17">
        <f>B17/Planilha1!B16</f>
        <v>2.7777777777777776E-2</v>
      </c>
    </row>
    <row r="18" spans="1:7" x14ac:dyDescent="0.3">
      <c r="A18" s="1">
        <v>43942</v>
      </c>
      <c r="B18">
        <v>5</v>
      </c>
      <c r="C18">
        <v>5</v>
      </c>
      <c r="D18">
        <f t="shared" si="0"/>
        <v>5</v>
      </c>
      <c r="E18">
        <f t="shared" si="1"/>
        <v>1.25</v>
      </c>
      <c r="F18">
        <f>B18/Planilha1!B17</f>
        <v>3.4134663354960015E-2</v>
      </c>
    </row>
    <row r="19" spans="1:7" x14ac:dyDescent="0.3">
      <c r="A19" s="1">
        <v>43943</v>
      </c>
      <c r="B19">
        <v>6</v>
      </c>
      <c r="C19">
        <v>6</v>
      </c>
      <c r="D19">
        <f t="shared" si="0"/>
        <v>6</v>
      </c>
      <c r="E19">
        <f t="shared" si="1"/>
        <v>1.2</v>
      </c>
      <c r="F19">
        <f>B19/Planilha1!B18</f>
        <v>4.0268456375838924E-2</v>
      </c>
    </row>
    <row r="20" spans="1:7" x14ac:dyDescent="0.3">
      <c r="A20" s="1">
        <v>43944</v>
      </c>
      <c r="B20">
        <v>6</v>
      </c>
      <c r="C20">
        <v>6</v>
      </c>
      <c r="D20">
        <f t="shared" si="0"/>
        <v>6</v>
      </c>
      <c r="E20">
        <f t="shared" si="1"/>
        <v>1</v>
      </c>
      <c r="F20">
        <f>B20/Planilha1!B19</f>
        <v>3.7267080745341616E-2</v>
      </c>
    </row>
    <row r="21" spans="1:7" x14ac:dyDescent="0.3">
      <c r="A21" s="1">
        <v>43945</v>
      </c>
      <c r="B21">
        <v>6</v>
      </c>
      <c r="C21">
        <v>6</v>
      </c>
      <c r="D21">
        <f t="shared" si="0"/>
        <v>6</v>
      </c>
      <c r="E21">
        <f t="shared" si="1"/>
        <v>1</v>
      </c>
      <c r="F21">
        <f>B21/Planilha1!B20</f>
        <v>3.4482758620689655E-2</v>
      </c>
    </row>
    <row r="22" spans="1:7" x14ac:dyDescent="0.3">
      <c r="A22" s="1">
        <v>43946</v>
      </c>
      <c r="B22">
        <v>7</v>
      </c>
      <c r="C22">
        <v>7</v>
      </c>
      <c r="D22">
        <f t="shared" si="0"/>
        <v>7</v>
      </c>
      <c r="E22">
        <f t="shared" si="1"/>
        <v>1.1666666666666667</v>
      </c>
      <c r="F22">
        <f>B22/Planilha1!B21</f>
        <v>3.9772727272727272E-2</v>
      </c>
    </row>
    <row r="23" spans="1:7" x14ac:dyDescent="0.3">
      <c r="A23" s="1">
        <v>43947</v>
      </c>
      <c r="B23">
        <f>GEOMEAN(B22,B24)</f>
        <v>8.3666002653407556</v>
      </c>
      <c r="C23">
        <f>GEOMEAN(C22,C24)</f>
        <v>8.3666002653407556</v>
      </c>
      <c r="D23">
        <f t="shared" si="0"/>
        <v>8.3666002653407556</v>
      </c>
      <c r="E23">
        <f t="shared" si="1"/>
        <v>1.1952286093343936</v>
      </c>
      <c r="F23">
        <f>B23/Planilha1!B22</f>
        <v>4.611815056326294E-2</v>
      </c>
    </row>
    <row r="24" spans="1:7" x14ac:dyDescent="0.3">
      <c r="A24" s="1">
        <v>43948</v>
      </c>
      <c r="B24">
        <v>10</v>
      </c>
      <c r="C24">
        <v>10</v>
      </c>
      <c r="D24">
        <f t="shared" si="0"/>
        <v>10</v>
      </c>
      <c r="E24">
        <f t="shared" si="1"/>
        <v>1.1952286093343936</v>
      </c>
      <c r="F24">
        <f>B24/Planilha1!B23</f>
        <v>5.3475935828877004E-2</v>
      </c>
    </row>
    <row r="25" spans="1:7" x14ac:dyDescent="0.3">
      <c r="A25" s="1">
        <v>43949</v>
      </c>
      <c r="B25">
        <v>10</v>
      </c>
      <c r="C25">
        <v>10</v>
      </c>
      <c r="D25">
        <f t="shared" si="0"/>
        <v>10</v>
      </c>
      <c r="E25">
        <f t="shared" si="1"/>
        <v>1</v>
      </c>
      <c r="F25">
        <f>B25/Planilha1!B24</f>
        <v>4.9504950495049507E-2</v>
      </c>
    </row>
    <row r="26" spans="1:7" x14ac:dyDescent="0.3">
      <c r="A26" s="1">
        <v>43950</v>
      </c>
      <c r="B26">
        <v>10</v>
      </c>
      <c r="C26">
        <v>10</v>
      </c>
      <c r="D26">
        <f t="shared" si="0"/>
        <v>10</v>
      </c>
      <c r="E26">
        <f t="shared" si="1"/>
        <v>1</v>
      </c>
      <c r="F26">
        <f>B26/Planilha1!B25</f>
        <v>4.6511627906976744E-2</v>
      </c>
    </row>
    <row r="27" spans="1:7" x14ac:dyDescent="0.3">
      <c r="A27" s="1">
        <v>43951</v>
      </c>
      <c r="B27">
        <v>11</v>
      </c>
      <c r="C27">
        <v>11</v>
      </c>
      <c r="D27">
        <f t="shared" si="0"/>
        <v>11</v>
      </c>
      <c r="E27">
        <f t="shared" si="1"/>
        <v>1.1000000000000001</v>
      </c>
      <c r="F27">
        <f>B27/Planilha1!B26</f>
        <v>4.7619047619047616E-2</v>
      </c>
      <c r="G27">
        <f t="shared" ref="G27:G51" si="2">(B27*B26*B25/(B20*B19*B18))^(1/21)</f>
        <v>1.0900195675875037</v>
      </c>
    </row>
    <row r="28" spans="1:7" x14ac:dyDescent="0.3">
      <c r="A28" s="1">
        <v>43952</v>
      </c>
      <c r="B28">
        <v>11</v>
      </c>
      <c r="C28">
        <v>11</v>
      </c>
      <c r="D28">
        <f t="shared" si="0"/>
        <v>11</v>
      </c>
      <c r="E28">
        <f t="shared" si="1"/>
        <v>1</v>
      </c>
      <c r="F28">
        <f>B28/Planilha1!B27</f>
        <v>4.681529288318715E-2</v>
      </c>
      <c r="G28">
        <f t="shared" si="2"/>
        <v>1.0855125253903624</v>
      </c>
    </row>
    <row r="29" spans="1:7" x14ac:dyDescent="0.3">
      <c r="A29" s="1">
        <v>43953</v>
      </c>
      <c r="B29">
        <v>11</v>
      </c>
      <c r="C29">
        <v>11</v>
      </c>
      <c r="D29">
        <f t="shared" si="0"/>
        <v>11</v>
      </c>
      <c r="E29">
        <f t="shared" si="1"/>
        <v>1</v>
      </c>
      <c r="F29">
        <f>B29/Planilha1!B28</f>
        <v>4.6025104602510462E-2</v>
      </c>
      <c r="G29">
        <f t="shared" si="2"/>
        <v>1.0824752539255769</v>
      </c>
    </row>
    <row r="30" spans="1:7" x14ac:dyDescent="0.3">
      <c r="A30" s="1">
        <v>43954</v>
      </c>
      <c r="B30">
        <f>GEOMEAN(B29,B31)</f>
        <v>12.409673645990857</v>
      </c>
      <c r="C30">
        <f>GEOMEAN(C29,C31)</f>
        <v>12.409673645990857</v>
      </c>
      <c r="D30">
        <f t="shared" si="0"/>
        <v>12.409673645990857</v>
      </c>
      <c r="E30">
        <f t="shared" si="1"/>
        <v>1.1281521496355325</v>
      </c>
      <c r="F30">
        <f>B30/Planilha1!B29</f>
        <v>4.8143649873560783E-2</v>
      </c>
      <c r="G30">
        <f t="shared" si="2"/>
        <v>1.0716071223386112</v>
      </c>
    </row>
    <row r="31" spans="1:7" x14ac:dyDescent="0.3">
      <c r="A31" s="1">
        <v>43955</v>
      </c>
      <c r="B31">
        <v>14</v>
      </c>
      <c r="C31">
        <v>14</v>
      </c>
      <c r="D31">
        <f t="shared" si="0"/>
        <v>14</v>
      </c>
      <c r="E31">
        <f t="shared" si="1"/>
        <v>1.1281521496355325</v>
      </c>
      <c r="F31">
        <f>B31/Planilha1!B30</f>
        <v>5.0359712230215826E-2</v>
      </c>
      <c r="G31">
        <f t="shared" si="2"/>
        <v>1.0579344583451755</v>
      </c>
    </row>
    <row r="32" spans="1:7" x14ac:dyDescent="0.3">
      <c r="A32" s="1">
        <v>43956</v>
      </c>
      <c r="B32">
        <v>14</v>
      </c>
      <c r="C32">
        <v>14</v>
      </c>
      <c r="D32">
        <f t="shared" si="0"/>
        <v>14</v>
      </c>
      <c r="E32">
        <f t="shared" si="1"/>
        <v>1</v>
      </c>
      <c r="F32">
        <f>B32/Planilha1!B31</f>
        <v>4.6666666666666669E-2</v>
      </c>
      <c r="G32">
        <f t="shared" si="2"/>
        <v>1.0521311451234954</v>
      </c>
    </row>
    <row r="33" spans="1:7" x14ac:dyDescent="0.3">
      <c r="A33" s="1">
        <v>43957</v>
      </c>
      <c r="B33">
        <v>14</v>
      </c>
      <c r="C33">
        <v>14</v>
      </c>
      <c r="D33">
        <f t="shared" si="0"/>
        <v>14</v>
      </c>
      <c r="E33">
        <f t="shared" si="1"/>
        <v>1</v>
      </c>
      <c r="F33">
        <f>B33/Planilha1!B32</f>
        <v>4.5161290322580643E-2</v>
      </c>
      <c r="G33">
        <f t="shared" si="2"/>
        <v>1.0492414372556231</v>
      </c>
    </row>
    <row r="34" spans="1:7" x14ac:dyDescent="0.3">
      <c r="A34" s="1">
        <v>43958</v>
      </c>
      <c r="B34">
        <v>15</v>
      </c>
      <c r="C34">
        <v>15</v>
      </c>
      <c r="D34">
        <f t="shared" si="0"/>
        <v>15</v>
      </c>
      <c r="E34">
        <f t="shared" si="1"/>
        <v>1.0714285714285714</v>
      </c>
      <c r="F34">
        <f>B34/Planilha1!B33</f>
        <v>4.5317220543806644E-2</v>
      </c>
      <c r="G34">
        <f t="shared" si="2"/>
        <v>1.0479273460594152</v>
      </c>
    </row>
    <row r="35" spans="1:7" x14ac:dyDescent="0.3">
      <c r="A35" s="1">
        <v>43959</v>
      </c>
      <c r="B35">
        <v>16</v>
      </c>
      <c r="C35">
        <v>16</v>
      </c>
      <c r="D35">
        <f t="shared" si="0"/>
        <v>16</v>
      </c>
      <c r="E35">
        <f>B35/B34</f>
        <v>1.0666666666666667</v>
      </c>
      <c r="F35">
        <f>B35/Planilha1!B34</f>
        <v>4.5584045584045586E-2</v>
      </c>
      <c r="G35">
        <f t="shared" si="2"/>
        <v>1.049836371091468</v>
      </c>
    </row>
    <row r="36" spans="1:7" x14ac:dyDescent="0.3">
      <c r="A36" s="1">
        <v>43960</v>
      </c>
      <c r="B36">
        <v>16</v>
      </c>
      <c r="C36">
        <v>16</v>
      </c>
      <c r="D36">
        <f>ROUND(GEOMEAN(B36,C36),0)</f>
        <v>16</v>
      </c>
      <c r="E36">
        <f t="shared" ref="E36:E47" si="3">B36/B35</f>
        <v>1</v>
      </c>
      <c r="F36">
        <f>B36/Planilha1!B35</f>
        <v>4.4077134986225897E-2</v>
      </c>
      <c r="G36">
        <f t="shared" si="2"/>
        <v>1.0517488738231788</v>
      </c>
    </row>
    <row r="37" spans="1:7" x14ac:dyDescent="0.3">
      <c r="A37" s="1">
        <v>43961</v>
      </c>
      <c r="B37">
        <v>16</v>
      </c>
      <c r="C37">
        <v>16</v>
      </c>
      <c r="D37">
        <f t="shared" ref="D37:D88" si="4">ROUND(GEOMEAN(B37,C37),0)</f>
        <v>16</v>
      </c>
      <c r="E37">
        <f t="shared" si="3"/>
        <v>1</v>
      </c>
      <c r="F37">
        <f>B37/Planilha1!B36</f>
        <v>4.383627452210271E-2</v>
      </c>
      <c r="G37">
        <f t="shared" si="2"/>
        <v>1.0489458231574964</v>
      </c>
    </row>
    <row r="38" spans="1:7" x14ac:dyDescent="0.3">
      <c r="A38" s="1">
        <v>43962</v>
      </c>
      <c r="B38">
        <v>17</v>
      </c>
      <c r="C38">
        <v>17</v>
      </c>
      <c r="D38">
        <f t="shared" si="4"/>
        <v>17</v>
      </c>
      <c r="E38">
        <f t="shared" si="3"/>
        <v>1.0625</v>
      </c>
      <c r="F38">
        <f>B38/Planilha1!B37</f>
        <v>4.632152588555858E-2</v>
      </c>
      <c r="G38">
        <f t="shared" si="2"/>
        <v>1.0399666664886948</v>
      </c>
    </row>
    <row r="39" spans="1:7" x14ac:dyDescent="0.3">
      <c r="A39" s="1">
        <v>43963</v>
      </c>
      <c r="B39">
        <v>17</v>
      </c>
      <c r="C39">
        <v>17</v>
      </c>
      <c r="D39">
        <f t="shared" si="4"/>
        <v>17</v>
      </c>
      <c r="E39">
        <f t="shared" si="3"/>
        <v>1</v>
      </c>
      <c r="F39">
        <f>B39/Planilha1!B38</f>
        <v>4.3478260869565216E-2</v>
      </c>
      <c r="G39">
        <f t="shared" si="2"/>
        <v>1.0310643729454267</v>
      </c>
    </row>
    <row r="40" spans="1:7" x14ac:dyDescent="0.3">
      <c r="A40" s="1">
        <v>43964</v>
      </c>
      <c r="B40">
        <v>17</v>
      </c>
      <c r="C40">
        <v>17</v>
      </c>
      <c r="D40">
        <f t="shared" si="4"/>
        <v>17</v>
      </c>
      <c r="E40">
        <f t="shared" si="3"/>
        <v>1</v>
      </c>
      <c r="F40">
        <f>B40/Planilha1!B39</f>
        <v>4.2510761898830893E-2</v>
      </c>
      <c r="G40">
        <f t="shared" si="2"/>
        <v>1.0281248134158567</v>
      </c>
    </row>
    <row r="41" spans="1:7" x14ac:dyDescent="0.3">
      <c r="A41" s="1">
        <v>43965</v>
      </c>
      <c r="B41">
        <v>18</v>
      </c>
      <c r="C41">
        <v>18</v>
      </c>
      <c r="D41">
        <f t="shared" si="4"/>
        <v>18</v>
      </c>
      <c r="E41">
        <f t="shared" si="3"/>
        <v>1.0588235294117647</v>
      </c>
      <c r="F41">
        <f>B41/Planilha1!B40</f>
        <v>4.4009779951100246E-2</v>
      </c>
      <c r="G41">
        <f t="shared" si="2"/>
        <v>1.0275455814258541</v>
      </c>
    </row>
    <row r="42" spans="1:7" x14ac:dyDescent="0.3">
      <c r="A42" s="1">
        <v>43966</v>
      </c>
      <c r="B42">
        <v>19</v>
      </c>
      <c r="C42">
        <v>19</v>
      </c>
      <c r="D42">
        <f t="shared" si="4"/>
        <v>19</v>
      </c>
      <c r="E42">
        <f t="shared" si="3"/>
        <v>1.0555555555555556</v>
      </c>
      <c r="F42">
        <f>B42/Planilha1!B41</f>
        <v>4.5130641330166268E-2</v>
      </c>
      <c r="G42">
        <f t="shared" si="2"/>
        <v>1.0264547236060737</v>
      </c>
    </row>
    <row r="43" spans="1:7" x14ac:dyDescent="0.3">
      <c r="A43" s="1">
        <v>43967</v>
      </c>
      <c r="B43">
        <v>21</v>
      </c>
      <c r="C43">
        <v>21</v>
      </c>
      <c r="D43">
        <f t="shared" si="4"/>
        <v>21</v>
      </c>
      <c r="E43">
        <f t="shared" si="3"/>
        <v>1.1052631578947369</v>
      </c>
      <c r="F43">
        <f>B43/Planilha1!B42</f>
        <v>4.9645390070921988E-2</v>
      </c>
      <c r="G43">
        <f t="shared" si="2"/>
        <v>1.0302634528584</v>
      </c>
    </row>
    <row r="44" spans="1:7" x14ac:dyDescent="0.3">
      <c r="A44" s="1">
        <v>43968</v>
      </c>
      <c r="B44">
        <f>GEOMEAN(B43,B45)</f>
        <v>23.366642891095843</v>
      </c>
      <c r="C44">
        <f>GEOMEAN(C43,C45)</f>
        <v>23.366642891095843</v>
      </c>
      <c r="D44">
        <f t="shared" si="4"/>
        <v>23</v>
      </c>
      <c r="E44">
        <f t="shared" si="3"/>
        <v>1.1126972805283735</v>
      </c>
      <c r="F44">
        <f>B44/Planilha1!B43</f>
        <v>5.2517399270740096E-2</v>
      </c>
      <c r="G44">
        <f t="shared" si="2"/>
        <v>1.0399440278061078</v>
      </c>
    </row>
    <row r="45" spans="1:7" x14ac:dyDescent="0.3">
      <c r="A45" s="1">
        <v>43969</v>
      </c>
      <c r="B45">
        <v>26</v>
      </c>
      <c r="C45">
        <v>26</v>
      </c>
      <c r="D45">
        <f t="shared" si="4"/>
        <v>26</v>
      </c>
      <c r="E45">
        <f t="shared" si="3"/>
        <v>1.1126972805283737</v>
      </c>
      <c r="F45">
        <f>B45/Planilha1!B44</f>
        <v>5.5555555555555552E-2</v>
      </c>
      <c r="G45">
        <f t="shared" si="2"/>
        <v>1.0525503035360118</v>
      </c>
    </row>
    <row r="46" spans="1:7" x14ac:dyDescent="0.3">
      <c r="A46" s="1">
        <v>43970</v>
      </c>
      <c r="B46">
        <v>28</v>
      </c>
      <c r="C46">
        <v>28</v>
      </c>
      <c r="D46">
        <f t="shared" si="4"/>
        <v>28</v>
      </c>
      <c r="E46">
        <f t="shared" si="3"/>
        <v>1.0769230769230769</v>
      </c>
      <c r="F46">
        <f>B46/Planilha1!B45</f>
        <v>5.50098231827112E-2</v>
      </c>
      <c r="G46">
        <f t="shared" si="2"/>
        <v>1.0639924971244803</v>
      </c>
    </row>
    <row r="47" spans="1:7" x14ac:dyDescent="0.3">
      <c r="A47" s="1">
        <v>43971</v>
      </c>
      <c r="B47">
        <v>29</v>
      </c>
      <c r="C47">
        <v>29</v>
      </c>
      <c r="D47">
        <f t="shared" si="4"/>
        <v>29</v>
      </c>
      <c r="E47">
        <f t="shared" si="3"/>
        <v>1.0357142857142858</v>
      </c>
      <c r="F47">
        <f>B47/Planilha1!B46</f>
        <v>5.2441229656419529E-2</v>
      </c>
      <c r="G47">
        <f t="shared" si="2"/>
        <v>1.0718932918151907</v>
      </c>
    </row>
    <row r="48" spans="1:7" x14ac:dyDescent="0.3">
      <c r="A48" s="1">
        <v>43972</v>
      </c>
      <c r="B48">
        <v>30</v>
      </c>
      <c r="C48">
        <v>30</v>
      </c>
      <c r="D48">
        <f t="shared" si="4"/>
        <v>30</v>
      </c>
      <c r="E48">
        <f t="shared" ref="E48:E82" si="5">(B48/B41)^(1/7)</f>
        <v>1.0757037398427836</v>
      </c>
      <c r="F48">
        <f>B48/Planilha1!B47</f>
        <v>5.1903114186851208E-2</v>
      </c>
      <c r="G48">
        <f t="shared" si="2"/>
        <v>1.0762890001043992</v>
      </c>
    </row>
    <row r="49" spans="1:7" x14ac:dyDescent="0.3">
      <c r="A49" s="1">
        <v>43973</v>
      </c>
      <c r="B49">
        <v>30</v>
      </c>
      <c r="C49">
        <v>30</v>
      </c>
      <c r="D49">
        <f t="shared" si="4"/>
        <v>30</v>
      </c>
      <c r="E49">
        <f t="shared" si="5"/>
        <v>1.0674271287841435</v>
      </c>
      <c r="F49">
        <f>B49/Planilha1!B48</f>
        <v>4.9019607843137254E-2</v>
      </c>
      <c r="G49">
        <f t="shared" si="2"/>
        <v>1.0741266675811607</v>
      </c>
    </row>
    <row r="50" spans="1:7" x14ac:dyDescent="0.3">
      <c r="A50" s="1">
        <v>43974</v>
      </c>
      <c r="B50">
        <v>31</v>
      </c>
      <c r="C50">
        <v>31</v>
      </c>
      <c r="D50">
        <f t="shared" si="4"/>
        <v>31</v>
      </c>
      <c r="E50">
        <f t="shared" si="5"/>
        <v>1.0572147164058288</v>
      </c>
      <c r="F50">
        <f>B50/Planilha1!B49</f>
        <v>5.0324675324675328E-2</v>
      </c>
      <c r="G50">
        <f t="shared" si="2"/>
        <v>1.0667550436169975</v>
      </c>
    </row>
    <row r="51" spans="1:7" x14ac:dyDescent="0.3">
      <c r="A51" s="1">
        <v>43975</v>
      </c>
      <c r="B51">
        <v>31</v>
      </c>
      <c r="C51">
        <v>31</v>
      </c>
      <c r="D51">
        <f>ROUND(GEOMEAN(B51,C51),0)</f>
        <v>31</v>
      </c>
      <c r="E51">
        <f t="shared" si="5"/>
        <v>1.0412089926816548</v>
      </c>
      <c r="F51">
        <f>B51/Planilha1!B50</f>
        <v>4.8527617896461074E-2</v>
      </c>
      <c r="G51">
        <f t="shared" si="2"/>
        <v>1.0552283458178366</v>
      </c>
    </row>
    <row r="52" spans="1:7" x14ac:dyDescent="0.3">
      <c r="A52" s="1">
        <v>43976</v>
      </c>
      <c r="B52">
        <v>31</v>
      </c>
      <c r="C52">
        <v>31</v>
      </c>
      <c r="D52">
        <f t="shared" si="4"/>
        <v>31</v>
      </c>
      <c r="E52">
        <f t="shared" si="5"/>
        <v>1.0254455879376834</v>
      </c>
      <c r="F52">
        <f>B52/Planilha1!B51</f>
        <v>4.6794732077491491E-2</v>
      </c>
      <c r="G52">
        <f t="shared" ref="G52:G68" si="6">(B52*B51*B50/(B45*B44*B43))^(1/21)</f>
        <v>1.0412089926816548</v>
      </c>
    </row>
    <row r="53" spans="1:7" x14ac:dyDescent="0.3">
      <c r="A53" s="1">
        <v>43977</v>
      </c>
      <c r="B53">
        <v>31</v>
      </c>
      <c r="C53">
        <v>31</v>
      </c>
      <c r="D53">
        <f t="shared" si="4"/>
        <v>31</v>
      </c>
      <c r="E53">
        <f t="shared" si="5"/>
        <v>1.0146466105273384</v>
      </c>
      <c r="F53">
        <f>B53/Planilha1!B52</f>
        <v>4.5123726346433773E-2</v>
      </c>
      <c r="G53">
        <f t="shared" si="6"/>
        <v>1.0270425738230942</v>
      </c>
    </row>
    <row r="54" spans="1:7" x14ac:dyDescent="0.3">
      <c r="A54" s="1">
        <v>43978</v>
      </c>
      <c r="B54">
        <v>33</v>
      </c>
      <c r="C54">
        <v>33</v>
      </c>
      <c r="D54">
        <f t="shared" si="4"/>
        <v>33</v>
      </c>
      <c r="E54">
        <f t="shared" si="5"/>
        <v>1.0186302358728887</v>
      </c>
      <c r="F54">
        <f>B54/Planilha1!B53</f>
        <v>4.5392022008253097E-2</v>
      </c>
      <c r="G54">
        <f t="shared" si="6"/>
        <v>1.019564403391525</v>
      </c>
    </row>
    <row r="55" spans="1:7" x14ac:dyDescent="0.3">
      <c r="A55" s="1">
        <v>43979</v>
      </c>
      <c r="B55">
        <v>34</v>
      </c>
      <c r="C55">
        <v>34</v>
      </c>
      <c r="D55">
        <f t="shared" si="4"/>
        <v>34</v>
      </c>
      <c r="E55">
        <f t="shared" si="5"/>
        <v>1.0180412612568417</v>
      </c>
      <c r="F55">
        <f>B55/Planilha1!B54</f>
        <v>4.2821158690176324E-2</v>
      </c>
      <c r="G55">
        <f t="shared" si="6"/>
        <v>1.0171045195716886</v>
      </c>
    </row>
    <row r="56" spans="1:7" x14ac:dyDescent="0.3">
      <c r="A56" s="1">
        <v>43980</v>
      </c>
      <c r="B56">
        <v>37</v>
      </c>
      <c r="C56">
        <v>37</v>
      </c>
      <c r="D56">
        <f t="shared" si="4"/>
        <v>37</v>
      </c>
      <c r="E56">
        <f t="shared" si="5"/>
        <v>1.0304133947580849</v>
      </c>
      <c r="F56">
        <f>B56/Planilha1!B55</f>
        <v>4.3942992874109264E-2</v>
      </c>
      <c r="G56">
        <f t="shared" si="6"/>
        <v>1.0223457902815107</v>
      </c>
    </row>
    <row r="57" spans="1:7" x14ac:dyDescent="0.3">
      <c r="A57" s="1">
        <v>43981</v>
      </c>
      <c r="B57">
        <v>37</v>
      </c>
      <c r="C57">
        <v>37</v>
      </c>
      <c r="D57">
        <f t="shared" si="4"/>
        <v>37</v>
      </c>
      <c r="E57">
        <f t="shared" si="5"/>
        <v>1.0255979572806986</v>
      </c>
      <c r="F57">
        <f>B57/Planilha1!B56</f>
        <v>4.2725173210161664E-2</v>
      </c>
      <c r="G57">
        <f t="shared" si="6"/>
        <v>1.0246715410020268</v>
      </c>
    </row>
    <row r="58" spans="1:7" x14ac:dyDescent="0.3">
      <c r="A58" s="1">
        <v>43982</v>
      </c>
      <c r="B58">
        <v>37</v>
      </c>
      <c r="C58">
        <v>37</v>
      </c>
      <c r="D58">
        <f t="shared" si="4"/>
        <v>37</v>
      </c>
      <c r="E58">
        <f t="shared" si="5"/>
        <v>1.0255979572806986</v>
      </c>
      <c r="F58">
        <f>B58/Planilha1!B57</f>
        <v>4.2145166579815874E-2</v>
      </c>
      <c r="G58">
        <f t="shared" si="6"/>
        <v>1.0272005974527341</v>
      </c>
    </row>
    <row r="59" spans="1:7" x14ac:dyDescent="0.3">
      <c r="A59" s="1">
        <v>43983</v>
      </c>
      <c r="B59">
        <v>40</v>
      </c>
      <c r="C59">
        <v>40</v>
      </c>
      <c r="D59">
        <f t="shared" si="4"/>
        <v>40</v>
      </c>
      <c r="E59">
        <f t="shared" si="5"/>
        <v>1.0370842589169771</v>
      </c>
      <c r="F59">
        <f>B59/Planilha1!B58</f>
        <v>4.49438202247191E-2</v>
      </c>
      <c r="G59">
        <f t="shared" si="6"/>
        <v>1.0294125191967789</v>
      </c>
    </row>
    <row r="60" spans="1:7" x14ac:dyDescent="0.3">
      <c r="A60" s="1">
        <v>43984</v>
      </c>
      <c r="B60">
        <v>42</v>
      </c>
      <c r="C60">
        <v>42</v>
      </c>
      <c r="D60">
        <f t="shared" si="4"/>
        <v>42</v>
      </c>
      <c r="E60">
        <f t="shared" si="5"/>
        <v>1.0443380105673727</v>
      </c>
      <c r="F60">
        <f>B60/Planilha1!B59</f>
        <v>4.3887147335423198E-2</v>
      </c>
      <c r="G60">
        <f t="shared" si="6"/>
        <v>1.0356446316125965</v>
      </c>
    </row>
    <row r="61" spans="1:7" x14ac:dyDescent="0.3">
      <c r="A61" s="1">
        <v>43985</v>
      </c>
      <c r="B61">
        <v>45</v>
      </c>
      <c r="C61">
        <v>45</v>
      </c>
      <c r="D61">
        <f t="shared" si="4"/>
        <v>45</v>
      </c>
      <c r="E61">
        <f t="shared" si="5"/>
        <v>1.0453040989889451</v>
      </c>
      <c r="F61">
        <f>B61/Planilha1!B60</f>
        <v>4.4910179640718563E-2</v>
      </c>
      <c r="G61">
        <f t="shared" si="6"/>
        <v>1.0422356566728923</v>
      </c>
    </row>
    <row r="62" spans="1:7" x14ac:dyDescent="0.3">
      <c r="A62" s="1">
        <v>43986</v>
      </c>
      <c r="B62">
        <v>45</v>
      </c>
      <c r="C62">
        <v>45</v>
      </c>
      <c r="D62">
        <f t="shared" si="4"/>
        <v>45</v>
      </c>
      <c r="E62">
        <f t="shared" si="5"/>
        <v>1.0408556735302237</v>
      </c>
      <c r="F62">
        <f>B62/Planilha1!B61</f>
        <v>4.2213883677298308E-2</v>
      </c>
      <c r="G62">
        <f t="shared" si="6"/>
        <v>1.0434975109582565</v>
      </c>
    </row>
    <row r="63" spans="1:7" x14ac:dyDescent="0.3">
      <c r="A63" s="1">
        <v>43987</v>
      </c>
      <c r="B63">
        <v>45</v>
      </c>
      <c r="C63">
        <v>45</v>
      </c>
      <c r="D63">
        <f t="shared" si="4"/>
        <v>45</v>
      </c>
      <c r="E63">
        <f t="shared" si="5"/>
        <v>1.0283581599944396</v>
      </c>
      <c r="F63">
        <f>B63/Planilha1!B62</f>
        <v>4.0322580645161289E-2</v>
      </c>
      <c r="G63">
        <f t="shared" si="6"/>
        <v>1.0381478015038343</v>
      </c>
    </row>
    <row r="64" spans="1:7" x14ac:dyDescent="0.3">
      <c r="A64" s="1">
        <v>43988</v>
      </c>
      <c r="B64">
        <v>46</v>
      </c>
      <c r="C64">
        <v>46</v>
      </c>
      <c r="D64">
        <f t="shared" si="4"/>
        <v>46</v>
      </c>
      <c r="E64">
        <f t="shared" si="5"/>
        <v>1.031592118410031</v>
      </c>
      <c r="F64">
        <f>B64/Planilha1!B63</f>
        <v>4.0421792618629174E-2</v>
      </c>
      <c r="G64">
        <f t="shared" si="6"/>
        <v>1.0335884380750344</v>
      </c>
    </row>
    <row r="65" spans="1:7" x14ac:dyDescent="0.3">
      <c r="A65" s="1">
        <v>43989</v>
      </c>
      <c r="B65">
        <f>GEOMEAN(B64,B66)</f>
        <v>48.435524153249339</v>
      </c>
      <c r="C65">
        <f>GEOMEAN(C64,C66)</f>
        <v>48.435524153249339</v>
      </c>
      <c r="D65">
        <f t="shared" si="4"/>
        <v>48</v>
      </c>
      <c r="E65">
        <f t="shared" si="5"/>
        <v>1.0392233521764518</v>
      </c>
      <c r="F65">
        <f>B65/Planilha1!B64</f>
        <v>4.1378965554058907E-2</v>
      </c>
      <c r="G65">
        <f t="shared" si="6"/>
        <v>1.0330478472108109</v>
      </c>
    </row>
    <row r="66" spans="1:7" x14ac:dyDescent="0.3">
      <c r="A66" s="1">
        <v>43990</v>
      </c>
      <c r="B66">
        <v>51</v>
      </c>
      <c r="C66">
        <v>51</v>
      </c>
      <c r="D66">
        <f t="shared" si="4"/>
        <v>51</v>
      </c>
      <c r="E66">
        <f t="shared" si="5"/>
        <v>1.0353158993840461</v>
      </c>
      <c r="F66">
        <f>B66/Planilha1!B65</f>
        <v>4.2358803986710963E-2</v>
      </c>
      <c r="G66">
        <f t="shared" si="6"/>
        <v>1.0353724355151634</v>
      </c>
    </row>
    <row r="67" spans="1:7" x14ac:dyDescent="0.3">
      <c r="A67" s="1">
        <v>43991</v>
      </c>
      <c r="B67">
        <v>53</v>
      </c>
      <c r="C67">
        <v>53</v>
      </c>
      <c r="D67">
        <f t="shared" si="4"/>
        <v>53</v>
      </c>
      <c r="E67">
        <f t="shared" si="5"/>
        <v>1.0337900990214015</v>
      </c>
      <c r="F67">
        <f>B67/Planilha1!B66</f>
        <v>4.1699449252557044E-2</v>
      </c>
      <c r="G67">
        <f t="shared" si="6"/>
        <v>1.0361072589447258</v>
      </c>
    </row>
    <row r="68" spans="1:7" x14ac:dyDescent="0.3">
      <c r="A68" s="1">
        <v>43992</v>
      </c>
      <c r="B68">
        <v>55</v>
      </c>
      <c r="C68">
        <v>55</v>
      </c>
      <c r="D68">
        <f t="shared" si="4"/>
        <v>55</v>
      </c>
      <c r="E68">
        <f t="shared" si="5"/>
        <v>1.0290821024075596</v>
      </c>
      <c r="F68">
        <f>B68/Planilha1!B67</f>
        <v>3.937007874015748E-2</v>
      </c>
      <c r="G68">
        <f t="shared" si="6"/>
        <v>1.0327259557035109</v>
      </c>
    </row>
    <row r="69" spans="1:7" x14ac:dyDescent="0.3">
      <c r="A69" s="1">
        <v>43993</v>
      </c>
      <c r="B69">
        <f>SQRT(B68*B70)</f>
        <v>56.480084985771754</v>
      </c>
      <c r="C69">
        <f>SQRT(C68*C70)</f>
        <v>56.480084985771754</v>
      </c>
      <c r="D69">
        <f t="shared" si="4"/>
        <v>56</v>
      </c>
      <c r="E69">
        <f t="shared" si="5"/>
        <v>1.032993400207195</v>
      </c>
      <c r="F69">
        <f>B69/Planilha1!B68</f>
        <v>3.9534115843013334E-2</v>
      </c>
    </row>
    <row r="70" spans="1:7" x14ac:dyDescent="0.3">
      <c r="A70" s="1">
        <v>43994</v>
      </c>
      <c r="B70">
        <v>58</v>
      </c>
      <c r="C70">
        <v>58</v>
      </c>
      <c r="D70">
        <f t="shared" si="4"/>
        <v>58</v>
      </c>
      <c r="E70">
        <f t="shared" si="5"/>
        <v>1.0369195639251487</v>
      </c>
      <c r="F70">
        <f>B70/Planilha1!B69</f>
        <v>3.969883641341547E-2</v>
      </c>
    </row>
    <row r="71" spans="1:7" x14ac:dyDescent="0.3">
      <c r="A71" s="1">
        <v>43995</v>
      </c>
      <c r="B71">
        <v>59</v>
      </c>
      <c r="C71">
        <v>59</v>
      </c>
      <c r="D71">
        <f t="shared" si="4"/>
        <v>59</v>
      </c>
      <c r="E71">
        <f t="shared" si="5"/>
        <v>1.0361962725920266</v>
      </c>
      <c r="F71">
        <f>B71/Planilha1!B70</f>
        <v>3.9517749497655727E-2</v>
      </c>
    </row>
    <row r="72" spans="1:7" x14ac:dyDescent="0.3">
      <c r="A72" s="1">
        <v>43996</v>
      </c>
      <c r="B72">
        <f>SQRT(B71*B73)</f>
        <v>59.991666087882571</v>
      </c>
      <c r="C72">
        <f>SQRT(C71*C73)</f>
        <v>59.991666087882571</v>
      </c>
      <c r="D72">
        <f t="shared" si="4"/>
        <v>60</v>
      </c>
      <c r="E72">
        <f t="shared" si="5"/>
        <v>1.031039429756661</v>
      </c>
      <c r="F72">
        <f>B72/Planilha1!B71</f>
        <v>3.9628426602892605E-2</v>
      </c>
    </row>
    <row r="73" spans="1:7" x14ac:dyDescent="0.3">
      <c r="A73" s="1">
        <v>43997</v>
      </c>
      <c r="B73">
        <v>61</v>
      </c>
      <c r="C73">
        <v>61</v>
      </c>
      <c r="D73">
        <f t="shared" si="4"/>
        <v>61</v>
      </c>
      <c r="E73">
        <f t="shared" si="5"/>
        <v>1.0259082510051492</v>
      </c>
      <c r="F73">
        <f>B73/Planilha1!B72</f>
        <v>3.9739413680781759E-2</v>
      </c>
    </row>
    <row r="74" spans="1:7" x14ac:dyDescent="0.3">
      <c r="A74" s="1">
        <v>43998</v>
      </c>
      <c r="B74">
        <v>64</v>
      </c>
      <c r="C74">
        <v>64</v>
      </c>
      <c r="D74">
        <f t="shared" si="4"/>
        <v>64</v>
      </c>
      <c r="E74">
        <f t="shared" si="5"/>
        <v>1.0273078018047324</v>
      </c>
      <c r="F74">
        <f>B74/Planilha1!B73</f>
        <v>3.7037037037037035E-2</v>
      </c>
    </row>
    <row r="75" spans="1:7" x14ac:dyDescent="0.3">
      <c r="A75" s="1">
        <v>43999</v>
      </c>
      <c r="B75">
        <v>67</v>
      </c>
      <c r="C75">
        <v>67</v>
      </c>
      <c r="D75">
        <f t="shared" si="4"/>
        <v>67</v>
      </c>
      <c r="E75">
        <f t="shared" si="5"/>
        <v>1.028595423276192</v>
      </c>
      <c r="F75">
        <f>B75/Planilha1!B74</f>
        <v>3.6512261580381469E-2</v>
      </c>
    </row>
    <row r="76" spans="1:7" x14ac:dyDescent="0.3">
      <c r="A76" s="1">
        <v>44000</v>
      </c>
      <c r="B76">
        <v>67</v>
      </c>
      <c r="C76">
        <f t="shared" ref="C76:C133" si="7">ROUND(C75*E76,0)</f>
        <v>69</v>
      </c>
      <c r="D76">
        <f t="shared" si="4"/>
        <v>68</v>
      </c>
      <c r="E76">
        <f t="shared" si="5"/>
        <v>1.0247007778554484</v>
      </c>
      <c r="F76">
        <f>B76/Planilha1!B75</f>
        <v>3.6275040606388739E-2</v>
      </c>
    </row>
    <row r="77" spans="1:7" x14ac:dyDescent="0.3">
      <c r="A77" s="1">
        <v>44001</v>
      </c>
      <c r="B77">
        <v>72</v>
      </c>
      <c r="C77">
        <f t="shared" si="7"/>
        <v>71</v>
      </c>
      <c r="D77">
        <f t="shared" si="4"/>
        <v>71</v>
      </c>
      <c r="E77">
        <f t="shared" si="5"/>
        <v>1.0313710313315998</v>
      </c>
      <c r="F77">
        <f>B77/Planilha1!B76</f>
        <v>3.5207823960880194E-2</v>
      </c>
    </row>
    <row r="78" spans="1:7" x14ac:dyDescent="0.3">
      <c r="A78" s="1">
        <v>44002</v>
      </c>
      <c r="B78">
        <v>74</v>
      </c>
      <c r="C78">
        <v>74</v>
      </c>
      <c r="D78">
        <f t="shared" si="4"/>
        <v>74</v>
      </c>
      <c r="E78">
        <f t="shared" si="5"/>
        <v>1.0328904072197171</v>
      </c>
      <c r="F78">
        <f>B78/Planilha1!B77</f>
        <v>3.5187826913932477E-2</v>
      </c>
    </row>
    <row r="79" spans="1:7" x14ac:dyDescent="0.3">
      <c r="A79" s="1">
        <v>44003</v>
      </c>
      <c r="B79">
        <f>SQRT(B78*B80)</f>
        <v>77.420927403383644</v>
      </c>
      <c r="C79">
        <f>SQRT(C78*C80)</f>
        <v>77.420927403383644</v>
      </c>
      <c r="D79">
        <f t="shared" si="4"/>
        <v>77</v>
      </c>
      <c r="E79">
        <f t="shared" si="5"/>
        <v>1.037107848447502</v>
      </c>
      <c r="F79">
        <f>B79/Planilha1!B78</f>
        <v>3.6059396838798892E-2</v>
      </c>
    </row>
    <row r="80" spans="1:7" x14ac:dyDescent="0.3">
      <c r="A80" s="1">
        <v>44004</v>
      </c>
      <c r="B80">
        <v>81</v>
      </c>
      <c r="C80">
        <v>81</v>
      </c>
      <c r="D80">
        <f t="shared" si="4"/>
        <v>81</v>
      </c>
      <c r="E80">
        <f t="shared" si="5"/>
        <v>1.0413425100990468</v>
      </c>
      <c r="F80">
        <f>B80/Planilha1!B79</f>
        <v>3.6952554744525551E-2</v>
      </c>
    </row>
    <row r="81" spans="1:6" x14ac:dyDescent="0.3">
      <c r="A81" s="1">
        <v>44005</v>
      </c>
      <c r="B81">
        <v>82</v>
      </c>
      <c r="C81">
        <v>82</v>
      </c>
      <c r="D81">
        <f t="shared" si="4"/>
        <v>82</v>
      </c>
      <c r="E81">
        <f t="shared" si="5"/>
        <v>1.0360393919913291</v>
      </c>
      <c r="F81">
        <f>B81/Planilha1!B80</f>
        <v>3.4672304439746303E-2</v>
      </c>
    </row>
    <row r="82" spans="1:6" x14ac:dyDescent="0.3">
      <c r="A82" s="1">
        <v>44006</v>
      </c>
      <c r="B82">
        <v>84</v>
      </c>
      <c r="C82">
        <v>84</v>
      </c>
      <c r="D82">
        <f t="shared" si="4"/>
        <v>84</v>
      </c>
      <c r="E82">
        <f t="shared" si="5"/>
        <v>1.0328308746306136</v>
      </c>
      <c r="F82">
        <f>B82/Planilha1!B81</f>
        <v>3.4118602761982128E-2</v>
      </c>
    </row>
    <row r="83" spans="1:6" x14ac:dyDescent="0.3">
      <c r="A83" s="1">
        <v>44007</v>
      </c>
      <c r="B83">
        <f>ROUND(Planilha1!C82*Planilha2!F83,0)</f>
        <v>97</v>
      </c>
      <c r="C83">
        <f t="shared" si="7"/>
        <v>87</v>
      </c>
      <c r="D83">
        <f t="shared" si="4"/>
        <v>92</v>
      </c>
      <c r="E83">
        <f t="shared" ref="E83:E121" si="8">GEOMEAN(E62:E82)</f>
        <v>1.0330116889980145</v>
      </c>
      <c r="F83">
        <f>HARMEAN($F$66:F82)</f>
        <v>3.7702512840957408E-2</v>
      </c>
    </row>
    <row r="84" spans="1:6" x14ac:dyDescent="0.3">
      <c r="A84" s="1">
        <v>44008</v>
      </c>
      <c r="B84">
        <f>ROUND(Planilha1!C83*Planilha2!F84,0)</f>
        <v>104</v>
      </c>
      <c r="C84">
        <f t="shared" si="7"/>
        <v>90</v>
      </c>
      <c r="D84">
        <f t="shared" si="4"/>
        <v>97</v>
      </c>
      <c r="E84">
        <f t="shared" si="8"/>
        <v>1.032639643939361</v>
      </c>
      <c r="F84">
        <f>HARMEAN($F$66:F83)</f>
        <v>3.7702512840957408E-2</v>
      </c>
    </row>
    <row r="85" spans="1:6" x14ac:dyDescent="0.3">
      <c r="A85" s="1">
        <v>44009</v>
      </c>
      <c r="B85">
        <f>ROUND(Planilha1!C84*Planilha2!F85,0)</f>
        <v>104</v>
      </c>
      <c r="C85">
        <f t="shared" si="7"/>
        <v>93</v>
      </c>
      <c r="D85">
        <f t="shared" si="4"/>
        <v>98</v>
      </c>
      <c r="E85">
        <f t="shared" si="8"/>
        <v>1.0328439681702948</v>
      </c>
      <c r="F85">
        <f>HARMEAN($F$66:F84)</f>
        <v>3.7702512840957408E-2</v>
      </c>
    </row>
    <row r="86" spans="1:6" x14ac:dyDescent="0.3">
      <c r="A86" s="1">
        <v>44010</v>
      </c>
      <c r="B86">
        <f>ROUND(Planilha1!C85*Planilha2!F86,0)</f>
        <v>108</v>
      </c>
      <c r="C86">
        <f t="shared" si="7"/>
        <v>96</v>
      </c>
      <c r="D86">
        <f t="shared" si="4"/>
        <v>102</v>
      </c>
      <c r="E86">
        <f t="shared" si="8"/>
        <v>1.0329036179413109</v>
      </c>
      <c r="F86">
        <f>HARMEAN($F$66:F85)</f>
        <v>3.7702512840957415E-2</v>
      </c>
    </row>
    <row r="87" spans="1:6" x14ac:dyDescent="0.3">
      <c r="A87" s="1">
        <v>44011</v>
      </c>
      <c r="B87">
        <f>ROUND(Planilha1!C86*Planilha2!F87,0)</f>
        <v>112</v>
      </c>
      <c r="C87">
        <f t="shared" si="7"/>
        <v>99</v>
      </c>
      <c r="D87">
        <f t="shared" si="4"/>
        <v>105</v>
      </c>
      <c r="E87">
        <f t="shared" si="8"/>
        <v>1.0326036386839108</v>
      </c>
      <c r="F87">
        <f>HARMEAN($F$66:F86)</f>
        <v>3.7702512840957415E-2</v>
      </c>
    </row>
    <row r="88" spans="1:6" x14ac:dyDescent="0.3">
      <c r="A88" s="1">
        <v>44012</v>
      </c>
      <c r="B88">
        <f>ROUND(Planilha1!C87*Planilha2!F88,0)</f>
        <v>116</v>
      </c>
      <c r="C88">
        <f t="shared" si="7"/>
        <v>102</v>
      </c>
      <c r="D88">
        <f t="shared" si="4"/>
        <v>109</v>
      </c>
      <c r="E88">
        <f t="shared" si="8"/>
        <v>1.0324746607928528</v>
      </c>
      <c r="F88">
        <f>HARMEAN($F$66:F87)</f>
        <v>3.7702512840957422E-2</v>
      </c>
    </row>
    <row r="89" spans="1:6" x14ac:dyDescent="0.3">
      <c r="A89" s="1">
        <v>44013</v>
      </c>
      <c r="B89">
        <f>ROUND(Planilha1!C88*Planilha2!F89,0)</f>
        <v>120</v>
      </c>
      <c r="C89">
        <f t="shared" si="7"/>
        <v>105</v>
      </c>
      <c r="D89">
        <f t="shared" ref="D89:D131" si="9">ROUND(GEOMEAN(B89,C89),0)</f>
        <v>112</v>
      </c>
      <c r="E89">
        <f t="shared" si="8"/>
        <v>1.032412062644676</v>
      </c>
      <c r="F89">
        <f>HARMEAN($F$66:F88)</f>
        <v>3.7702512840957422E-2</v>
      </c>
    </row>
    <row r="90" spans="1:6" x14ac:dyDescent="0.3">
      <c r="A90" s="1">
        <v>44014</v>
      </c>
      <c r="B90">
        <f>ROUND(Planilha1!C89*Planilha2!F90,0)</f>
        <v>123</v>
      </c>
      <c r="C90">
        <f t="shared" si="7"/>
        <v>108</v>
      </c>
      <c r="D90">
        <f t="shared" si="9"/>
        <v>115</v>
      </c>
      <c r="E90">
        <f t="shared" si="8"/>
        <v>1.0325709006749664</v>
      </c>
      <c r="F90">
        <f>HARMEAN($F$66:F89)</f>
        <v>3.7702512840957422E-2</v>
      </c>
    </row>
    <row r="91" spans="1:6" x14ac:dyDescent="0.3">
      <c r="A91" s="1">
        <v>44015</v>
      </c>
      <c r="B91">
        <f>ROUND(Planilha1!C90*Planilha2!F91,0)</f>
        <v>127</v>
      </c>
      <c r="C91">
        <f t="shared" si="7"/>
        <v>112</v>
      </c>
      <c r="D91">
        <f t="shared" si="9"/>
        <v>119</v>
      </c>
      <c r="E91">
        <f t="shared" si="8"/>
        <v>1.032550785960497</v>
      </c>
      <c r="F91">
        <f>HARMEAN($F$66:F90)</f>
        <v>3.7702512840957422E-2</v>
      </c>
    </row>
    <row r="92" spans="1:6" x14ac:dyDescent="0.3">
      <c r="A92" s="1">
        <v>44016</v>
      </c>
      <c r="B92">
        <f>ROUND(Planilha1!C91*Planilha2!F92,0)</f>
        <v>135</v>
      </c>
      <c r="C92">
        <f t="shared" si="7"/>
        <v>116</v>
      </c>
      <c r="D92">
        <f t="shared" si="9"/>
        <v>125</v>
      </c>
      <c r="E92">
        <f t="shared" si="8"/>
        <v>1.0323432086528384</v>
      </c>
      <c r="F92">
        <f>HARMEAN($F$66:F91)</f>
        <v>3.7702512840957429E-2</v>
      </c>
    </row>
    <row r="93" spans="1:6" x14ac:dyDescent="0.3">
      <c r="A93" s="1">
        <v>44017</v>
      </c>
      <c r="B93">
        <f>ROUND(Planilha1!C92*Planilha2!F93,0)</f>
        <v>137</v>
      </c>
      <c r="C93">
        <f t="shared" si="7"/>
        <v>120</v>
      </c>
      <c r="D93">
        <f t="shared" si="9"/>
        <v>128</v>
      </c>
      <c r="E93">
        <f t="shared" si="8"/>
        <v>1.0321600872155501</v>
      </c>
      <c r="F93">
        <f>HARMEAN($F$66:F92)</f>
        <v>3.7702512840957429E-2</v>
      </c>
    </row>
    <row r="94" spans="1:6" x14ac:dyDescent="0.3">
      <c r="A94" s="1">
        <v>44018</v>
      </c>
      <c r="B94">
        <f>ROUND(Planilha1!C93*Planilha2!F94,0)</f>
        <v>139</v>
      </c>
      <c r="C94">
        <f t="shared" si="7"/>
        <v>124</v>
      </c>
      <c r="D94">
        <f t="shared" si="9"/>
        <v>131</v>
      </c>
      <c r="E94">
        <f t="shared" si="8"/>
        <v>1.0322134822285476</v>
      </c>
      <c r="F94">
        <f>HARMEAN($F$66:F93)</f>
        <v>3.7702512840957436E-2</v>
      </c>
    </row>
    <row r="95" spans="1:6" x14ac:dyDescent="0.3">
      <c r="A95" s="1">
        <v>44019</v>
      </c>
      <c r="B95">
        <f>ROUND(Planilha1!C94*Planilha2!F95,0)</f>
        <v>142</v>
      </c>
      <c r="C95">
        <f t="shared" si="7"/>
        <v>128</v>
      </c>
      <c r="D95">
        <f t="shared" si="9"/>
        <v>135</v>
      </c>
      <c r="E95">
        <f t="shared" si="8"/>
        <v>1.0325146960559324</v>
      </c>
      <c r="F95">
        <f>HARMEAN($F$66:F94)</f>
        <v>3.7702512840957436E-2</v>
      </c>
    </row>
    <row r="96" spans="1:6" x14ac:dyDescent="0.3">
      <c r="A96" s="1">
        <v>44020</v>
      </c>
      <c r="B96">
        <f>ROUND(Planilha1!C95*Planilha2!F96,0)</f>
        <v>146</v>
      </c>
      <c r="C96">
        <f t="shared" si="7"/>
        <v>132</v>
      </c>
      <c r="D96">
        <f t="shared" si="9"/>
        <v>139</v>
      </c>
      <c r="E96">
        <f t="shared" si="8"/>
        <v>1.0327633006251902</v>
      </c>
      <c r="F96">
        <f>HARMEAN($F$66:F95)</f>
        <v>3.7702512840957436E-2</v>
      </c>
    </row>
    <row r="97" spans="1:6" x14ac:dyDescent="0.3">
      <c r="A97" s="1">
        <v>44021</v>
      </c>
      <c r="B97">
        <f>ROUND(Planilha1!C96*Planilha2!F97,0)</f>
        <v>149</v>
      </c>
      <c r="C97">
        <f t="shared" si="7"/>
        <v>136</v>
      </c>
      <c r="D97">
        <f t="shared" si="9"/>
        <v>142</v>
      </c>
      <c r="E97">
        <f t="shared" si="8"/>
        <v>1.0329621916838074</v>
      </c>
      <c r="F97">
        <f>HARMEAN($F$66:F96)</f>
        <v>3.7702512840957443E-2</v>
      </c>
    </row>
    <row r="98" spans="1:6" x14ac:dyDescent="0.3">
      <c r="A98" s="1">
        <v>44022</v>
      </c>
      <c r="B98">
        <f>ROUND(Planilha1!C97*Planilha2!F98,0)</f>
        <v>153</v>
      </c>
      <c r="C98">
        <f t="shared" si="7"/>
        <v>141</v>
      </c>
      <c r="D98">
        <f t="shared" si="9"/>
        <v>147</v>
      </c>
      <c r="E98">
        <f t="shared" si="8"/>
        <v>1.0333572494745482</v>
      </c>
      <c r="F98">
        <f>HARMEAN($F$66:F97)</f>
        <v>3.7702512840957443E-2</v>
      </c>
    </row>
    <row r="99" spans="1:6" x14ac:dyDescent="0.3">
      <c r="A99" s="1">
        <v>44023</v>
      </c>
      <c r="B99">
        <f>ROUND(Planilha1!C98*Planilha2!F99,0)</f>
        <v>153</v>
      </c>
      <c r="C99">
        <f t="shared" si="7"/>
        <v>146</v>
      </c>
      <c r="D99">
        <f t="shared" si="9"/>
        <v>149</v>
      </c>
      <c r="E99">
        <f t="shared" si="8"/>
        <v>1.0334519266424191</v>
      </c>
      <c r="F99">
        <f>HARMEAN($F$66:F98)</f>
        <v>3.7702512840957443E-2</v>
      </c>
    </row>
    <row r="100" spans="1:6" x14ac:dyDescent="0.3">
      <c r="A100" s="1">
        <v>44024</v>
      </c>
      <c r="B100">
        <f>ROUND(Planilha1!C99*Planilha2!F100,0)</f>
        <v>158</v>
      </c>
      <c r="C100">
        <f t="shared" si="7"/>
        <v>151</v>
      </c>
      <c r="D100">
        <f t="shared" si="9"/>
        <v>154</v>
      </c>
      <c r="E100">
        <f t="shared" si="8"/>
        <v>1.0334786732755241</v>
      </c>
      <c r="F100">
        <f>HARMEAN($F$66:F99)</f>
        <v>3.7702512840957443E-2</v>
      </c>
    </row>
    <row r="101" spans="1:6" x14ac:dyDescent="0.3">
      <c r="A101" s="1">
        <v>44025</v>
      </c>
      <c r="B101">
        <f>ROUND(Planilha1!C100*Planilha2!F101,0)</f>
        <v>163</v>
      </c>
      <c r="C101">
        <f t="shared" si="7"/>
        <v>156</v>
      </c>
      <c r="D101">
        <f t="shared" si="9"/>
        <v>159</v>
      </c>
      <c r="E101">
        <f t="shared" si="8"/>
        <v>1.0333061725341475</v>
      </c>
      <c r="F101">
        <f>HARMEAN($F$66:F100)</f>
        <v>3.7702512840957443E-2</v>
      </c>
    </row>
    <row r="102" spans="1:6" x14ac:dyDescent="0.3">
      <c r="A102" s="1">
        <v>44026</v>
      </c>
      <c r="B102">
        <f>ROUND(Planilha1!C101*Planilha2!F102,0)</f>
        <v>167</v>
      </c>
      <c r="C102">
        <f t="shared" si="7"/>
        <v>161</v>
      </c>
      <c r="D102">
        <f t="shared" si="9"/>
        <v>164</v>
      </c>
      <c r="E102">
        <f t="shared" si="8"/>
        <v>1.0329250405492356</v>
      </c>
      <c r="F102">
        <f>HARMEAN($F$66:F101)</f>
        <v>3.7702512840957443E-2</v>
      </c>
    </row>
    <row r="103" spans="1:6" x14ac:dyDescent="0.3">
      <c r="A103" s="1">
        <v>44027</v>
      </c>
      <c r="B103">
        <f>ROUND(Planilha1!C102*Planilha2!F103,0)</f>
        <v>168</v>
      </c>
      <c r="C103">
        <f t="shared" si="7"/>
        <v>166</v>
      </c>
      <c r="D103">
        <f t="shared" si="9"/>
        <v>167</v>
      </c>
      <c r="E103">
        <f t="shared" si="8"/>
        <v>1.0327769718368569</v>
      </c>
      <c r="F103">
        <f>HARMEAN($F$66:F102)</f>
        <v>3.7702512840957443E-2</v>
      </c>
    </row>
    <row r="104" spans="1:6" x14ac:dyDescent="0.3">
      <c r="A104" s="1">
        <v>44028</v>
      </c>
      <c r="B104">
        <f>ROUND(Planilha1!C103*Planilha2!F104,0)</f>
        <v>168</v>
      </c>
      <c r="C104">
        <f t="shared" si="7"/>
        <v>171</v>
      </c>
      <c r="D104">
        <f t="shared" si="9"/>
        <v>169</v>
      </c>
      <c r="E104">
        <f t="shared" si="8"/>
        <v>1.0327744051073247</v>
      </c>
      <c r="F104">
        <f>HARMEAN($F$66:F103)</f>
        <v>3.7702512840957443E-2</v>
      </c>
    </row>
    <row r="105" spans="1:6" x14ac:dyDescent="0.3">
      <c r="A105" s="1">
        <v>44029</v>
      </c>
      <c r="B105">
        <f>ROUND(Planilha1!C104*Planilha2!F105,0)</f>
        <v>179</v>
      </c>
      <c r="C105">
        <f t="shared" si="7"/>
        <v>177</v>
      </c>
      <c r="D105">
        <f t="shared" si="9"/>
        <v>178</v>
      </c>
      <c r="E105">
        <f t="shared" si="8"/>
        <v>1.0327631072340531</v>
      </c>
      <c r="F105">
        <f>HARMEAN($F$66:F104)</f>
        <v>3.7702512840957443E-2</v>
      </c>
    </row>
    <row r="106" spans="1:6" x14ac:dyDescent="0.3">
      <c r="A106" s="1">
        <v>44030</v>
      </c>
      <c r="B106">
        <f>ROUND(Planilha1!C105*Planilha2!F106,0)</f>
        <v>182</v>
      </c>
      <c r="C106">
        <f t="shared" si="7"/>
        <v>183</v>
      </c>
      <c r="D106">
        <f t="shared" si="9"/>
        <v>182</v>
      </c>
      <c r="E106">
        <f t="shared" si="8"/>
        <v>1.032768986806746</v>
      </c>
      <c r="F106">
        <f>HARMEAN($F$66:F105)</f>
        <v>3.7702512840957443E-2</v>
      </c>
    </row>
    <row r="107" spans="1:6" x14ac:dyDescent="0.3">
      <c r="A107" s="1">
        <v>44031</v>
      </c>
      <c r="B107">
        <f>ROUND(Planilha1!C106*Planilha2!F107,0)</f>
        <v>182</v>
      </c>
      <c r="C107">
        <f t="shared" si="7"/>
        <v>189</v>
      </c>
      <c r="D107">
        <f t="shared" si="9"/>
        <v>185</v>
      </c>
      <c r="E107">
        <f t="shared" si="8"/>
        <v>1.0327654164014046</v>
      </c>
      <c r="F107">
        <f>HARMEAN($F$66:F106)</f>
        <v>3.7702512840957443E-2</v>
      </c>
    </row>
    <row r="108" spans="1:6" x14ac:dyDescent="0.3">
      <c r="A108" s="1">
        <v>44032</v>
      </c>
      <c r="B108">
        <f>ROUND(Planilha1!C107*Planilha2!F108,0)</f>
        <v>183</v>
      </c>
      <c r="C108">
        <f t="shared" si="7"/>
        <v>195</v>
      </c>
      <c r="D108">
        <f t="shared" si="9"/>
        <v>189</v>
      </c>
      <c r="E108">
        <f t="shared" si="8"/>
        <v>1.0327588358369471</v>
      </c>
      <c r="F108">
        <f>HARMEAN($F$66:F107)</f>
        <v>3.7702512840957443E-2</v>
      </c>
    </row>
    <row r="109" spans="1:6" x14ac:dyDescent="0.3">
      <c r="A109" s="1">
        <v>44033</v>
      </c>
      <c r="B109">
        <f>ROUND(Planilha1!C108*Planilha2!F109,0)</f>
        <v>186</v>
      </c>
      <c r="C109">
        <f t="shared" si="7"/>
        <v>201</v>
      </c>
      <c r="D109">
        <f t="shared" si="9"/>
        <v>193</v>
      </c>
      <c r="E109">
        <f t="shared" si="8"/>
        <v>1.0327662267593591</v>
      </c>
      <c r="F109">
        <f>HARMEAN($F$66:F108)</f>
        <v>3.770251284095745E-2</v>
      </c>
    </row>
    <row r="110" spans="1:6" x14ac:dyDescent="0.3">
      <c r="A110" s="1">
        <v>44034</v>
      </c>
      <c r="B110">
        <f>ROUND(Planilha1!C109*Planilha2!F110,0)</f>
        <v>202</v>
      </c>
      <c r="C110">
        <f t="shared" si="7"/>
        <v>208</v>
      </c>
      <c r="D110">
        <f t="shared" si="9"/>
        <v>205</v>
      </c>
      <c r="E110">
        <f t="shared" si="8"/>
        <v>1.0327801129065719</v>
      </c>
      <c r="F110">
        <f>HARMEAN($F$66:F109)</f>
        <v>3.770251284095745E-2</v>
      </c>
    </row>
    <row r="111" spans="1:6" x14ac:dyDescent="0.3">
      <c r="A111" s="1">
        <v>44035</v>
      </c>
      <c r="B111">
        <f>ROUND(Planilha1!C110*Planilha2!F111,0)</f>
        <v>213</v>
      </c>
      <c r="C111">
        <f t="shared" si="7"/>
        <v>215</v>
      </c>
      <c r="D111">
        <f t="shared" si="9"/>
        <v>214</v>
      </c>
      <c r="E111">
        <f t="shared" si="8"/>
        <v>1.0327976423819176</v>
      </c>
      <c r="F111">
        <f>HARMEAN($F$66:F110)</f>
        <v>3.770251284095745E-2</v>
      </c>
    </row>
    <row r="112" spans="1:6" x14ac:dyDescent="0.3">
      <c r="A112" s="1">
        <v>44036</v>
      </c>
      <c r="B112">
        <f>ROUND(Planilha1!C111*Planilha2!F112,0)</f>
        <v>225</v>
      </c>
      <c r="C112">
        <f t="shared" si="7"/>
        <v>222</v>
      </c>
      <c r="D112">
        <f t="shared" si="9"/>
        <v>223</v>
      </c>
      <c r="E112">
        <f t="shared" si="8"/>
        <v>1.0328084408479012</v>
      </c>
      <c r="F112">
        <f>HARMEAN($F$66:F111)</f>
        <v>3.770251284095745E-2</v>
      </c>
    </row>
    <row r="113" spans="1:6" x14ac:dyDescent="0.3">
      <c r="A113" s="1">
        <v>44037</v>
      </c>
      <c r="B113">
        <f>ROUND(Planilha1!C112*Planilha2!F113,0)</f>
        <v>226</v>
      </c>
      <c r="C113">
        <f t="shared" si="7"/>
        <v>229</v>
      </c>
      <c r="D113">
        <f t="shared" si="9"/>
        <v>227</v>
      </c>
      <c r="E113">
        <f t="shared" si="8"/>
        <v>1.0328207117318133</v>
      </c>
      <c r="F113">
        <f>HARMEAN($F$66:F112)</f>
        <v>3.770251284095745E-2</v>
      </c>
    </row>
    <row r="114" spans="1:6" x14ac:dyDescent="0.3">
      <c r="A114" s="1">
        <v>44038</v>
      </c>
      <c r="B114">
        <f>ROUND(Planilha1!C113*Planilha2!F114,0)</f>
        <v>231</v>
      </c>
      <c r="C114">
        <f t="shared" si="7"/>
        <v>237</v>
      </c>
      <c r="D114">
        <f t="shared" si="9"/>
        <v>234</v>
      </c>
      <c r="E114">
        <f t="shared" si="8"/>
        <v>1.0328434554819819</v>
      </c>
      <c r="F114">
        <f>HARMEAN($F$66:F113)</f>
        <v>3.770251284095745E-2</v>
      </c>
    </row>
    <row r="115" spans="1:6" x14ac:dyDescent="0.3">
      <c r="A115" s="1">
        <v>44039</v>
      </c>
      <c r="B115">
        <f>ROUND(Planilha1!C114*Planilha2!F115,0)</f>
        <v>237</v>
      </c>
      <c r="C115">
        <f t="shared" si="7"/>
        <v>245</v>
      </c>
      <c r="D115">
        <f t="shared" si="9"/>
        <v>241</v>
      </c>
      <c r="E115">
        <f t="shared" si="8"/>
        <v>1.0328760081110231</v>
      </c>
      <c r="F115">
        <f>HARMEAN($F$66:F114)</f>
        <v>3.770251284095745E-2</v>
      </c>
    </row>
    <row r="116" spans="1:6" x14ac:dyDescent="0.3">
      <c r="A116" s="1">
        <v>44040</v>
      </c>
      <c r="B116">
        <f>ROUND(Planilha1!C115*Planilha2!F116,0)</f>
        <v>242</v>
      </c>
      <c r="C116">
        <f t="shared" si="7"/>
        <v>253</v>
      </c>
      <c r="D116">
        <f t="shared" si="9"/>
        <v>247</v>
      </c>
      <c r="E116">
        <f t="shared" si="8"/>
        <v>1.0329075675673527</v>
      </c>
      <c r="F116">
        <f>HARMEAN($F$66:F115)</f>
        <v>3.7702512840957457E-2</v>
      </c>
    </row>
    <row r="117" spans="1:6" x14ac:dyDescent="0.3">
      <c r="A117" s="1">
        <v>44041</v>
      </c>
      <c r="B117">
        <f>ROUND(Planilha1!C116*Planilha2!F117,0)</f>
        <v>251</v>
      </c>
      <c r="C117">
        <f t="shared" si="7"/>
        <v>261</v>
      </c>
      <c r="D117">
        <f t="shared" si="9"/>
        <v>256</v>
      </c>
      <c r="E117">
        <f t="shared" si="8"/>
        <v>1.0329262794628258</v>
      </c>
      <c r="F117">
        <f>HARMEAN($F$66:F116)</f>
        <v>3.7702512840957457E-2</v>
      </c>
    </row>
    <row r="118" spans="1:6" x14ac:dyDescent="0.3">
      <c r="A118" s="1">
        <v>44042</v>
      </c>
      <c r="B118">
        <f>ROUND(Planilha1!C117*Planilha2!F118,0)</f>
        <v>255</v>
      </c>
      <c r="C118">
        <f t="shared" si="7"/>
        <v>270</v>
      </c>
      <c r="D118">
        <f t="shared" si="9"/>
        <v>262</v>
      </c>
      <c r="E118">
        <f t="shared" si="8"/>
        <v>1.0329340410013521</v>
      </c>
      <c r="F118">
        <f>HARMEAN($F$66:F117)</f>
        <v>3.7702512840957457E-2</v>
      </c>
    </row>
    <row r="119" spans="1:6" x14ac:dyDescent="0.3">
      <c r="A119" s="1">
        <v>44043</v>
      </c>
      <c r="B119">
        <f>ROUND(Planilha1!C118*Planilha2!F119,0)</f>
        <v>269</v>
      </c>
      <c r="C119">
        <f t="shared" si="7"/>
        <v>279</v>
      </c>
      <c r="D119">
        <f t="shared" si="9"/>
        <v>274</v>
      </c>
      <c r="E119">
        <f t="shared" si="8"/>
        <v>1.0329327005117996</v>
      </c>
      <c r="F119">
        <f>HARMEAN($F$66:F118)</f>
        <v>3.7702512840957457E-2</v>
      </c>
    </row>
    <row r="120" spans="1:6" x14ac:dyDescent="0.3">
      <c r="A120" s="1">
        <v>44044</v>
      </c>
      <c r="B120">
        <f>ROUND(Planilha1!C119*Planilha2!F120,0)</f>
        <v>270</v>
      </c>
      <c r="C120">
        <f t="shared" si="7"/>
        <v>288</v>
      </c>
      <c r="D120">
        <f t="shared" si="9"/>
        <v>279</v>
      </c>
      <c r="E120">
        <f t="shared" si="8"/>
        <v>1.0329124882457938</v>
      </c>
      <c r="F120">
        <f>HARMEAN($F$66:F119)</f>
        <v>3.7702512840957457E-2</v>
      </c>
    </row>
    <row r="121" spans="1:6" x14ac:dyDescent="0.3">
      <c r="A121" s="1">
        <v>44045</v>
      </c>
      <c r="B121">
        <f>ROUND(Planilha1!C120*Planilha2!F121,0)</f>
        <v>275</v>
      </c>
      <c r="C121">
        <f t="shared" si="7"/>
        <v>297</v>
      </c>
      <c r="D121">
        <f t="shared" si="9"/>
        <v>286</v>
      </c>
      <c r="E121">
        <f t="shared" si="8"/>
        <v>1.0328868077276636</v>
      </c>
      <c r="F121">
        <f>HARMEAN($F$66:F120)</f>
        <v>3.7702512840957457E-2</v>
      </c>
    </row>
    <row r="122" spans="1:6" x14ac:dyDescent="0.3">
      <c r="A122" s="1">
        <v>44046</v>
      </c>
      <c r="B122">
        <f>ROUND(Planilha1!C121*Planilha2!F122,0)</f>
        <v>280</v>
      </c>
      <c r="C122">
        <f t="shared" si="7"/>
        <v>307</v>
      </c>
      <c r="D122">
        <f t="shared" si="9"/>
        <v>293</v>
      </c>
      <c r="E122">
        <f t="shared" ref="E122:E150" si="10">GEOMEAN(E101:E121)</f>
        <v>1.0328586321102031</v>
      </c>
      <c r="F122">
        <f>HARMEAN($F$66:F121)</f>
        <v>3.7702512840957457E-2</v>
      </c>
    </row>
    <row r="123" spans="1:6" x14ac:dyDescent="0.3">
      <c r="A123" s="1">
        <v>44047</v>
      </c>
      <c r="B123">
        <f>ROUND(Planilha1!C122*Planilha2!F123,0)</f>
        <v>290</v>
      </c>
      <c r="C123">
        <f t="shared" si="7"/>
        <v>317</v>
      </c>
      <c r="D123">
        <f t="shared" si="9"/>
        <v>303</v>
      </c>
      <c r="E123">
        <f t="shared" si="10"/>
        <v>1.0328373254970324</v>
      </c>
      <c r="F123">
        <f>HARMEAN($F$66:F122)</f>
        <v>3.7702512840957457E-2</v>
      </c>
    </row>
    <row r="124" spans="1:6" x14ac:dyDescent="0.3">
      <c r="A124" s="1">
        <v>44048</v>
      </c>
      <c r="B124">
        <f>ROUND(Planilha1!C123*Planilha2!F124,0)</f>
        <v>302</v>
      </c>
      <c r="C124">
        <f t="shared" si="7"/>
        <v>327</v>
      </c>
      <c r="D124">
        <f t="shared" si="9"/>
        <v>314</v>
      </c>
      <c r="E124">
        <f t="shared" si="10"/>
        <v>1.0328331487755844</v>
      </c>
      <c r="F124">
        <f>HARMEAN($F$66:F123)</f>
        <v>3.7702512840957457E-2</v>
      </c>
    </row>
    <row r="125" spans="1:6" x14ac:dyDescent="0.3">
      <c r="A125" s="1">
        <v>44049</v>
      </c>
      <c r="B125">
        <f>ROUND(Planilha1!C124*Planilha2!F125,0)</f>
        <v>310</v>
      </c>
      <c r="C125">
        <f t="shared" si="7"/>
        <v>338</v>
      </c>
      <c r="D125">
        <f t="shared" si="9"/>
        <v>324</v>
      </c>
      <c r="E125">
        <f t="shared" si="10"/>
        <v>1.0328358239441224</v>
      </c>
      <c r="F125">
        <f>HARMEAN($F$66:F124)</f>
        <v>3.7702512840957464E-2</v>
      </c>
    </row>
    <row r="126" spans="1:6" x14ac:dyDescent="0.3">
      <c r="A126" s="1">
        <v>44050</v>
      </c>
      <c r="B126">
        <f>ROUND(Planilha1!C125*Planilha2!F126,0)</f>
        <v>324</v>
      </c>
      <c r="C126">
        <f t="shared" si="7"/>
        <v>349</v>
      </c>
      <c r="D126">
        <f t="shared" si="9"/>
        <v>336</v>
      </c>
      <c r="E126">
        <f t="shared" si="10"/>
        <v>1.0328387487417419</v>
      </c>
      <c r="F126">
        <f>HARMEAN($F$66:F125)</f>
        <v>3.7702512840957464E-2</v>
      </c>
    </row>
    <row r="127" spans="1:6" x14ac:dyDescent="0.3">
      <c r="A127" s="1">
        <v>44051</v>
      </c>
      <c r="B127">
        <f>ROUND(Planilha1!C126*Planilha2!F127,0)</f>
        <v>332</v>
      </c>
      <c r="C127">
        <f t="shared" si="7"/>
        <v>360</v>
      </c>
      <c r="D127">
        <f t="shared" si="9"/>
        <v>346</v>
      </c>
      <c r="E127">
        <f t="shared" si="10"/>
        <v>1.0328423508564843</v>
      </c>
      <c r="F127">
        <f>HARMEAN($F$66:F126)</f>
        <v>3.7702512840957464E-2</v>
      </c>
    </row>
    <row r="128" spans="1:6" x14ac:dyDescent="0.3">
      <c r="A128" s="1">
        <v>44052</v>
      </c>
      <c r="B128">
        <f>ROUND(Planilha1!C127*Planilha2!F128,0)</f>
        <v>334</v>
      </c>
      <c r="C128">
        <f t="shared" si="7"/>
        <v>372</v>
      </c>
      <c r="D128">
        <f t="shared" si="9"/>
        <v>352</v>
      </c>
      <c r="E128">
        <f t="shared" si="10"/>
        <v>1.0328458445126518</v>
      </c>
      <c r="F128">
        <f>HARMEAN($F$66:F127)</f>
        <v>3.7702512840957464E-2</v>
      </c>
    </row>
    <row r="129" spans="1:6" x14ac:dyDescent="0.3">
      <c r="A129" s="1">
        <v>44053</v>
      </c>
      <c r="B129">
        <f>ROUND(Planilha1!C128*Planilha2!F129,0)</f>
        <v>337</v>
      </c>
      <c r="C129">
        <f t="shared" si="7"/>
        <v>384</v>
      </c>
      <c r="D129">
        <f t="shared" si="9"/>
        <v>360</v>
      </c>
      <c r="E129">
        <f t="shared" si="10"/>
        <v>1.0328496745789386</v>
      </c>
      <c r="F129">
        <f>HARMEAN($F$66:F128)</f>
        <v>3.7702512840957464E-2</v>
      </c>
    </row>
    <row r="130" spans="1:6" x14ac:dyDescent="0.3">
      <c r="A130" s="1">
        <v>44054</v>
      </c>
      <c r="B130">
        <f>ROUND(Planilha1!C129*Planilha2!F130,0)</f>
        <v>346</v>
      </c>
      <c r="C130">
        <f t="shared" si="7"/>
        <v>397</v>
      </c>
      <c r="D130">
        <f t="shared" si="9"/>
        <v>371</v>
      </c>
      <c r="E130">
        <f t="shared" si="10"/>
        <v>1.032854000432609</v>
      </c>
      <c r="F130">
        <f>HARMEAN($F$66:F129)</f>
        <v>3.7702512840957464E-2</v>
      </c>
    </row>
    <row r="131" spans="1:6" x14ac:dyDescent="0.3">
      <c r="A131" s="1">
        <v>44055</v>
      </c>
      <c r="B131">
        <f>ROUND(Planilha1!C130*Planilha2!F131,0)</f>
        <v>365</v>
      </c>
      <c r="C131">
        <f t="shared" si="7"/>
        <v>410</v>
      </c>
      <c r="D131">
        <f t="shared" si="9"/>
        <v>387</v>
      </c>
      <c r="E131">
        <f t="shared" si="10"/>
        <v>1.0328581803174022</v>
      </c>
      <c r="F131">
        <f>HARMEAN($F$66:F130)</f>
        <v>3.7702512840957464E-2</v>
      </c>
    </row>
    <row r="132" spans="1:6" x14ac:dyDescent="0.3">
      <c r="A132" s="1">
        <v>44056</v>
      </c>
      <c r="B132">
        <f>ROUND(Planilha1!C131*Planilha2!F132,0)</f>
        <v>372</v>
      </c>
      <c r="C132">
        <f t="shared" si="7"/>
        <v>423</v>
      </c>
      <c r="D132">
        <f t="shared" ref="D132:D144" si="11">ROUND(GEOMEAN(B132,C132),0)</f>
        <v>397</v>
      </c>
      <c r="E132">
        <f t="shared" si="10"/>
        <v>1.032861897960345</v>
      </c>
      <c r="F132">
        <f>HARMEAN($F$66:F131)</f>
        <v>3.7702512840957464E-2</v>
      </c>
    </row>
    <row r="133" spans="1:6" x14ac:dyDescent="0.3">
      <c r="A133" s="1">
        <v>44057</v>
      </c>
      <c r="B133">
        <f>ROUND(Planilha1!C132*Planilha2!F133,0)</f>
        <v>381</v>
      </c>
      <c r="C133">
        <f t="shared" si="7"/>
        <v>437</v>
      </c>
      <c r="D133">
        <f t="shared" si="11"/>
        <v>408</v>
      </c>
      <c r="E133">
        <f t="shared" si="10"/>
        <v>1.0328649578495068</v>
      </c>
      <c r="F133">
        <f>HARMEAN($F$66:F132)</f>
        <v>3.7702512840957464E-2</v>
      </c>
    </row>
    <row r="134" spans="1:6" x14ac:dyDescent="0.3">
      <c r="A134" s="1">
        <v>44058</v>
      </c>
      <c r="B134">
        <f>ROUND(Planilha1!C133*Planilha2!F134,0)</f>
        <v>382</v>
      </c>
      <c r="C134">
        <f t="shared" ref="C134:C150" si="12">ROUND(C133*E134,0)</f>
        <v>451</v>
      </c>
      <c r="D134">
        <f t="shared" si="11"/>
        <v>415</v>
      </c>
      <c r="E134">
        <f t="shared" si="10"/>
        <v>1.0328676492124387</v>
      </c>
      <c r="F134">
        <f>HARMEAN($F$66:F133)</f>
        <v>3.7702512840957464E-2</v>
      </c>
    </row>
    <row r="135" spans="1:6" x14ac:dyDescent="0.3">
      <c r="A135" s="1">
        <v>44059</v>
      </c>
      <c r="B135">
        <f>ROUND(Planilha1!C134*Planilha2!F135,0)</f>
        <v>388</v>
      </c>
      <c r="C135">
        <f t="shared" si="12"/>
        <v>466</v>
      </c>
      <c r="D135">
        <f t="shared" si="11"/>
        <v>425</v>
      </c>
      <c r="E135">
        <f t="shared" si="10"/>
        <v>1.0328698843837698</v>
      </c>
      <c r="F135">
        <f>HARMEAN($F$66:F134)</f>
        <v>3.7702512840957464E-2</v>
      </c>
    </row>
    <row r="136" spans="1:6" x14ac:dyDescent="0.3">
      <c r="A136" s="1">
        <v>44060</v>
      </c>
      <c r="B136">
        <f>ROUND(Planilha1!C135*Planilha2!F136,0)</f>
        <v>394</v>
      </c>
      <c r="C136">
        <f t="shared" si="12"/>
        <v>481</v>
      </c>
      <c r="D136">
        <f t="shared" si="11"/>
        <v>435</v>
      </c>
      <c r="E136">
        <f t="shared" si="10"/>
        <v>1.032871142919771</v>
      </c>
      <c r="F136">
        <f>HARMEAN($F$66:F135)</f>
        <v>3.7702512840957464E-2</v>
      </c>
    </row>
    <row r="137" spans="1:6" x14ac:dyDescent="0.3">
      <c r="A137" s="1">
        <v>44061</v>
      </c>
      <c r="B137">
        <f>ROUND(Planilha1!C136*Planilha2!F137,0)</f>
        <v>403</v>
      </c>
      <c r="C137">
        <f t="shared" si="12"/>
        <v>497</v>
      </c>
      <c r="D137">
        <f t="shared" si="11"/>
        <v>448</v>
      </c>
      <c r="E137">
        <f t="shared" si="10"/>
        <v>1.0328709112445686</v>
      </c>
      <c r="F137">
        <f>HARMEAN($F$66:F136)</f>
        <v>3.7702512840957464E-2</v>
      </c>
    </row>
    <row r="138" spans="1:6" x14ac:dyDescent="0.3">
      <c r="A138" s="1">
        <v>44062</v>
      </c>
      <c r="B138">
        <f>ROUND(Planilha1!C137*Planilha2!F138,0)</f>
        <v>416</v>
      </c>
      <c r="C138">
        <f t="shared" si="12"/>
        <v>513</v>
      </c>
      <c r="D138">
        <f t="shared" si="11"/>
        <v>462</v>
      </c>
      <c r="E138">
        <f t="shared" si="10"/>
        <v>1.032869165737837</v>
      </c>
      <c r="F138">
        <f>HARMEAN($F$66:F137)</f>
        <v>3.7702512840957464E-2</v>
      </c>
    </row>
    <row r="139" spans="1:6" x14ac:dyDescent="0.3">
      <c r="A139" s="1">
        <v>44063</v>
      </c>
      <c r="B139">
        <f>ROUND(Planilha1!C138*Planilha2!F139,0)</f>
        <v>426</v>
      </c>
      <c r="C139">
        <f t="shared" si="12"/>
        <v>530</v>
      </c>
      <c r="D139">
        <f t="shared" si="11"/>
        <v>475</v>
      </c>
      <c r="E139">
        <f t="shared" si="10"/>
        <v>1.0328664461154193</v>
      </c>
      <c r="F139">
        <f>HARMEAN($F$66:F138)</f>
        <v>3.7702512840957464E-2</v>
      </c>
    </row>
    <row r="140" spans="1:6" x14ac:dyDescent="0.3">
      <c r="A140" s="1">
        <v>44064</v>
      </c>
      <c r="B140">
        <f>ROUND(Planilha1!C139*Planilha2!F140,0)</f>
        <v>434</v>
      </c>
      <c r="C140">
        <f t="shared" si="12"/>
        <v>547</v>
      </c>
      <c r="D140">
        <f t="shared" si="11"/>
        <v>487</v>
      </c>
      <c r="E140">
        <f t="shared" si="10"/>
        <v>1.0328632274216636</v>
      </c>
      <c r="F140">
        <f>HARMEAN($F$66:F139)</f>
        <v>3.7702512840957464E-2</v>
      </c>
    </row>
    <row r="141" spans="1:6" x14ac:dyDescent="0.3">
      <c r="A141" s="1">
        <v>44065</v>
      </c>
      <c r="B141">
        <f>ROUND(Planilha1!C140*Planilha2!F141,0)</f>
        <v>436</v>
      </c>
      <c r="C141">
        <f t="shared" si="12"/>
        <v>565</v>
      </c>
      <c r="D141">
        <f t="shared" si="11"/>
        <v>496</v>
      </c>
      <c r="E141">
        <f t="shared" si="10"/>
        <v>1.0328599192958294</v>
      </c>
      <c r="F141">
        <f>HARMEAN($F$66:F140)</f>
        <v>3.7702512840957464E-2</v>
      </c>
    </row>
    <row r="142" spans="1:6" x14ac:dyDescent="0.3">
      <c r="A142" s="1">
        <v>44066</v>
      </c>
      <c r="B142">
        <f>ROUND(Planilha1!C141*Planilha2!F142,0)</f>
        <v>444</v>
      </c>
      <c r="C142">
        <f t="shared" si="12"/>
        <v>584</v>
      </c>
      <c r="D142">
        <f t="shared" si="11"/>
        <v>509</v>
      </c>
      <c r="E142">
        <f t="shared" si="10"/>
        <v>1.0328574160792332</v>
      </c>
      <c r="F142">
        <f>HARMEAN($F$66:F141)</f>
        <v>3.7702512840957464E-2</v>
      </c>
    </row>
    <row r="143" spans="1:6" x14ac:dyDescent="0.3">
      <c r="A143" s="1">
        <v>44067</v>
      </c>
      <c r="B143">
        <f>ROUND(Planilha1!C142*Planilha2!F143,0)</f>
        <v>452</v>
      </c>
      <c r="C143">
        <f t="shared" si="12"/>
        <v>603</v>
      </c>
      <c r="D143">
        <f t="shared" si="11"/>
        <v>522</v>
      </c>
      <c r="E143">
        <f t="shared" si="10"/>
        <v>1.0328560164977889</v>
      </c>
      <c r="F143">
        <f>HARMEAN($F$66:F142)</f>
        <v>3.7702512840957464E-2</v>
      </c>
    </row>
    <row r="144" spans="1:6" x14ac:dyDescent="0.3">
      <c r="A144" s="1">
        <v>44068</v>
      </c>
      <c r="B144">
        <f>ROUND(Planilha1!C143*Planilha2!F144,0)</f>
        <v>461</v>
      </c>
      <c r="C144">
        <f t="shared" si="12"/>
        <v>623</v>
      </c>
      <c r="D144">
        <f t="shared" si="11"/>
        <v>536</v>
      </c>
      <c r="E144">
        <f t="shared" si="10"/>
        <v>1.032855891944982</v>
      </c>
      <c r="F144">
        <f>HARMEAN($F$66:F143)</f>
        <v>3.7702512840957464E-2</v>
      </c>
    </row>
    <row r="145" spans="1:6" x14ac:dyDescent="0.3">
      <c r="A145" s="1">
        <v>44069</v>
      </c>
      <c r="B145">
        <f>ROUND(Planilha1!C144*Planilha2!F145,0)</f>
        <v>470</v>
      </c>
      <c r="C145">
        <f t="shared" si="12"/>
        <v>643</v>
      </c>
      <c r="D145">
        <f t="shared" ref="D145:D150" si="13">ROUND(GEOMEAN(B145,C145),0)</f>
        <v>550</v>
      </c>
      <c r="E145">
        <f t="shared" si="10"/>
        <v>1.0328567760698759</v>
      </c>
      <c r="F145">
        <f>HARMEAN($F$66:F144)</f>
        <v>3.7702512840957464E-2</v>
      </c>
    </row>
    <row r="146" spans="1:6" x14ac:dyDescent="0.3">
      <c r="A146" s="1">
        <v>44070</v>
      </c>
      <c r="B146">
        <f>ROUND(Planilha1!C145*Planilha2!F146,0)</f>
        <v>481</v>
      </c>
      <c r="C146">
        <f t="shared" si="12"/>
        <v>664</v>
      </c>
      <c r="D146">
        <f t="shared" si="13"/>
        <v>565</v>
      </c>
      <c r="E146">
        <f t="shared" si="10"/>
        <v>1.0328579011926096</v>
      </c>
      <c r="F146">
        <f>HARMEAN($F$66:F145)</f>
        <v>3.7702512840957464E-2</v>
      </c>
    </row>
    <row r="147" spans="1:6" x14ac:dyDescent="0.3">
      <c r="A147" s="1">
        <v>44071</v>
      </c>
      <c r="B147">
        <f>ROUND(Planilha1!C146*Planilha2!F147,0)</f>
        <v>489</v>
      </c>
      <c r="C147">
        <f t="shared" si="12"/>
        <v>686</v>
      </c>
      <c r="D147">
        <f t="shared" si="13"/>
        <v>579</v>
      </c>
      <c r="E147">
        <f t="shared" si="10"/>
        <v>1.0328589525019276</v>
      </c>
      <c r="F147">
        <f>HARMEAN($F$66:F146)</f>
        <v>3.7702512840957464E-2</v>
      </c>
    </row>
    <row r="148" spans="1:6" x14ac:dyDescent="0.3">
      <c r="A148" s="1">
        <v>44072</v>
      </c>
      <c r="B148">
        <f>ROUND(Planilha1!C147*Planilha2!F148,0)</f>
        <v>492</v>
      </c>
      <c r="C148">
        <f t="shared" si="12"/>
        <v>709</v>
      </c>
      <c r="D148">
        <f t="shared" si="13"/>
        <v>591</v>
      </c>
      <c r="E148">
        <f t="shared" si="10"/>
        <v>1.0328599145956039</v>
      </c>
      <c r="F148">
        <f>HARMEAN($F$66:F147)</f>
        <v>3.7702512840957464E-2</v>
      </c>
    </row>
    <row r="149" spans="1:6" x14ac:dyDescent="0.3">
      <c r="A149" s="1">
        <v>44073</v>
      </c>
      <c r="B149">
        <f>ROUND(Planilha1!C148*Planilha2!F149,0)</f>
        <v>496</v>
      </c>
      <c r="C149">
        <f t="shared" si="12"/>
        <v>732</v>
      </c>
      <c r="D149">
        <f t="shared" si="13"/>
        <v>603</v>
      </c>
      <c r="E149">
        <f t="shared" si="10"/>
        <v>1.0328607509715833</v>
      </c>
      <c r="F149">
        <f>HARMEAN($F$66:F148)</f>
        <v>3.7702512840957464E-2</v>
      </c>
    </row>
    <row r="150" spans="1:6" x14ac:dyDescent="0.3">
      <c r="A150" s="1">
        <v>44074</v>
      </c>
      <c r="B150">
        <f>ROUND(Planilha1!C149*Planilha2!F150,0)</f>
        <v>500</v>
      </c>
      <c r="C150">
        <f t="shared" si="12"/>
        <v>756</v>
      </c>
      <c r="D150">
        <f t="shared" si="13"/>
        <v>615</v>
      </c>
      <c r="E150">
        <f t="shared" si="10"/>
        <v>1.0328614608083271</v>
      </c>
      <c r="F150">
        <f>HARMEAN($F$66:F149)</f>
        <v>3.7702512840957464E-2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4"/>
  <sheetViews>
    <sheetView workbookViewId="0">
      <pane ySplit="1" topLeftCell="A225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49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ref="C50:C113" si="3">B50-B49</f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3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3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3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3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3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3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3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3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3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3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3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3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3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3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3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3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3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si="3"/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7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7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7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7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7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7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7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</row>
    <row r="104" spans="1:7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v>3137</v>
      </c>
      <c r="G104">
        <f>B104-D104-F104</f>
        <v>1461</v>
      </c>
    </row>
    <row r="105" spans="1:7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v>3137</v>
      </c>
      <c r="G105">
        <f>B105-D105-F105</f>
        <v>1535</v>
      </c>
    </row>
    <row r="106" spans="1:7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SQRT(F105*F107)</f>
        <v>3179.2159410772965</v>
      </c>
      <c r="G106">
        <f t="shared" ref="G106:G126" si="7">B106-D106-F106</f>
        <v>1503.3587736080017</v>
      </c>
    </row>
    <row r="107" spans="1:7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v>3222</v>
      </c>
      <c r="G107">
        <f t="shared" si="7"/>
        <v>1471</v>
      </c>
    </row>
    <row r="108" spans="1:7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v>3301</v>
      </c>
      <c r="G108">
        <f t="shared" si="7"/>
        <v>1463</v>
      </c>
    </row>
    <row r="109" spans="1:7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v>3301</v>
      </c>
      <c r="G109">
        <f t="shared" si="7"/>
        <v>1877</v>
      </c>
    </row>
    <row r="110" spans="1:7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v>3366</v>
      </c>
      <c r="G110">
        <f t="shared" si="7"/>
        <v>2119</v>
      </c>
    </row>
    <row r="111" spans="1:7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v>3394</v>
      </c>
      <c r="G111">
        <f t="shared" si="7"/>
        <v>2400</v>
      </c>
    </row>
    <row r="112" spans="1:7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v>3394</v>
      </c>
      <c r="G112">
        <f t="shared" si="7"/>
        <v>2404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(F115/F112)^(1/3)*F112</f>
        <v>3411.245556973226</v>
      </c>
      <c r="G113">
        <f t="shared" si="7"/>
        <v>2527.9792045597583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ref="C114:C177" si="8">B114-B113</f>
        <v>146.97246645333689</v>
      </c>
      <c r="D114">
        <f>(D115/D112)^(1/3)*D113</f>
        <v>189.63772149111949</v>
      </c>
      <c r="E114">
        <f t="shared" si="4"/>
        <v>2.3332141351642122</v>
      </c>
      <c r="F114">
        <f>(F115/F112)^(1/3)*F113</f>
        <v>3428.5787418885016</v>
      </c>
      <c r="G114">
        <f t="shared" si="7"/>
        <v>2655.2852719626549</v>
      </c>
    </row>
    <row r="115" spans="1:7" x14ac:dyDescent="0.3">
      <c r="A115" s="1">
        <v>44040</v>
      </c>
      <c r="B115">
        <v>6424</v>
      </c>
      <c r="C115">
        <f t="shared" si="8"/>
        <v>150.49826465772367</v>
      </c>
      <c r="D115">
        <v>192</v>
      </c>
      <c r="E115">
        <f t="shared" si="4"/>
        <v>2.3622785088805074</v>
      </c>
      <c r="F115">
        <v>3446</v>
      </c>
      <c r="G115">
        <f t="shared" si="7"/>
        <v>2786</v>
      </c>
    </row>
    <row r="116" spans="1:7" x14ac:dyDescent="0.3">
      <c r="A116" s="1">
        <v>44041</v>
      </c>
      <c r="B116">
        <v>6647</v>
      </c>
      <c r="C116">
        <f t="shared" si="8"/>
        <v>223</v>
      </c>
      <c r="D116">
        <v>194</v>
      </c>
      <c r="E116">
        <f t="shared" si="4"/>
        <v>2</v>
      </c>
      <c r="F116">
        <v>3491</v>
      </c>
      <c r="G116">
        <f t="shared" si="7"/>
        <v>2962</v>
      </c>
    </row>
    <row r="117" spans="1:7" x14ac:dyDescent="0.3">
      <c r="A117" s="1">
        <v>44042</v>
      </c>
      <c r="B117">
        <v>6763</v>
      </c>
      <c r="C117">
        <f t="shared" si="8"/>
        <v>116</v>
      </c>
      <c r="D117">
        <v>200</v>
      </c>
      <c r="E117">
        <f t="shared" si="4"/>
        <v>6</v>
      </c>
      <c r="F117">
        <v>3568</v>
      </c>
      <c r="G117">
        <f t="shared" si="7"/>
        <v>2995</v>
      </c>
    </row>
    <row r="118" spans="1:7" x14ac:dyDescent="0.3">
      <c r="A118" s="1">
        <v>44043</v>
      </c>
      <c r="B118">
        <v>7142</v>
      </c>
      <c r="C118">
        <f t="shared" si="8"/>
        <v>379</v>
      </c>
      <c r="D118">
        <v>204</v>
      </c>
      <c r="E118">
        <f t="shared" si="4"/>
        <v>4</v>
      </c>
      <c r="F118">
        <v>3698</v>
      </c>
      <c r="G118">
        <f t="shared" si="7"/>
        <v>3240</v>
      </c>
    </row>
    <row r="119" spans="1:7" x14ac:dyDescent="0.3">
      <c r="A119" s="1">
        <v>44044</v>
      </c>
      <c r="B119">
        <v>7174</v>
      </c>
      <c r="C119">
        <f t="shared" si="8"/>
        <v>32</v>
      </c>
      <c r="D119">
        <v>205</v>
      </c>
      <c r="E119">
        <f t="shared" si="4"/>
        <v>1</v>
      </c>
      <c r="F119">
        <v>3698</v>
      </c>
      <c r="G119">
        <f t="shared" si="7"/>
        <v>3271</v>
      </c>
    </row>
    <row r="120" spans="1:7" x14ac:dyDescent="0.3">
      <c r="A120" s="1">
        <v>44045</v>
      </c>
      <c r="B120">
        <f>SQRT(B119*B121)</f>
        <v>7297.4380435876265</v>
      </c>
      <c r="C120">
        <f t="shared" si="8"/>
        <v>123.43804358762645</v>
      </c>
      <c r="D120">
        <f>SQRT(D119*D121)</f>
        <v>208.96171898220976</v>
      </c>
      <c r="E120">
        <f t="shared" si="4"/>
        <v>3.96171898220976</v>
      </c>
      <c r="F120">
        <f>SQRT(F119*F121)</f>
        <v>3738.2806208202187</v>
      </c>
      <c r="G120">
        <f t="shared" si="7"/>
        <v>3350.1957037851976</v>
      </c>
    </row>
    <row r="121" spans="1:7" x14ac:dyDescent="0.3">
      <c r="A121" s="1">
        <v>44046</v>
      </c>
      <c r="B121">
        <v>7423</v>
      </c>
      <c r="C121">
        <f t="shared" si="8"/>
        <v>125.56195641237355</v>
      </c>
      <c r="D121">
        <v>213</v>
      </c>
      <c r="E121">
        <f t="shared" si="4"/>
        <v>4.03828101779024</v>
      </c>
      <c r="F121">
        <v>3779</v>
      </c>
      <c r="G121">
        <f t="shared" si="7"/>
        <v>3431</v>
      </c>
    </row>
    <row r="122" spans="1:7" x14ac:dyDescent="0.3">
      <c r="A122" s="1">
        <v>44047</v>
      </c>
      <c r="B122">
        <v>7684</v>
      </c>
      <c r="C122">
        <f t="shared" si="8"/>
        <v>261</v>
      </c>
      <c r="D122">
        <v>220</v>
      </c>
      <c r="E122">
        <f t="shared" si="4"/>
        <v>7</v>
      </c>
      <c r="F122">
        <v>3809</v>
      </c>
      <c r="G122">
        <f t="shared" si="7"/>
        <v>3655</v>
      </c>
    </row>
    <row r="123" spans="1:7" x14ac:dyDescent="0.3">
      <c r="A123" s="1">
        <v>44048</v>
      </c>
      <c r="B123">
        <v>8000</v>
      </c>
      <c r="C123">
        <f t="shared" si="8"/>
        <v>316</v>
      </c>
      <c r="D123">
        <v>226</v>
      </c>
      <c r="E123">
        <f t="shared" si="4"/>
        <v>6</v>
      </c>
      <c r="F123">
        <v>3949</v>
      </c>
      <c r="G123">
        <f t="shared" si="7"/>
        <v>3825</v>
      </c>
    </row>
    <row r="124" spans="1:7" x14ac:dyDescent="0.3">
      <c r="A124" s="1">
        <v>44049</v>
      </c>
      <c r="B124">
        <v>8224</v>
      </c>
      <c r="C124">
        <f t="shared" si="8"/>
        <v>224</v>
      </c>
      <c r="D124">
        <v>229</v>
      </c>
      <c r="E124">
        <f t="shared" si="4"/>
        <v>3</v>
      </c>
      <c r="F124">
        <v>4089</v>
      </c>
      <c r="G124">
        <f t="shared" si="7"/>
        <v>3906</v>
      </c>
    </row>
    <row r="125" spans="1:7" x14ac:dyDescent="0.3">
      <c r="A125" s="1">
        <v>44050</v>
      </c>
      <c r="B125">
        <v>8587</v>
      </c>
      <c r="C125">
        <f t="shared" si="8"/>
        <v>363</v>
      </c>
      <c r="D125">
        <v>232</v>
      </c>
      <c r="E125">
        <f t="shared" si="4"/>
        <v>3</v>
      </c>
      <c r="F125">
        <v>4177</v>
      </c>
      <c r="G125">
        <f t="shared" si="7"/>
        <v>4178</v>
      </c>
    </row>
    <row r="126" spans="1:7" x14ac:dyDescent="0.3">
      <c r="A126" s="1">
        <v>44051</v>
      </c>
      <c r="B126">
        <v>8799</v>
      </c>
      <c r="C126">
        <f t="shared" si="8"/>
        <v>212</v>
      </c>
      <c r="D126">
        <v>233</v>
      </c>
      <c r="E126">
        <f t="shared" si="4"/>
        <v>1</v>
      </c>
      <c r="F126">
        <v>4177</v>
      </c>
      <c r="G126">
        <f t="shared" si="7"/>
        <v>4389</v>
      </c>
    </row>
    <row r="127" spans="1:7" x14ac:dyDescent="0.3">
      <c r="A127" s="1">
        <v>44052</v>
      </c>
      <c r="B127">
        <f>SQRT(B126*B128)</f>
        <v>8866.2430600564967</v>
      </c>
      <c r="C127">
        <f t="shared" si="8"/>
        <v>67.243060056496688</v>
      </c>
      <c r="D127">
        <f>SQRT(D126*D128)</f>
        <v>243.75192306933704</v>
      </c>
      <c r="E127">
        <f t="shared" si="4"/>
        <v>10.751923069337039</v>
      </c>
      <c r="F127">
        <f>SQRT(F126*F128)</f>
        <v>4190.4782543284964</v>
      </c>
      <c r="G127">
        <f>B127-D127-F127</f>
        <v>4432.0128826586624</v>
      </c>
    </row>
    <row r="128" spans="1:7" x14ac:dyDescent="0.3">
      <c r="A128" s="1">
        <v>44053</v>
      </c>
      <c r="B128">
        <v>8934</v>
      </c>
      <c r="C128">
        <f t="shared" si="8"/>
        <v>67.756939943503312</v>
      </c>
      <c r="D128">
        <v>255</v>
      </c>
      <c r="E128">
        <f t="shared" si="4"/>
        <v>11.248076930662961</v>
      </c>
      <c r="F128">
        <v>4204</v>
      </c>
      <c r="G128">
        <f t="shared" ref="G128:G191" si="9">B128-D128-F128</f>
        <v>4475</v>
      </c>
    </row>
    <row r="129" spans="1:7" x14ac:dyDescent="0.3">
      <c r="A129" s="1">
        <v>44054</v>
      </c>
      <c r="B129">
        <v>9186</v>
      </c>
      <c r="C129">
        <f t="shared" si="8"/>
        <v>252</v>
      </c>
      <c r="D129">
        <v>262</v>
      </c>
      <c r="E129">
        <f t="shared" si="4"/>
        <v>7</v>
      </c>
      <c r="F129">
        <v>4228</v>
      </c>
      <c r="G129">
        <f t="shared" si="9"/>
        <v>4696</v>
      </c>
    </row>
    <row r="130" spans="1:7" x14ac:dyDescent="0.3">
      <c r="A130" s="1">
        <v>44055</v>
      </c>
      <c r="B130">
        <v>9669</v>
      </c>
      <c r="C130">
        <f t="shared" si="8"/>
        <v>483</v>
      </c>
      <c r="D130">
        <v>271</v>
      </c>
      <c r="E130">
        <f t="shared" si="4"/>
        <v>9</v>
      </c>
      <c r="F130">
        <v>4331</v>
      </c>
      <c r="G130">
        <f t="shared" si="9"/>
        <v>5067</v>
      </c>
    </row>
    <row r="131" spans="1:7" x14ac:dyDescent="0.3">
      <c r="A131" s="1">
        <v>44056</v>
      </c>
      <c r="B131">
        <v>9877</v>
      </c>
      <c r="C131">
        <f t="shared" si="8"/>
        <v>208</v>
      </c>
      <c r="D131">
        <v>274</v>
      </c>
      <c r="E131">
        <f t="shared" si="4"/>
        <v>3</v>
      </c>
      <c r="F131">
        <v>4387</v>
      </c>
      <c r="G131">
        <f t="shared" si="9"/>
        <v>5216</v>
      </c>
    </row>
    <row r="132" spans="1:7" x14ac:dyDescent="0.3">
      <c r="A132" s="1">
        <v>44057</v>
      </c>
      <c r="B132">
        <v>10107</v>
      </c>
      <c r="C132">
        <f t="shared" si="8"/>
        <v>230</v>
      </c>
      <c r="D132">
        <v>276</v>
      </c>
      <c r="E132">
        <f t="shared" si="4"/>
        <v>2</v>
      </c>
      <c r="F132">
        <v>4452</v>
      </c>
      <c r="G132">
        <f t="shared" si="9"/>
        <v>5379</v>
      </c>
    </row>
    <row r="133" spans="1:7" x14ac:dyDescent="0.3">
      <c r="A133" s="1">
        <v>44058</v>
      </c>
      <c r="B133">
        <v>10135</v>
      </c>
      <c r="C133">
        <f t="shared" si="8"/>
        <v>28</v>
      </c>
      <c r="D133">
        <v>280</v>
      </c>
      <c r="E133">
        <f t="shared" ref="E133:E196" si="10">D133-D132</f>
        <v>4</v>
      </c>
      <c r="F133">
        <v>4452</v>
      </c>
      <c r="G133">
        <f t="shared" si="9"/>
        <v>5403</v>
      </c>
    </row>
    <row r="134" spans="1:7" x14ac:dyDescent="0.3">
      <c r="A134" s="1">
        <v>44059</v>
      </c>
      <c r="B134">
        <f>SQRT(B133*B135)</f>
        <v>10291.294865078933</v>
      </c>
      <c r="C134">
        <f t="shared" si="8"/>
        <v>156.29486507893307</v>
      </c>
      <c r="D134">
        <f>SQRT(D133*D135)</f>
        <v>285.44701785094901</v>
      </c>
      <c r="E134">
        <f t="shared" si="10"/>
        <v>5.4470178509490097</v>
      </c>
      <c r="F134">
        <f>SQRT(F133*F135)</f>
        <v>4477.9245192387962</v>
      </c>
      <c r="G134">
        <f t="shared" si="9"/>
        <v>5527.9233279891878</v>
      </c>
    </row>
    <row r="135" spans="1:7" x14ac:dyDescent="0.3">
      <c r="A135" s="1">
        <v>44060</v>
      </c>
      <c r="B135">
        <v>10450</v>
      </c>
      <c r="C135">
        <f t="shared" si="8"/>
        <v>158.70513492106693</v>
      </c>
      <c r="D135">
        <v>291</v>
      </c>
      <c r="E135">
        <f t="shared" si="10"/>
        <v>5.5529821490509903</v>
      </c>
      <c r="F135">
        <v>4504</v>
      </c>
      <c r="G135">
        <f t="shared" si="9"/>
        <v>5655</v>
      </c>
    </row>
    <row r="136" spans="1:7" x14ac:dyDescent="0.3">
      <c r="A136" s="1">
        <v>44061</v>
      </c>
      <c r="B136">
        <v>10694</v>
      </c>
      <c r="C136">
        <f t="shared" si="8"/>
        <v>244</v>
      </c>
      <c r="D136">
        <v>293</v>
      </c>
      <c r="E136">
        <f t="shared" si="10"/>
        <v>2</v>
      </c>
      <c r="F136">
        <v>4629</v>
      </c>
      <c r="G136">
        <f t="shared" si="9"/>
        <v>5772</v>
      </c>
    </row>
    <row r="137" spans="1:7" x14ac:dyDescent="0.3">
      <c r="A137" s="1">
        <v>44062</v>
      </c>
      <c r="B137">
        <v>11039</v>
      </c>
      <c r="C137">
        <f t="shared" si="8"/>
        <v>345</v>
      </c>
      <c r="D137">
        <v>298</v>
      </c>
      <c r="E137">
        <f t="shared" si="10"/>
        <v>5</v>
      </c>
      <c r="F137">
        <v>4678</v>
      </c>
      <c r="G137">
        <f t="shared" si="9"/>
        <v>6063</v>
      </c>
    </row>
    <row r="138" spans="1:7" x14ac:dyDescent="0.3">
      <c r="A138" s="1">
        <v>44063</v>
      </c>
      <c r="B138">
        <v>11289</v>
      </c>
      <c r="C138">
        <f t="shared" si="8"/>
        <v>250</v>
      </c>
      <c r="D138">
        <v>305</v>
      </c>
      <c r="E138">
        <f t="shared" si="10"/>
        <v>7</v>
      </c>
      <c r="F138">
        <v>4774</v>
      </c>
      <c r="G138">
        <f t="shared" si="9"/>
        <v>6210</v>
      </c>
    </row>
    <row r="139" spans="1:7" x14ac:dyDescent="0.3">
      <c r="A139" s="1">
        <v>44064</v>
      </c>
      <c r="B139">
        <v>11505</v>
      </c>
      <c r="C139">
        <f t="shared" si="8"/>
        <v>216</v>
      </c>
      <c r="D139">
        <v>309</v>
      </c>
      <c r="E139">
        <f t="shared" si="10"/>
        <v>4</v>
      </c>
      <c r="F139">
        <v>4852</v>
      </c>
      <c r="G139">
        <f t="shared" si="9"/>
        <v>6344</v>
      </c>
    </row>
    <row r="140" spans="1:7" x14ac:dyDescent="0.3">
      <c r="A140" s="1">
        <v>44065</v>
      </c>
      <c r="B140">
        <v>11577</v>
      </c>
      <c r="C140">
        <f t="shared" si="8"/>
        <v>72</v>
      </c>
      <c r="D140">
        <v>310</v>
      </c>
      <c r="E140">
        <f t="shared" si="10"/>
        <v>1</v>
      </c>
      <c r="F140">
        <v>4852</v>
      </c>
      <c r="G140">
        <f t="shared" si="9"/>
        <v>6415</v>
      </c>
    </row>
    <row r="141" spans="1:7" x14ac:dyDescent="0.3">
      <c r="A141" s="1">
        <v>44066</v>
      </c>
      <c r="B141">
        <f>SQRT(B140*B142)</f>
        <v>11779.233633815062</v>
      </c>
      <c r="C141">
        <f t="shared" si="8"/>
        <v>202.23363381506169</v>
      </c>
      <c r="D141">
        <f>SQRT(D140*D142)</f>
        <v>314.96031496047243</v>
      </c>
      <c r="E141">
        <f t="shared" si="10"/>
        <v>4.9603149604724308</v>
      </c>
      <c r="F141">
        <f>SQRT(F140*F142)</f>
        <v>4964.2026550091605</v>
      </c>
      <c r="G141">
        <f t="shared" si="9"/>
        <v>6500.0706638454294</v>
      </c>
    </row>
    <row r="142" spans="1:7" x14ac:dyDescent="0.3">
      <c r="A142" s="1">
        <v>44067</v>
      </c>
      <c r="B142">
        <v>11985</v>
      </c>
      <c r="C142">
        <f t="shared" si="8"/>
        <v>205.76636618493831</v>
      </c>
      <c r="D142">
        <v>320</v>
      </c>
      <c r="E142">
        <f t="shared" si="10"/>
        <v>5.0396850395275692</v>
      </c>
      <c r="F142">
        <v>5079</v>
      </c>
      <c r="G142">
        <f t="shared" si="9"/>
        <v>6586</v>
      </c>
    </row>
    <row r="143" spans="1:7" x14ac:dyDescent="0.3">
      <c r="A143" s="1">
        <v>44068</v>
      </c>
      <c r="B143">
        <v>12226</v>
      </c>
      <c r="C143">
        <f t="shared" si="8"/>
        <v>241</v>
      </c>
      <c r="D143">
        <v>324</v>
      </c>
      <c r="E143">
        <f t="shared" si="10"/>
        <v>4</v>
      </c>
      <c r="F143">
        <v>5105</v>
      </c>
      <c r="G143">
        <f t="shared" si="9"/>
        <v>6797</v>
      </c>
    </row>
    <row r="144" spans="1:7" x14ac:dyDescent="0.3">
      <c r="A144" s="1">
        <v>44069</v>
      </c>
      <c r="B144">
        <v>12472</v>
      </c>
      <c r="C144">
        <f t="shared" si="8"/>
        <v>246</v>
      </c>
      <c r="D144">
        <v>330</v>
      </c>
      <c r="E144">
        <f t="shared" si="10"/>
        <v>6</v>
      </c>
      <c r="F144">
        <v>5141</v>
      </c>
      <c r="G144">
        <f t="shared" si="9"/>
        <v>7001</v>
      </c>
    </row>
    <row r="145" spans="1:7" x14ac:dyDescent="0.3">
      <c r="A145" s="1">
        <v>44070</v>
      </c>
      <c r="B145">
        <v>12771</v>
      </c>
      <c r="C145">
        <f t="shared" si="8"/>
        <v>299</v>
      </c>
      <c r="D145">
        <v>333</v>
      </c>
      <c r="E145">
        <f t="shared" si="10"/>
        <v>3</v>
      </c>
      <c r="F145">
        <v>5200</v>
      </c>
      <c r="G145">
        <f t="shared" si="9"/>
        <v>7238</v>
      </c>
    </row>
    <row r="146" spans="1:7" x14ac:dyDescent="0.3">
      <c r="A146" s="1">
        <v>44071</v>
      </c>
      <c r="B146">
        <v>12975</v>
      </c>
      <c r="C146">
        <f t="shared" si="8"/>
        <v>204</v>
      </c>
      <c r="D146">
        <v>340</v>
      </c>
      <c r="E146">
        <f t="shared" si="10"/>
        <v>7</v>
      </c>
      <c r="F146">
        <v>5244</v>
      </c>
      <c r="G146">
        <f t="shared" si="9"/>
        <v>7391</v>
      </c>
    </row>
    <row r="147" spans="1:7" x14ac:dyDescent="0.3">
      <c r="A147" s="1">
        <v>44072</v>
      </c>
      <c r="B147">
        <v>13059</v>
      </c>
      <c r="C147">
        <f t="shared" si="8"/>
        <v>84</v>
      </c>
      <c r="D147">
        <v>341</v>
      </c>
      <c r="E147">
        <f t="shared" si="10"/>
        <v>1</v>
      </c>
      <c r="F147">
        <v>5244</v>
      </c>
      <c r="G147">
        <f t="shared" si="9"/>
        <v>7474</v>
      </c>
    </row>
    <row r="148" spans="1:7" x14ac:dyDescent="0.3">
      <c r="A148" s="1">
        <v>44073</v>
      </c>
      <c r="B148">
        <f>SQRT(B147*B149)</f>
        <v>13154.64971027355</v>
      </c>
      <c r="C148">
        <f t="shared" si="8"/>
        <v>95.649710273550227</v>
      </c>
      <c r="D148">
        <f>SQRT(D147*D149)</f>
        <v>346.94812292329817</v>
      </c>
      <c r="E148">
        <f t="shared" si="10"/>
        <v>5.9481229232981718</v>
      </c>
      <c r="F148">
        <f>SQRT(F147*F149)</f>
        <v>5309.5898146655363</v>
      </c>
      <c r="G148">
        <f t="shared" si="9"/>
        <v>7498.1117726847151</v>
      </c>
    </row>
    <row r="149" spans="1:7" x14ac:dyDescent="0.3">
      <c r="A149" s="1">
        <v>44074</v>
      </c>
      <c r="B149">
        <v>13251</v>
      </c>
      <c r="C149">
        <f t="shared" si="8"/>
        <v>96.350289726449773</v>
      </c>
      <c r="D149">
        <v>353</v>
      </c>
      <c r="E149">
        <f t="shared" si="10"/>
        <v>6.0518770767018282</v>
      </c>
      <c r="F149">
        <v>5376</v>
      </c>
      <c r="G149">
        <f t="shared" si="9"/>
        <v>7522</v>
      </c>
    </row>
    <row r="150" spans="1:7" x14ac:dyDescent="0.3">
      <c r="A150" s="1">
        <v>44075</v>
      </c>
      <c r="B150">
        <v>13504</v>
      </c>
      <c r="C150">
        <f t="shared" si="8"/>
        <v>253</v>
      </c>
      <c r="D150">
        <v>360</v>
      </c>
      <c r="E150">
        <f t="shared" si="10"/>
        <v>7</v>
      </c>
      <c r="F150">
        <v>5518</v>
      </c>
      <c r="G150">
        <f t="shared" si="9"/>
        <v>7626</v>
      </c>
    </row>
    <row r="151" spans="1:7" x14ac:dyDescent="0.3">
      <c r="A151" s="1">
        <v>44076</v>
      </c>
      <c r="B151">
        <v>13719</v>
      </c>
      <c r="C151">
        <f t="shared" si="8"/>
        <v>215</v>
      </c>
      <c r="D151">
        <v>362</v>
      </c>
      <c r="E151">
        <f t="shared" si="10"/>
        <v>2</v>
      </c>
      <c r="F151">
        <v>5545</v>
      </c>
      <c r="G151">
        <f t="shared" si="9"/>
        <v>7812</v>
      </c>
    </row>
    <row r="152" spans="1:7" x14ac:dyDescent="0.3">
      <c r="A152" s="1">
        <v>44077</v>
      </c>
      <c r="B152">
        <v>13929</v>
      </c>
      <c r="C152">
        <f t="shared" si="8"/>
        <v>210</v>
      </c>
      <c r="D152">
        <v>363</v>
      </c>
      <c r="E152">
        <f t="shared" si="10"/>
        <v>1</v>
      </c>
      <c r="F152">
        <v>5570</v>
      </c>
      <c r="G152">
        <f t="shared" si="9"/>
        <v>7996</v>
      </c>
    </row>
    <row r="153" spans="1:7" x14ac:dyDescent="0.3">
      <c r="A153" s="1">
        <v>44078</v>
      </c>
      <c r="B153">
        <v>14139</v>
      </c>
      <c r="C153">
        <f t="shared" si="8"/>
        <v>210</v>
      </c>
      <c r="D153">
        <v>363</v>
      </c>
      <c r="E153">
        <f t="shared" si="10"/>
        <v>0</v>
      </c>
      <c r="F153">
        <v>5650</v>
      </c>
      <c r="G153">
        <f t="shared" si="9"/>
        <v>8126</v>
      </c>
    </row>
    <row r="154" spans="1:7" x14ac:dyDescent="0.3">
      <c r="A154" s="1">
        <v>44079</v>
      </c>
      <c r="B154">
        <v>14225</v>
      </c>
      <c r="C154">
        <f t="shared" si="8"/>
        <v>86</v>
      </c>
      <c r="D154">
        <v>369</v>
      </c>
      <c r="E154">
        <f t="shared" si="10"/>
        <v>6</v>
      </c>
      <c r="F154">
        <v>5650</v>
      </c>
      <c r="G154">
        <f t="shared" si="9"/>
        <v>8206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8"/>
        <v>102.5916566745891</v>
      </c>
      <c r="D155">
        <f>(D157/D154)^(1/3)*D154</f>
        <v>370.98925676589107</v>
      </c>
      <c r="E155">
        <f t="shared" si="10"/>
        <v>1.9892567658910707</v>
      </c>
      <c r="F155">
        <f>(F157/F154)^(1/3)*F154</f>
        <v>5660.3144920084551</v>
      </c>
      <c r="G155">
        <f t="shared" si="9"/>
        <v>8296.2879079002414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8"/>
        <v>103.33155460212765</v>
      </c>
      <c r="D156">
        <f>(D157/D154)^(1/3)*D155</f>
        <v>372.98923749514432</v>
      </c>
      <c r="E156">
        <f t="shared" si="10"/>
        <v>1.9999807292532523</v>
      </c>
      <c r="F156">
        <f>(F157/F154)^(1/3)*F155</f>
        <v>5670.6478138833518</v>
      </c>
      <c r="G156">
        <f t="shared" si="9"/>
        <v>8387.2861598982199</v>
      </c>
    </row>
    <row r="157" spans="1:7" x14ac:dyDescent="0.3">
      <c r="A157" s="1">
        <v>44082</v>
      </c>
      <c r="B157">
        <v>14535</v>
      </c>
      <c r="C157">
        <f t="shared" si="8"/>
        <v>104.07678872328324</v>
      </c>
      <c r="D157">
        <v>375</v>
      </c>
      <c r="E157">
        <f t="shared" si="10"/>
        <v>2.010762504855677</v>
      </c>
      <c r="F157">
        <v>5681</v>
      </c>
      <c r="G157">
        <f t="shared" si="9"/>
        <v>8479</v>
      </c>
    </row>
    <row r="158" spans="1:7" x14ac:dyDescent="0.3">
      <c r="A158" s="1">
        <v>44083</v>
      </c>
      <c r="B158">
        <v>14681</v>
      </c>
      <c r="C158">
        <f t="shared" si="8"/>
        <v>146</v>
      </c>
      <c r="D158">
        <v>376</v>
      </c>
      <c r="E158">
        <f t="shared" si="10"/>
        <v>1</v>
      </c>
      <c r="F158">
        <v>5750</v>
      </c>
      <c r="G158">
        <f t="shared" si="9"/>
        <v>8555</v>
      </c>
    </row>
    <row r="159" spans="1:7" x14ac:dyDescent="0.3">
      <c r="A159" s="1">
        <v>44084</v>
      </c>
      <c r="B159">
        <v>14821</v>
      </c>
      <c r="C159">
        <f t="shared" si="8"/>
        <v>140</v>
      </c>
      <c r="D159">
        <v>379</v>
      </c>
      <c r="E159">
        <f t="shared" si="10"/>
        <v>3</v>
      </c>
      <c r="F159">
        <v>6002</v>
      </c>
      <c r="G159">
        <f t="shared" si="9"/>
        <v>8440</v>
      </c>
    </row>
    <row r="160" spans="1:7" x14ac:dyDescent="0.3">
      <c r="A160" s="1">
        <v>44085</v>
      </c>
      <c r="B160">
        <v>15081</v>
      </c>
      <c r="C160">
        <f t="shared" si="8"/>
        <v>260</v>
      </c>
      <c r="D160">
        <v>380</v>
      </c>
      <c r="E160">
        <f t="shared" si="10"/>
        <v>1</v>
      </c>
      <c r="F160">
        <v>6436</v>
      </c>
      <c r="G160">
        <f t="shared" si="9"/>
        <v>8265</v>
      </c>
    </row>
    <row r="161" spans="1:7" x14ac:dyDescent="0.3">
      <c r="A161" s="1">
        <v>44086</v>
      </c>
      <c r="B161">
        <v>15136</v>
      </c>
      <c r="C161">
        <f t="shared" si="8"/>
        <v>55</v>
      </c>
      <c r="D161">
        <v>382</v>
      </c>
      <c r="E161">
        <f t="shared" si="10"/>
        <v>2</v>
      </c>
      <c r="F161">
        <v>6730</v>
      </c>
      <c r="G161">
        <f t="shared" si="9"/>
        <v>8024</v>
      </c>
    </row>
    <row r="162" spans="1:7" x14ac:dyDescent="0.3">
      <c r="A162" s="1">
        <v>44087</v>
      </c>
      <c r="B162">
        <f>SQRT(B161*B163)</f>
        <v>15253.047433218058</v>
      </c>
      <c r="C162">
        <f t="shared" si="8"/>
        <v>117.04743321805836</v>
      </c>
      <c r="D162">
        <f>SQRT(D161*D163)</f>
        <v>384.98831151088211</v>
      </c>
      <c r="E162">
        <f t="shared" si="10"/>
        <v>2.988311510882113</v>
      </c>
      <c r="F162">
        <f>SQRT(F161*F163)</f>
        <v>6865.1431157696925</v>
      </c>
      <c r="G162">
        <f t="shared" si="9"/>
        <v>8002.9160059374835</v>
      </c>
    </row>
    <row r="163" spans="1:7" x14ac:dyDescent="0.3">
      <c r="A163" s="1">
        <v>44088</v>
      </c>
      <c r="B163">
        <v>15371</v>
      </c>
      <c r="C163">
        <f t="shared" si="8"/>
        <v>117.95256678194164</v>
      </c>
      <c r="D163">
        <v>388</v>
      </c>
      <c r="E163">
        <f t="shared" si="10"/>
        <v>3.011688489117887</v>
      </c>
      <c r="F163">
        <v>7003</v>
      </c>
      <c r="G163">
        <f t="shared" si="9"/>
        <v>7980</v>
      </c>
    </row>
    <row r="164" spans="1:7" x14ac:dyDescent="0.3">
      <c r="A164" s="1">
        <v>44089</v>
      </c>
      <c r="B164">
        <v>15683</v>
      </c>
      <c r="C164">
        <f t="shared" si="8"/>
        <v>312</v>
      </c>
      <c r="D164">
        <v>391</v>
      </c>
      <c r="E164">
        <f t="shared" si="10"/>
        <v>3</v>
      </c>
      <c r="F164">
        <v>7826</v>
      </c>
      <c r="G164">
        <f t="shared" si="9"/>
        <v>7466</v>
      </c>
    </row>
    <row r="165" spans="1:7" x14ac:dyDescent="0.3">
      <c r="A165" s="1">
        <v>44090</v>
      </c>
      <c r="B165">
        <v>15964</v>
      </c>
      <c r="C165">
        <f t="shared" si="8"/>
        <v>281</v>
      </c>
      <c r="D165">
        <v>395</v>
      </c>
      <c r="E165">
        <f t="shared" si="10"/>
        <v>4</v>
      </c>
      <c r="F165">
        <v>8424</v>
      </c>
      <c r="G165">
        <f t="shared" si="9"/>
        <v>7145</v>
      </c>
    </row>
    <row r="166" spans="1:7" x14ac:dyDescent="0.3">
      <c r="A166" s="1">
        <v>44091</v>
      </c>
      <c r="B166">
        <v>16370</v>
      </c>
      <c r="C166">
        <f t="shared" si="8"/>
        <v>406</v>
      </c>
      <c r="D166">
        <v>398</v>
      </c>
      <c r="E166">
        <f t="shared" si="10"/>
        <v>3</v>
      </c>
      <c r="F166">
        <v>9007</v>
      </c>
      <c r="G166">
        <f t="shared" si="9"/>
        <v>6965</v>
      </c>
    </row>
    <row r="167" spans="1:7" x14ac:dyDescent="0.3">
      <c r="A167" s="1">
        <v>44092</v>
      </c>
      <c r="B167">
        <v>16547</v>
      </c>
      <c r="C167">
        <f t="shared" si="8"/>
        <v>177</v>
      </c>
      <c r="D167">
        <v>399</v>
      </c>
      <c r="E167">
        <f t="shared" si="10"/>
        <v>1</v>
      </c>
      <c r="F167">
        <v>9630</v>
      </c>
      <c r="G167">
        <f t="shared" si="9"/>
        <v>6518</v>
      </c>
    </row>
    <row r="168" spans="1:7" x14ac:dyDescent="0.3">
      <c r="A168" s="1">
        <v>44093</v>
      </c>
      <c r="B168">
        <v>16569</v>
      </c>
      <c r="C168">
        <f t="shared" si="8"/>
        <v>22</v>
      </c>
      <c r="D168">
        <v>403</v>
      </c>
      <c r="E168">
        <f t="shared" si="10"/>
        <v>4</v>
      </c>
      <c r="F168">
        <v>9630</v>
      </c>
      <c r="G168">
        <f t="shared" si="9"/>
        <v>6536</v>
      </c>
    </row>
    <row r="169" spans="1:7" x14ac:dyDescent="0.3">
      <c r="A169" s="1">
        <v>44094</v>
      </c>
      <c r="B169">
        <f>SQRT(B168*B170)</f>
        <v>16648.807795154582</v>
      </c>
      <c r="C169">
        <f t="shared" si="8"/>
        <v>79.807795154581981</v>
      </c>
      <c r="D169">
        <f>SQRT(D168*D170)</f>
        <v>408.46297261808201</v>
      </c>
      <c r="E169">
        <f t="shared" si="10"/>
        <v>5.4629726180820057</v>
      </c>
      <c r="F169">
        <f>SQRT(F168*F170)</f>
        <v>10211.918037273899</v>
      </c>
      <c r="G169">
        <f t="shared" si="9"/>
        <v>6028.4267852625999</v>
      </c>
    </row>
    <row r="170" spans="1:7" x14ac:dyDescent="0.3">
      <c r="A170" s="1">
        <v>44095</v>
      </c>
      <c r="B170">
        <v>16729</v>
      </c>
      <c r="C170">
        <f t="shared" si="8"/>
        <v>80.192204845418019</v>
      </c>
      <c r="D170">
        <v>414</v>
      </c>
      <c r="E170">
        <f t="shared" si="10"/>
        <v>5.5370273819179943</v>
      </c>
      <c r="F170">
        <v>10829</v>
      </c>
      <c r="G170">
        <f t="shared" si="9"/>
        <v>5486</v>
      </c>
    </row>
    <row r="171" spans="1:7" x14ac:dyDescent="0.3">
      <c r="A171" s="1">
        <v>44096</v>
      </c>
      <c r="B171">
        <v>16873</v>
      </c>
      <c r="C171">
        <f t="shared" si="8"/>
        <v>144</v>
      </c>
      <c r="D171">
        <v>419</v>
      </c>
      <c r="E171">
        <f t="shared" si="10"/>
        <v>5</v>
      </c>
      <c r="F171">
        <v>11256</v>
      </c>
      <c r="G171">
        <f t="shared" si="9"/>
        <v>5198</v>
      </c>
    </row>
    <row r="172" spans="1:7" x14ac:dyDescent="0.3">
      <c r="A172" s="1">
        <v>44097</v>
      </c>
      <c r="B172">
        <v>16984</v>
      </c>
      <c r="C172">
        <f t="shared" si="8"/>
        <v>111</v>
      </c>
      <c r="D172">
        <v>421</v>
      </c>
      <c r="E172">
        <f t="shared" si="10"/>
        <v>2</v>
      </c>
      <c r="F172">
        <v>11920</v>
      </c>
      <c r="G172">
        <f t="shared" si="9"/>
        <v>4643</v>
      </c>
    </row>
    <row r="173" spans="1:7" x14ac:dyDescent="0.3">
      <c r="A173" s="1">
        <v>44098</v>
      </c>
      <c r="B173">
        <v>17126</v>
      </c>
      <c r="C173">
        <f t="shared" si="8"/>
        <v>142</v>
      </c>
      <c r="D173">
        <v>427</v>
      </c>
      <c r="E173">
        <f t="shared" si="10"/>
        <v>6</v>
      </c>
      <c r="F173">
        <v>12645</v>
      </c>
      <c r="G173">
        <f t="shared" si="9"/>
        <v>4054</v>
      </c>
    </row>
    <row r="174" spans="1:7" x14ac:dyDescent="0.3">
      <c r="A174" s="1">
        <v>44099</v>
      </c>
      <c r="B174">
        <v>17334</v>
      </c>
      <c r="C174">
        <f t="shared" si="8"/>
        <v>208</v>
      </c>
      <c r="D174">
        <v>427</v>
      </c>
      <c r="E174">
        <f t="shared" si="10"/>
        <v>0</v>
      </c>
      <c r="F174">
        <v>13231</v>
      </c>
      <c r="G174">
        <f t="shared" si="9"/>
        <v>3676</v>
      </c>
    </row>
    <row r="175" spans="1:7" x14ac:dyDescent="0.3">
      <c r="A175" s="1">
        <v>44100</v>
      </c>
      <c r="B175">
        <v>17348</v>
      </c>
      <c r="C175">
        <f t="shared" si="8"/>
        <v>14</v>
      </c>
      <c r="D175">
        <v>428</v>
      </c>
      <c r="E175">
        <f t="shared" si="10"/>
        <v>1</v>
      </c>
      <c r="F175">
        <v>13231</v>
      </c>
      <c r="G175">
        <f t="shared" si="9"/>
        <v>3689</v>
      </c>
    </row>
    <row r="176" spans="1:7" x14ac:dyDescent="0.3">
      <c r="A176" s="1">
        <v>44101</v>
      </c>
      <c r="B176">
        <f>SQRT(B175*B177)</f>
        <v>17409.391373623606</v>
      </c>
      <c r="C176">
        <f t="shared" si="8"/>
        <v>61.391373623606341</v>
      </c>
      <c r="D176">
        <f>SQRT(D175*D177)</f>
        <v>429.49738066721665</v>
      </c>
      <c r="E176">
        <f t="shared" si="10"/>
        <v>1.4973806672166461</v>
      </c>
      <c r="F176">
        <f>SQRT(F175*F177)</f>
        <v>13611.041914563337</v>
      </c>
      <c r="G176">
        <f t="shared" si="9"/>
        <v>3368.8520783930526</v>
      </c>
    </row>
    <row r="177" spans="1:7" x14ac:dyDescent="0.3">
      <c r="A177" s="1">
        <v>44102</v>
      </c>
      <c r="B177">
        <v>17471</v>
      </c>
      <c r="C177">
        <f t="shared" si="8"/>
        <v>61.608626376393659</v>
      </c>
      <c r="D177">
        <v>431</v>
      </c>
      <c r="E177">
        <f t="shared" si="10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ref="C178:C189" si="11">B178-B177</f>
        <v>97</v>
      </c>
      <c r="D178">
        <v>433</v>
      </c>
      <c r="E178">
        <f t="shared" si="10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1"/>
        <v>74</v>
      </c>
      <c r="D179">
        <v>435</v>
      </c>
      <c r="E179">
        <f t="shared" si="10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1"/>
        <v>75</v>
      </c>
      <c r="D180">
        <v>437</v>
      </c>
      <c r="E180">
        <f t="shared" si="10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1"/>
        <v>103</v>
      </c>
      <c r="D181">
        <v>438</v>
      </c>
      <c r="E181">
        <f t="shared" si="10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1"/>
        <v>102</v>
      </c>
      <c r="D182">
        <v>440</v>
      </c>
      <c r="E182">
        <f t="shared" si="10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1"/>
        <v>33.46874910259794</v>
      </c>
      <c r="D183">
        <f>SQRT(D182*D184)</f>
        <v>441.99547508996062</v>
      </c>
      <c r="E183">
        <f t="shared" si="10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1"/>
        <v>33.53125089740206</v>
      </c>
      <c r="D184">
        <v>444</v>
      </c>
      <c r="E184">
        <f t="shared" si="10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1"/>
        <v>108</v>
      </c>
      <c r="D185">
        <v>447</v>
      </c>
      <c r="E185">
        <f t="shared" si="10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1"/>
        <v>81</v>
      </c>
      <c r="D186">
        <v>448</v>
      </c>
      <c r="E186">
        <f t="shared" si="10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1"/>
        <v>58</v>
      </c>
      <c r="D187">
        <v>449</v>
      </c>
      <c r="E187">
        <f t="shared" si="10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1"/>
        <v>135</v>
      </c>
      <c r="D188">
        <v>452</v>
      </c>
      <c r="E188">
        <f t="shared" si="10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1"/>
        <v>13</v>
      </c>
      <c r="D189">
        <v>453</v>
      </c>
      <c r="E189">
        <f t="shared" si="10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2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2"/>
        <v>29.714437704999</v>
      </c>
      <c r="D192">
        <v>455</v>
      </c>
      <c r="E192">
        <f t="shared" si="10"/>
        <v>0.66764586000653026</v>
      </c>
      <c r="F192">
        <v>16200</v>
      </c>
      <c r="G192">
        <f t="shared" ref="G192:G234" si="13">B192-D192-F192</f>
        <v>1818</v>
      </c>
    </row>
    <row r="193" spans="1:7" x14ac:dyDescent="0.3">
      <c r="A193" s="1">
        <v>44118</v>
      </c>
      <c r="B193">
        <v>18564</v>
      </c>
      <c r="C193">
        <f t="shared" si="12"/>
        <v>91</v>
      </c>
      <c r="D193">
        <v>455</v>
      </c>
      <c r="E193">
        <f t="shared" si="10"/>
        <v>0</v>
      </c>
      <c r="F193">
        <v>16432</v>
      </c>
      <c r="G193">
        <f t="shared" si="13"/>
        <v>1677</v>
      </c>
    </row>
    <row r="194" spans="1:7" x14ac:dyDescent="0.3">
      <c r="A194" s="1">
        <v>44119</v>
      </c>
      <c r="B194">
        <v>18607</v>
      </c>
      <c r="C194">
        <f t="shared" si="12"/>
        <v>43</v>
      </c>
      <c r="D194">
        <v>456</v>
      </c>
      <c r="E194">
        <f t="shared" si="10"/>
        <v>1</v>
      </c>
      <c r="F194">
        <v>16510</v>
      </c>
      <c r="G194">
        <f t="shared" si="13"/>
        <v>1641</v>
      </c>
    </row>
    <row r="195" spans="1:7" x14ac:dyDescent="0.3">
      <c r="A195" s="1">
        <v>44120</v>
      </c>
      <c r="B195">
        <v>18650</v>
      </c>
      <c r="C195">
        <f t="shared" si="12"/>
        <v>43</v>
      </c>
      <c r="D195">
        <v>456</v>
      </c>
      <c r="E195">
        <f t="shared" si="10"/>
        <v>0</v>
      </c>
      <c r="F195">
        <v>16601</v>
      </c>
      <c r="G195">
        <f t="shared" si="13"/>
        <v>1593</v>
      </c>
    </row>
    <row r="196" spans="1:7" x14ac:dyDescent="0.3">
      <c r="A196" s="1">
        <v>44121</v>
      </c>
      <c r="B196">
        <v>18688</v>
      </c>
      <c r="C196">
        <f t="shared" si="12"/>
        <v>38</v>
      </c>
      <c r="D196">
        <v>456</v>
      </c>
      <c r="E196">
        <f t="shared" si="10"/>
        <v>0</v>
      </c>
      <c r="F196">
        <v>16610</v>
      </c>
      <c r="G196">
        <f t="shared" si="13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2"/>
        <v>38.460423689255549</v>
      </c>
      <c r="D197">
        <f>SQRT(D196*D198)</f>
        <v>457.49754097699804</v>
      </c>
      <c r="E197">
        <f t="shared" ref="E197:E220" si="14">D197-D196</f>
        <v>1.4975409769980388</v>
      </c>
      <c r="F197">
        <f>SQRT(F196*F198)</f>
        <v>16633.483399456651</v>
      </c>
      <c r="G197">
        <f t="shared" si="13"/>
        <v>1635.4794832556072</v>
      </c>
    </row>
    <row r="198" spans="1:7" x14ac:dyDescent="0.3">
      <c r="A198" s="1">
        <v>44123</v>
      </c>
      <c r="B198">
        <v>18765</v>
      </c>
      <c r="C198">
        <f t="shared" si="12"/>
        <v>38.539576310744451</v>
      </c>
      <c r="D198">
        <v>459</v>
      </c>
      <c r="E198">
        <f t="shared" si="14"/>
        <v>1.5024590230019612</v>
      </c>
      <c r="F198">
        <v>16657</v>
      </c>
      <c r="G198">
        <f t="shared" si="13"/>
        <v>1649</v>
      </c>
    </row>
    <row r="199" spans="1:7" x14ac:dyDescent="0.3">
      <c r="A199" s="1">
        <v>44124</v>
      </c>
      <c r="B199">
        <v>18823</v>
      </c>
      <c r="C199">
        <f t="shared" si="12"/>
        <v>58</v>
      </c>
      <c r="D199">
        <v>460</v>
      </c>
      <c r="E199">
        <f t="shared" si="14"/>
        <v>1</v>
      </c>
      <c r="F199">
        <v>16717</v>
      </c>
      <c r="G199">
        <f t="shared" si="13"/>
        <v>1646</v>
      </c>
    </row>
    <row r="200" spans="1:7" x14ac:dyDescent="0.3">
      <c r="A200" s="1">
        <v>44125</v>
      </c>
      <c r="B200">
        <v>18884</v>
      </c>
      <c r="C200">
        <f t="shared" si="12"/>
        <v>61</v>
      </c>
      <c r="D200">
        <v>460</v>
      </c>
      <c r="E200">
        <f t="shared" si="14"/>
        <v>0</v>
      </c>
      <c r="F200">
        <v>16745</v>
      </c>
      <c r="G200">
        <f t="shared" si="13"/>
        <v>1679</v>
      </c>
    </row>
    <row r="201" spans="1:7" x14ac:dyDescent="0.3">
      <c r="A201" s="1">
        <v>44126</v>
      </c>
      <c r="B201">
        <v>18924</v>
      </c>
      <c r="C201">
        <f t="shared" si="12"/>
        <v>40</v>
      </c>
      <c r="D201">
        <v>461</v>
      </c>
      <c r="E201">
        <f t="shared" si="14"/>
        <v>1</v>
      </c>
      <c r="F201">
        <v>16902</v>
      </c>
      <c r="G201">
        <f t="shared" si="13"/>
        <v>1561</v>
      </c>
    </row>
    <row r="202" spans="1:7" x14ac:dyDescent="0.3">
      <c r="A202" s="1">
        <v>44127</v>
      </c>
      <c r="B202">
        <v>18980</v>
      </c>
      <c r="C202">
        <f t="shared" si="12"/>
        <v>56</v>
      </c>
      <c r="D202">
        <v>461</v>
      </c>
      <c r="E202">
        <f t="shared" si="14"/>
        <v>0</v>
      </c>
      <c r="F202">
        <v>17003</v>
      </c>
      <c r="G202">
        <f t="shared" si="13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2"/>
        <v>28.291142268470139</v>
      </c>
      <c r="D203">
        <v>461</v>
      </c>
      <c r="E203">
        <f t="shared" si="14"/>
        <v>0</v>
      </c>
      <c r="F203">
        <f>(F205/F202)^(1/3)*F202</f>
        <v>17049.207644889153</v>
      </c>
      <c r="G203">
        <f t="shared" si="13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2"/>
        <v>28.333312380738789</v>
      </c>
      <c r="D204">
        <v>461</v>
      </c>
      <c r="E204">
        <f t="shared" si="14"/>
        <v>0</v>
      </c>
      <c r="F204">
        <f>(F205/F202)^(1/3)*F203</f>
        <v>17095.540864467843</v>
      </c>
      <c r="G204">
        <f t="shared" si="13"/>
        <v>1480.0835901813662</v>
      </c>
    </row>
    <row r="205" spans="1:7" x14ac:dyDescent="0.3">
      <c r="A205" s="1">
        <v>44130</v>
      </c>
      <c r="B205">
        <v>19065</v>
      </c>
      <c r="C205">
        <f t="shared" si="12"/>
        <v>28.375545350791072</v>
      </c>
      <c r="D205">
        <v>461</v>
      </c>
      <c r="E205">
        <f t="shared" si="14"/>
        <v>0</v>
      </c>
      <c r="F205">
        <v>17142</v>
      </c>
      <c r="G205">
        <f t="shared" si="13"/>
        <v>1462</v>
      </c>
    </row>
    <row r="206" spans="1:7" x14ac:dyDescent="0.3">
      <c r="A206" s="1">
        <v>44131</v>
      </c>
      <c r="B206">
        <v>19114</v>
      </c>
      <c r="C206">
        <f t="shared" si="12"/>
        <v>49</v>
      </c>
      <c r="D206">
        <v>462</v>
      </c>
      <c r="E206">
        <f t="shared" si="14"/>
        <v>1</v>
      </c>
      <c r="F206">
        <v>17234</v>
      </c>
      <c r="G206">
        <f t="shared" si="13"/>
        <v>1418</v>
      </c>
    </row>
    <row r="207" spans="1:7" ht="15.75" customHeight="1" x14ac:dyDescent="0.3">
      <c r="A207" s="1">
        <v>44132</v>
      </c>
      <c r="B207">
        <v>19165</v>
      </c>
      <c r="C207">
        <f t="shared" si="12"/>
        <v>51</v>
      </c>
      <c r="D207">
        <v>462</v>
      </c>
      <c r="E207">
        <f t="shared" si="14"/>
        <v>0</v>
      </c>
      <c r="F207">
        <v>17502</v>
      </c>
      <c r="G207">
        <f t="shared" si="13"/>
        <v>1201</v>
      </c>
    </row>
    <row r="208" spans="1:7" x14ac:dyDescent="0.3">
      <c r="A208" s="1">
        <v>44133</v>
      </c>
      <c r="B208">
        <v>19212</v>
      </c>
      <c r="C208">
        <f t="shared" si="12"/>
        <v>47</v>
      </c>
      <c r="D208">
        <v>464</v>
      </c>
      <c r="E208">
        <f t="shared" si="14"/>
        <v>2</v>
      </c>
      <c r="F208">
        <v>17756</v>
      </c>
      <c r="G208">
        <f t="shared" si="13"/>
        <v>992</v>
      </c>
    </row>
    <row r="209" spans="1:7" x14ac:dyDescent="0.3">
      <c r="A209" s="1">
        <v>44134</v>
      </c>
      <c r="B209">
        <v>19282</v>
      </c>
      <c r="C209">
        <f t="shared" si="12"/>
        <v>70</v>
      </c>
      <c r="D209">
        <v>465</v>
      </c>
      <c r="E209">
        <f t="shared" si="14"/>
        <v>1</v>
      </c>
      <c r="F209">
        <v>17913</v>
      </c>
      <c r="G209">
        <f t="shared" si="13"/>
        <v>904</v>
      </c>
    </row>
    <row r="210" spans="1:7" x14ac:dyDescent="0.3">
      <c r="A210" s="1">
        <v>44135</v>
      </c>
      <c r="B210">
        <v>19290</v>
      </c>
      <c r="C210">
        <f t="shared" si="12"/>
        <v>8</v>
      </c>
      <c r="D210">
        <v>465</v>
      </c>
      <c r="E210">
        <f t="shared" si="14"/>
        <v>0</v>
      </c>
      <c r="F210">
        <v>17913</v>
      </c>
      <c r="G210">
        <f t="shared" si="13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2"/>
        <v>20.333333333332121</v>
      </c>
      <c r="D211">
        <f>(D210*2+D213)/3</f>
        <v>466.66666666666669</v>
      </c>
      <c r="E211">
        <f t="shared" si="14"/>
        <v>1.6666666666666856</v>
      </c>
      <c r="F211">
        <f>(F210*2+F213)/3</f>
        <v>17975.333333333332</v>
      </c>
      <c r="G211">
        <f t="shared" si="13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2"/>
        <v>20.333333333335759</v>
      </c>
      <c r="D212">
        <f>(D210+D213*2)/3</f>
        <v>468.33333333333331</v>
      </c>
      <c r="E212">
        <f t="shared" si="14"/>
        <v>1.6666666666666288</v>
      </c>
      <c r="F212">
        <f>(F210+F213*2)/3</f>
        <v>18037.666666666668</v>
      </c>
      <c r="G212">
        <f t="shared" si="13"/>
        <v>824.66666666666788</v>
      </c>
    </row>
    <row r="213" spans="1:7" x14ac:dyDescent="0.3">
      <c r="A213" s="1">
        <v>44138</v>
      </c>
      <c r="B213">
        <v>19351</v>
      </c>
      <c r="C213">
        <f t="shared" si="12"/>
        <v>20.333333333332121</v>
      </c>
      <c r="D213">
        <v>470</v>
      </c>
      <c r="E213">
        <f t="shared" si="14"/>
        <v>1.6666666666666856</v>
      </c>
      <c r="F213">
        <v>18100</v>
      </c>
      <c r="G213">
        <f t="shared" si="13"/>
        <v>781</v>
      </c>
    </row>
    <row r="214" spans="1:7" x14ac:dyDescent="0.3">
      <c r="A214" s="1">
        <v>44139</v>
      </c>
      <c r="B214">
        <v>19369</v>
      </c>
      <c r="C214">
        <f t="shared" si="12"/>
        <v>18</v>
      </c>
      <c r="D214">
        <v>472</v>
      </c>
      <c r="E214">
        <f t="shared" si="14"/>
        <v>2</v>
      </c>
      <c r="F214">
        <v>18271</v>
      </c>
      <c r="G214">
        <f t="shared" si="13"/>
        <v>626</v>
      </c>
    </row>
    <row r="215" spans="1:7" x14ac:dyDescent="0.3">
      <c r="A215" s="1">
        <v>44140</v>
      </c>
      <c r="B215">
        <v>19439</v>
      </c>
      <c r="C215">
        <f t="shared" si="12"/>
        <v>70</v>
      </c>
      <c r="D215">
        <v>473</v>
      </c>
      <c r="E215">
        <f t="shared" si="14"/>
        <v>1</v>
      </c>
      <c r="F215">
        <v>18307</v>
      </c>
      <c r="G215">
        <f t="shared" si="13"/>
        <v>659</v>
      </c>
    </row>
    <row r="216" spans="1:7" x14ac:dyDescent="0.3">
      <c r="A216" s="1">
        <v>44141</v>
      </c>
      <c r="B216">
        <v>19498</v>
      </c>
      <c r="C216">
        <f t="shared" si="12"/>
        <v>59</v>
      </c>
      <c r="D216">
        <v>473</v>
      </c>
      <c r="E216">
        <f t="shared" si="14"/>
        <v>0</v>
      </c>
      <c r="F216">
        <v>18358</v>
      </c>
      <c r="G216">
        <f t="shared" si="13"/>
        <v>667</v>
      </c>
    </row>
    <row r="217" spans="1:7" x14ac:dyDescent="0.3">
      <c r="A217" s="1">
        <v>44142</v>
      </c>
      <c r="B217">
        <v>19503</v>
      </c>
      <c r="C217">
        <f t="shared" si="12"/>
        <v>5</v>
      </c>
      <c r="D217">
        <v>474</v>
      </c>
      <c r="E217">
        <f t="shared" si="14"/>
        <v>1</v>
      </c>
      <c r="F217">
        <v>18384</v>
      </c>
      <c r="G217">
        <f t="shared" si="13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2"/>
        <v>36.5</v>
      </c>
      <c r="D218">
        <f>AVERAGE(D217,D219)</f>
        <v>475</v>
      </c>
      <c r="E218">
        <f t="shared" si="14"/>
        <v>1</v>
      </c>
      <c r="F218">
        <f>AVERAGE(F217,F219)</f>
        <v>18418.5</v>
      </c>
      <c r="G218">
        <f t="shared" si="13"/>
        <v>646</v>
      </c>
    </row>
    <row r="219" spans="1:7" x14ac:dyDescent="0.3">
      <c r="A219" s="1">
        <v>44144</v>
      </c>
      <c r="B219">
        <v>19576</v>
      </c>
      <c r="C219">
        <f t="shared" si="12"/>
        <v>36.5</v>
      </c>
      <c r="D219">
        <v>476</v>
      </c>
      <c r="E219">
        <f t="shared" si="14"/>
        <v>1</v>
      </c>
      <c r="F219">
        <v>18453</v>
      </c>
      <c r="G219">
        <f t="shared" si="13"/>
        <v>647</v>
      </c>
    </row>
    <row r="220" spans="1:7" x14ac:dyDescent="0.3">
      <c r="A220" s="1">
        <v>44145</v>
      </c>
      <c r="B220">
        <v>19636</v>
      </c>
      <c r="C220">
        <f t="shared" si="12"/>
        <v>60</v>
      </c>
      <c r="D220">
        <v>477</v>
      </c>
      <c r="E220">
        <f t="shared" si="14"/>
        <v>1</v>
      </c>
      <c r="F220">
        <v>18497</v>
      </c>
      <c r="G220">
        <f t="shared" si="13"/>
        <v>662</v>
      </c>
    </row>
    <row r="221" spans="1:7" x14ac:dyDescent="0.3">
      <c r="A221" s="1">
        <v>44146</v>
      </c>
      <c r="B221">
        <v>19681</v>
      </c>
      <c r="C221">
        <f t="shared" si="12"/>
        <v>45</v>
      </c>
      <c r="D221">
        <v>478</v>
      </c>
      <c r="E221">
        <f t="shared" ref="E221:E234" si="15">D221-D220</f>
        <v>1</v>
      </c>
      <c r="F221">
        <v>18530</v>
      </c>
      <c r="G221">
        <f t="shared" si="13"/>
        <v>673</v>
      </c>
    </row>
    <row r="222" spans="1:7" x14ac:dyDescent="0.3">
      <c r="A222" s="1">
        <v>44147</v>
      </c>
      <c r="B222">
        <v>19794</v>
      </c>
      <c r="C222">
        <f t="shared" si="12"/>
        <v>113</v>
      </c>
      <c r="D222">
        <v>480</v>
      </c>
      <c r="E222">
        <f t="shared" si="15"/>
        <v>2</v>
      </c>
      <c r="F222">
        <v>18594</v>
      </c>
      <c r="G222">
        <f t="shared" si="13"/>
        <v>720</v>
      </c>
    </row>
    <row r="223" spans="1:7" x14ac:dyDescent="0.3">
      <c r="A223" s="1">
        <v>44148</v>
      </c>
      <c r="B223">
        <v>19872</v>
      </c>
      <c r="C223">
        <f t="shared" si="12"/>
        <v>78</v>
      </c>
      <c r="D223">
        <v>483</v>
      </c>
      <c r="E223">
        <f t="shared" si="15"/>
        <v>3</v>
      </c>
      <c r="F223">
        <v>18636</v>
      </c>
      <c r="G223">
        <f t="shared" si="13"/>
        <v>753</v>
      </c>
    </row>
    <row r="224" spans="1:7" x14ac:dyDescent="0.3">
      <c r="A224" s="1">
        <v>44149</v>
      </c>
      <c r="B224">
        <v>19889</v>
      </c>
      <c r="C224">
        <f t="shared" si="12"/>
        <v>17</v>
      </c>
      <c r="D224">
        <v>483</v>
      </c>
      <c r="E224">
        <f t="shared" si="15"/>
        <v>0</v>
      </c>
      <c r="F224">
        <v>18663</v>
      </c>
      <c r="G224">
        <f t="shared" si="13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2"/>
        <v>36.965647867607913</v>
      </c>
      <c r="D225">
        <f>SQRT(D226*D224)</f>
        <v>483</v>
      </c>
      <c r="E225">
        <f t="shared" si="15"/>
        <v>0</v>
      </c>
      <c r="F225">
        <f>SQRT(F226*F224)</f>
        <v>18703.456151203714</v>
      </c>
      <c r="G225">
        <f t="shared" si="13"/>
        <v>739.50949666389351</v>
      </c>
    </row>
    <row r="226" spans="1:7" x14ac:dyDescent="0.3">
      <c r="A226" s="1">
        <v>44151</v>
      </c>
      <c r="B226">
        <v>19963</v>
      </c>
      <c r="C226">
        <f t="shared" si="12"/>
        <v>37.034352132392087</v>
      </c>
      <c r="D226">
        <v>483</v>
      </c>
      <c r="E226">
        <f t="shared" si="15"/>
        <v>0</v>
      </c>
      <c r="F226">
        <v>18744</v>
      </c>
      <c r="G226">
        <f t="shared" si="13"/>
        <v>736</v>
      </c>
    </row>
    <row r="227" spans="1:7" x14ac:dyDescent="0.3">
      <c r="A227" s="1">
        <v>44152</v>
      </c>
      <c r="B227">
        <v>20076</v>
      </c>
      <c r="C227">
        <f t="shared" si="12"/>
        <v>113</v>
      </c>
      <c r="D227">
        <v>486</v>
      </c>
      <c r="E227">
        <f t="shared" si="15"/>
        <v>3</v>
      </c>
      <c r="F227">
        <v>18759</v>
      </c>
      <c r="G227">
        <f t="shared" si="13"/>
        <v>831</v>
      </c>
    </row>
    <row r="228" spans="1:7" x14ac:dyDescent="0.3">
      <c r="A228" s="1">
        <v>44153</v>
      </c>
      <c r="B228">
        <v>20168</v>
      </c>
      <c r="C228">
        <f t="shared" si="12"/>
        <v>92</v>
      </c>
      <c r="D228">
        <v>487</v>
      </c>
      <c r="E228">
        <f t="shared" si="15"/>
        <v>1</v>
      </c>
      <c r="F228">
        <v>18804</v>
      </c>
      <c r="G228">
        <f t="shared" si="13"/>
        <v>877</v>
      </c>
    </row>
    <row r="229" spans="1:7" x14ac:dyDescent="0.3">
      <c r="A229" s="1">
        <v>44154</v>
      </c>
      <c r="B229">
        <v>20341</v>
      </c>
      <c r="C229">
        <f t="shared" si="12"/>
        <v>173</v>
      </c>
      <c r="D229">
        <v>487</v>
      </c>
      <c r="E229">
        <f t="shared" si="15"/>
        <v>0</v>
      </c>
      <c r="F229">
        <v>18862</v>
      </c>
      <c r="G229">
        <f t="shared" si="13"/>
        <v>992</v>
      </c>
    </row>
    <row r="230" spans="1:7" x14ac:dyDescent="0.3">
      <c r="A230" s="1">
        <v>44155</v>
      </c>
      <c r="B230">
        <v>20457</v>
      </c>
      <c r="C230">
        <f t="shared" si="12"/>
        <v>116</v>
      </c>
      <c r="D230">
        <v>488</v>
      </c>
      <c r="E230">
        <f t="shared" si="15"/>
        <v>1</v>
      </c>
      <c r="F230">
        <v>18900</v>
      </c>
      <c r="G230">
        <f t="shared" si="13"/>
        <v>1069</v>
      </c>
    </row>
    <row r="231" spans="1:7" x14ac:dyDescent="0.3">
      <c r="A231" s="1">
        <v>44156</v>
      </c>
      <c r="B231">
        <v>20483</v>
      </c>
      <c r="C231">
        <f t="shared" si="12"/>
        <v>26</v>
      </c>
      <c r="D231">
        <v>489</v>
      </c>
      <c r="E231">
        <f t="shared" si="15"/>
        <v>1</v>
      </c>
      <c r="F231">
        <v>18933</v>
      </c>
      <c r="G231">
        <f t="shared" si="13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2"/>
        <v>70.877371435297391</v>
      </c>
      <c r="D232">
        <v>490</v>
      </c>
      <c r="E232">
        <f t="shared" si="15"/>
        <v>1</v>
      </c>
      <c r="F232">
        <f>SQRT(F233*F231)</f>
        <v>18958.482850692457</v>
      </c>
      <c r="G232">
        <f t="shared" si="13"/>
        <v>1105.3945207428405</v>
      </c>
    </row>
    <row r="233" spans="1:7" x14ac:dyDescent="0.3">
      <c r="A233" s="1">
        <v>44158</v>
      </c>
      <c r="B233">
        <v>20625</v>
      </c>
      <c r="C233">
        <f t="shared" si="12"/>
        <v>71.122628564702609</v>
      </c>
      <c r="D233">
        <v>491</v>
      </c>
      <c r="E233">
        <f t="shared" si="15"/>
        <v>1</v>
      </c>
      <c r="F233">
        <v>18984</v>
      </c>
      <c r="G233">
        <f t="shared" si="13"/>
        <v>1150</v>
      </c>
    </row>
    <row r="234" spans="1:7" x14ac:dyDescent="0.3">
      <c r="A234" s="1">
        <v>44159</v>
      </c>
      <c r="B234">
        <v>20739</v>
      </c>
      <c r="C234">
        <f t="shared" si="12"/>
        <v>114</v>
      </c>
      <c r="D234">
        <v>491</v>
      </c>
      <c r="E234">
        <f t="shared" si="15"/>
        <v>0</v>
      </c>
      <c r="F234">
        <v>19062</v>
      </c>
      <c r="G234">
        <f t="shared" si="13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4"/>
  <sheetViews>
    <sheetView workbookViewId="0">
      <pane ySplit="1" topLeftCell="A219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4.6180738786279685</v>
      </c>
      <c r="I103">
        <f>A177-A103</f>
        <v>74</v>
      </c>
      <c r="J103">
        <f>H103^(1/I103)</f>
        <v>1.0208905906633594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F103*$J$103</f>
        <v>3095.3402708913059</v>
      </c>
      <c r="G104">
        <f>B104-D104-F104</f>
        <v>1502.6597291086941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 t="shared" ref="F105:F168" si="7">F104*$J$103</f>
        <v>3160.003757454308</v>
      </c>
      <c r="G105">
        <f>B105-D105-F105</f>
        <v>1511.996242545692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 t="shared" si="7"/>
        <v>3226.0181024459635</v>
      </c>
      <c r="G106">
        <f t="shared" ref="G106:G126" si="8">B106-D106-F106</f>
        <v>1456.5566122393348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 t="shared" si="7"/>
        <v>3293.4115260967496</v>
      </c>
      <c r="G107">
        <f t="shared" si="8"/>
        <v>1399.5884739032504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 t="shared" si="7"/>
        <v>3362.2128381744265</v>
      </c>
      <c r="G108">
        <f t="shared" si="8"/>
        <v>1401.7871618255735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 t="shared" si="7"/>
        <v>3432.4514502998204</v>
      </c>
      <c r="G109">
        <f t="shared" si="8"/>
        <v>1745.5485497001796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 t="shared" si="7"/>
        <v>3504.1573885198882</v>
      </c>
      <c r="G110">
        <f t="shared" si="8"/>
        <v>1980.8426114801118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 t="shared" si="7"/>
        <v>3577.3613061434435</v>
      </c>
      <c r="G111">
        <f t="shared" si="8"/>
        <v>2216.6386938565565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 t="shared" si="7"/>
        <v>3652.0944968450267</v>
      </c>
      <c r="G112">
        <f t="shared" si="8"/>
        <v>2145.9055031549733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 t="shared" si="7"/>
        <v>3728.3889080425238</v>
      </c>
      <c r="G113">
        <f t="shared" si="8"/>
        <v>2210.8358534904605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 t="shared" si="7"/>
        <v>3806.2771545542496</v>
      </c>
      <c r="G114">
        <f t="shared" si="8"/>
        <v>2277.5868592969068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 t="shared" si="7"/>
        <v>3885.7925325413389</v>
      </c>
      <c r="G115">
        <f t="shared" si="8"/>
        <v>2346.2074674586611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 t="shared" si="7"/>
        <v>3966.9690337413986</v>
      </c>
      <c r="G116">
        <f t="shared" si="8"/>
        <v>2486.0309662586014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 t="shared" si="7"/>
        <v>4049.8413599995124</v>
      </c>
      <c r="G117">
        <f t="shared" si="8"/>
        <v>2513.1586400004876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 t="shared" si="7"/>
        <v>4134.4449381028053</v>
      </c>
      <c r="G118">
        <f t="shared" si="8"/>
        <v>2803.5550618971947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 t="shared" si="7"/>
        <v>4220.815934924909</v>
      </c>
      <c r="G119">
        <f t="shared" si="8"/>
        <v>2748.184065075091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 t="shared" si="7"/>
        <v>4308.9912728868103</v>
      </c>
      <c r="G120">
        <f t="shared" si="8"/>
        <v>2779.485051718606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 t="shared" si="7"/>
        <v>4399.0086457406769</v>
      </c>
      <c r="G121">
        <f t="shared" si="8"/>
        <v>2810.9913542593231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 t="shared" si="7"/>
        <v>4490.9065346834241</v>
      </c>
      <c r="G122">
        <f t="shared" si="8"/>
        <v>2973.0934653165759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 t="shared" si="7"/>
        <v>4584.7242248069015</v>
      </c>
      <c r="G123">
        <f t="shared" si="8"/>
        <v>3189.2757751930985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 t="shared" si="7"/>
        <v>4680.5018218917303</v>
      </c>
      <c r="G124">
        <f t="shared" si="8"/>
        <v>3314.4981781082697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 t="shared" si="7"/>
        <v>4778.2802695519786</v>
      </c>
      <c r="G125">
        <f t="shared" si="8"/>
        <v>3576.7197304480214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 t="shared" si="7"/>
        <v>4878.1013667379957</v>
      </c>
      <c r="G126">
        <f t="shared" si="8"/>
        <v>3687.8986332620043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 t="shared" si="7"/>
        <v>4980.0077856048929</v>
      </c>
      <c r="G127">
        <f>B127-D127-F127</f>
        <v>3642.4833513822659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 t="shared" si="7"/>
        <v>5084.0430897543074</v>
      </c>
      <c r="G128">
        <f t="shared" ref="G128:G191" si="9">B128-D128-F128</f>
        <v>3594.9569102456926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 t="shared" si="7"/>
        <v>5190.2517528572453</v>
      </c>
      <c r="G129">
        <f t="shared" si="9"/>
        <v>3733.7482471427547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 t="shared" si="7"/>
        <v>5298.6791776659693</v>
      </c>
      <c r="G130">
        <f t="shared" si="9"/>
        <v>4099.3208223340307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 t="shared" si="7"/>
        <v>5409.3717154230553</v>
      </c>
      <c r="G131">
        <f t="shared" si="9"/>
        <v>4193.6282845769447</v>
      </c>
    </row>
    <row r="132" spans="1:7" x14ac:dyDescent="0.3">
      <c r="A132" s="1">
        <v>44057</v>
      </c>
      <c r="B132">
        <v>10107</v>
      </c>
      <c r="C132">
        <f t="shared" ref="C132:C189" si="10">B132-B131</f>
        <v>230</v>
      </c>
      <c r="D132">
        <v>276</v>
      </c>
      <c r="E132">
        <f t="shared" si="4"/>
        <v>2</v>
      </c>
      <c r="F132">
        <f t="shared" si="7"/>
        <v>5522.376685675913</v>
      </c>
      <c r="G132">
        <f t="shared" si="9"/>
        <v>4308.623314324087</v>
      </c>
    </row>
    <row r="133" spans="1:7" x14ac:dyDescent="0.3">
      <c r="A133" s="1">
        <v>44058</v>
      </c>
      <c r="B133">
        <v>10135</v>
      </c>
      <c r="C133">
        <f t="shared" si="10"/>
        <v>28</v>
      </c>
      <c r="D133">
        <v>280</v>
      </c>
      <c r="E133">
        <f t="shared" ref="E133:E196" si="11">D133-D132</f>
        <v>4</v>
      </c>
      <c r="F133">
        <f t="shared" si="7"/>
        <v>5637.7423965052476</v>
      </c>
      <c r="G133">
        <f t="shared" si="9"/>
        <v>4217.2576034947524</v>
      </c>
    </row>
    <row r="134" spans="1:7" x14ac:dyDescent="0.3">
      <c r="A134" s="1">
        <v>44059</v>
      </c>
      <c r="B134">
        <f>SQRT(B133*B135)</f>
        <v>10291.294865078933</v>
      </c>
      <c r="C134">
        <f t="shared" si="10"/>
        <v>156.29486507893307</v>
      </c>
      <c r="D134">
        <f>SQRT(D133*D135)</f>
        <v>285.44701785094901</v>
      </c>
      <c r="E134">
        <f t="shared" si="11"/>
        <v>5.4470178509490097</v>
      </c>
      <c r="F134">
        <f t="shared" si="7"/>
        <v>5755.5181651761059</v>
      </c>
      <c r="G134">
        <f t="shared" si="9"/>
        <v>4250.3296820518781</v>
      </c>
    </row>
    <row r="135" spans="1:7" x14ac:dyDescent="0.3">
      <c r="A135" s="1">
        <v>44060</v>
      </c>
      <c r="B135">
        <v>10450</v>
      </c>
      <c r="C135">
        <f t="shared" si="10"/>
        <v>158.70513492106693</v>
      </c>
      <c r="D135">
        <v>291</v>
      </c>
      <c r="E135">
        <f t="shared" si="11"/>
        <v>5.5529821490509903</v>
      </c>
      <c r="F135">
        <f t="shared" si="7"/>
        <v>5875.7543392203297</v>
      </c>
      <c r="G135">
        <f t="shared" si="9"/>
        <v>4283.2456607796703</v>
      </c>
    </row>
    <row r="136" spans="1:7" x14ac:dyDescent="0.3">
      <c r="A136" s="1">
        <v>44061</v>
      </c>
      <c r="B136">
        <v>10694</v>
      </c>
      <c r="C136">
        <f t="shared" si="10"/>
        <v>244</v>
      </c>
      <c r="D136">
        <v>293</v>
      </c>
      <c r="E136">
        <f t="shared" si="11"/>
        <v>2</v>
      </c>
      <c r="F136">
        <f t="shared" si="7"/>
        <v>5998.5023179594391</v>
      </c>
      <c r="G136">
        <f t="shared" si="9"/>
        <v>4402.4976820405609</v>
      </c>
    </row>
    <row r="137" spans="1:7" x14ac:dyDescent="0.3">
      <c r="A137" s="1">
        <v>44062</v>
      </c>
      <c r="B137">
        <v>11039</v>
      </c>
      <c r="C137">
        <f t="shared" si="10"/>
        <v>345</v>
      </c>
      <c r="D137">
        <v>298</v>
      </c>
      <c r="E137">
        <f t="shared" si="11"/>
        <v>5</v>
      </c>
      <c r="F137">
        <f t="shared" si="7"/>
        <v>6123.8145744771427</v>
      </c>
      <c r="G137">
        <f t="shared" si="9"/>
        <v>4617.1854255228573</v>
      </c>
    </row>
    <row r="138" spans="1:7" x14ac:dyDescent="0.3">
      <c r="A138" s="1">
        <v>44063</v>
      </c>
      <c r="B138">
        <v>11289</v>
      </c>
      <c r="C138">
        <f t="shared" si="10"/>
        <v>250</v>
      </c>
      <c r="D138">
        <v>305</v>
      </c>
      <c r="E138">
        <f t="shared" si="11"/>
        <v>7</v>
      </c>
      <c r="F138">
        <f t="shared" si="7"/>
        <v>6251.744678050859</v>
      </c>
      <c r="G138">
        <f t="shared" si="9"/>
        <v>4732.255321949141</v>
      </c>
    </row>
    <row r="139" spans="1:7" x14ac:dyDescent="0.3">
      <c r="A139" s="1">
        <v>44064</v>
      </c>
      <c r="B139">
        <v>11505</v>
      </c>
      <c r="C139">
        <f t="shared" si="10"/>
        <v>216</v>
      </c>
      <c r="D139">
        <v>309</v>
      </c>
      <c r="E139">
        <f t="shared" si="11"/>
        <v>4</v>
      </c>
      <c r="F139">
        <f t="shared" si="7"/>
        <v>6382.3473170518555</v>
      </c>
      <c r="G139">
        <f t="shared" si="9"/>
        <v>4813.6526829481445</v>
      </c>
    </row>
    <row r="140" spans="1:7" x14ac:dyDescent="0.3">
      <c r="A140" s="1">
        <v>44065</v>
      </c>
      <c r="B140">
        <v>11577</v>
      </c>
      <c r="C140">
        <f t="shared" si="10"/>
        <v>72</v>
      </c>
      <c r="D140">
        <v>310</v>
      </c>
      <c r="E140">
        <f t="shared" si="11"/>
        <v>1</v>
      </c>
      <c r="F140">
        <f t="shared" si="7"/>
        <v>6515.6783223237762</v>
      </c>
      <c r="G140">
        <f t="shared" si="9"/>
        <v>4751.3216776762238</v>
      </c>
    </row>
    <row r="141" spans="1:7" x14ac:dyDescent="0.3">
      <c r="A141" s="1">
        <v>44066</v>
      </c>
      <c r="B141">
        <f>SQRT(B140*B142)</f>
        <v>11779.233633815062</v>
      </c>
      <c r="C141">
        <f t="shared" si="10"/>
        <v>202.23363381506169</v>
      </c>
      <c r="D141">
        <f>SQRT(D140*D142)</f>
        <v>314.96031496047243</v>
      </c>
      <c r="E141">
        <f t="shared" si="11"/>
        <v>4.9603149604724308</v>
      </c>
      <c r="F141">
        <f t="shared" si="7"/>
        <v>6651.7946910495666</v>
      </c>
      <c r="G141">
        <f t="shared" si="9"/>
        <v>4812.4786278050233</v>
      </c>
    </row>
    <row r="142" spans="1:7" x14ac:dyDescent="0.3">
      <c r="A142" s="1">
        <v>44067</v>
      </c>
      <c r="B142">
        <v>11985</v>
      </c>
      <c r="C142">
        <f t="shared" si="10"/>
        <v>205.76636618493831</v>
      </c>
      <c r="D142">
        <v>320</v>
      </c>
      <c r="E142">
        <f t="shared" si="11"/>
        <v>5.0396850395275692</v>
      </c>
      <c r="F142">
        <f t="shared" si="7"/>
        <v>6790.7546111169904</v>
      </c>
      <c r="G142">
        <f t="shared" si="9"/>
        <v>4874.2453888830096</v>
      </c>
    </row>
    <row r="143" spans="1:7" x14ac:dyDescent="0.3">
      <c r="A143" s="1">
        <v>44068</v>
      </c>
      <c r="B143">
        <v>12226</v>
      </c>
      <c r="C143">
        <f t="shared" si="10"/>
        <v>241</v>
      </c>
      <c r="D143">
        <v>324</v>
      </c>
      <c r="E143">
        <f t="shared" si="11"/>
        <v>4</v>
      </c>
      <c r="F143">
        <f t="shared" si="7"/>
        <v>6932.6174859931562</v>
      </c>
      <c r="G143">
        <f t="shared" si="9"/>
        <v>4969.3825140068438</v>
      </c>
    </row>
    <row r="144" spans="1:7" x14ac:dyDescent="0.3">
      <c r="A144" s="1">
        <v>44069</v>
      </c>
      <c r="B144">
        <v>12472</v>
      </c>
      <c r="C144">
        <f t="shared" si="10"/>
        <v>246</v>
      </c>
      <c r="D144">
        <v>330</v>
      </c>
      <c r="E144">
        <f t="shared" si="11"/>
        <v>6</v>
      </c>
      <c r="F144">
        <f t="shared" si="7"/>
        <v>7077.4439601186868</v>
      </c>
      <c r="G144">
        <f t="shared" si="9"/>
        <v>5064.5560398813132</v>
      </c>
    </row>
    <row r="145" spans="1:7" x14ac:dyDescent="0.3">
      <c r="A145" s="1">
        <v>44070</v>
      </c>
      <c r="B145">
        <v>12771</v>
      </c>
      <c r="C145">
        <f t="shared" si="10"/>
        <v>299</v>
      </c>
      <c r="D145">
        <v>333</v>
      </c>
      <c r="E145">
        <f t="shared" si="11"/>
        <v>3</v>
      </c>
      <c r="F145">
        <f t="shared" si="7"/>
        <v>7225.2959448323918</v>
      </c>
      <c r="G145">
        <f t="shared" si="9"/>
        <v>5212.7040551676082</v>
      </c>
    </row>
    <row r="146" spans="1:7" x14ac:dyDescent="0.3">
      <c r="A146" s="1">
        <v>44071</v>
      </c>
      <c r="B146">
        <v>12975</v>
      </c>
      <c r="C146">
        <f t="shared" si="10"/>
        <v>204</v>
      </c>
      <c r="D146">
        <v>340</v>
      </c>
      <c r="E146">
        <f t="shared" si="11"/>
        <v>7</v>
      </c>
      <c r="F146">
        <f t="shared" si="7"/>
        <v>7376.236644837516</v>
      </c>
      <c r="G146">
        <f t="shared" si="9"/>
        <v>5258.763355162484</v>
      </c>
    </row>
    <row r="147" spans="1:7" x14ac:dyDescent="0.3">
      <c r="A147" s="1">
        <v>44072</v>
      </c>
      <c r="B147">
        <v>13059</v>
      </c>
      <c r="C147">
        <f t="shared" si="10"/>
        <v>84</v>
      </c>
      <c r="D147">
        <v>341</v>
      </c>
      <c r="E147">
        <f t="shared" si="11"/>
        <v>1</v>
      </c>
      <c r="F147">
        <f t="shared" si="7"/>
        <v>7530.3305852208878</v>
      </c>
      <c r="G147">
        <f t="shared" si="9"/>
        <v>5187.6694147791122</v>
      </c>
    </row>
    <row r="148" spans="1:7" x14ac:dyDescent="0.3">
      <c r="A148" s="1">
        <v>44073</v>
      </c>
      <c r="B148">
        <f>SQRT(B147*B149)</f>
        <v>13154.64971027355</v>
      </c>
      <c r="C148">
        <f t="shared" si="10"/>
        <v>95.649710273550227</v>
      </c>
      <c r="D148">
        <f>SQRT(D147*D149)</f>
        <v>346.94812292329817</v>
      </c>
      <c r="E148">
        <f t="shared" si="11"/>
        <v>5.9481229232981718</v>
      </c>
      <c r="F148">
        <f t="shared" si="7"/>
        <v>7687.6436390365134</v>
      </c>
      <c r="G148">
        <f t="shared" si="9"/>
        <v>5120.0579483137381</v>
      </c>
    </row>
    <row r="149" spans="1:7" x14ac:dyDescent="0.3">
      <c r="A149" s="1">
        <v>44074</v>
      </c>
      <c r="B149">
        <v>13251</v>
      </c>
      <c r="C149">
        <f t="shared" si="10"/>
        <v>96.350289726449773</v>
      </c>
      <c r="D149">
        <v>353</v>
      </c>
      <c r="E149">
        <f t="shared" si="11"/>
        <v>6.0518770767018282</v>
      </c>
      <c r="F149">
        <f t="shared" si="7"/>
        <v>7848.2430554654038</v>
      </c>
      <c r="G149">
        <f t="shared" si="9"/>
        <v>5049.7569445345962</v>
      </c>
    </row>
    <row r="150" spans="1:7" x14ac:dyDescent="0.3">
      <c r="A150" s="1">
        <v>44075</v>
      </c>
      <c r="B150">
        <v>13504</v>
      </c>
      <c r="C150">
        <f t="shared" si="10"/>
        <v>253</v>
      </c>
      <c r="D150">
        <v>360</v>
      </c>
      <c r="E150">
        <f t="shared" si="11"/>
        <v>7</v>
      </c>
      <c r="F150">
        <f t="shared" si="7"/>
        <v>8012.1974885636846</v>
      </c>
      <c r="G150">
        <f t="shared" si="9"/>
        <v>5131.8025114363154</v>
      </c>
    </row>
    <row r="151" spans="1:7" x14ac:dyDescent="0.3">
      <c r="A151" s="1">
        <v>44076</v>
      </c>
      <c r="B151">
        <v>13719</v>
      </c>
      <c r="C151">
        <f t="shared" si="10"/>
        <v>215</v>
      </c>
      <c r="D151">
        <v>362</v>
      </c>
      <c r="E151">
        <f t="shared" si="11"/>
        <v>2</v>
      </c>
      <c r="F151">
        <f t="shared" si="7"/>
        <v>8179.577026611265</v>
      </c>
      <c r="G151">
        <f t="shared" si="9"/>
        <v>5177.422973388735</v>
      </c>
    </row>
    <row r="152" spans="1:7" x14ac:dyDescent="0.3">
      <c r="A152" s="1">
        <v>44077</v>
      </c>
      <c r="B152">
        <v>13929</v>
      </c>
      <c r="C152">
        <f t="shared" si="10"/>
        <v>210</v>
      </c>
      <c r="D152">
        <v>363</v>
      </c>
      <c r="E152">
        <f t="shared" si="11"/>
        <v>1</v>
      </c>
      <c r="F152">
        <f t="shared" si="7"/>
        <v>8350.4532220736201</v>
      </c>
      <c r="G152">
        <f t="shared" si="9"/>
        <v>5215.5467779263799</v>
      </c>
    </row>
    <row r="153" spans="1:7" x14ac:dyDescent="0.3">
      <c r="A153" s="1">
        <v>44078</v>
      </c>
      <c r="B153">
        <v>14139</v>
      </c>
      <c r="C153">
        <f t="shared" si="10"/>
        <v>210</v>
      </c>
      <c r="D153">
        <v>363</v>
      </c>
      <c r="E153">
        <f t="shared" si="11"/>
        <v>0</v>
      </c>
      <c r="F153">
        <f t="shared" si="7"/>
        <v>8524.8991221894903</v>
      </c>
      <c r="G153">
        <f t="shared" si="9"/>
        <v>5251.1008778105097</v>
      </c>
    </row>
    <row r="154" spans="1:7" x14ac:dyDescent="0.3">
      <c r="A154" s="1">
        <v>44079</v>
      </c>
      <c r="B154">
        <v>14225</v>
      </c>
      <c r="C154">
        <f t="shared" si="10"/>
        <v>86</v>
      </c>
      <c r="D154">
        <v>369</v>
      </c>
      <c r="E154">
        <f t="shared" si="11"/>
        <v>6</v>
      </c>
      <c r="F154">
        <f t="shared" si="7"/>
        <v>8702.9893001975834</v>
      </c>
      <c r="G154">
        <f t="shared" si="9"/>
        <v>5153.0106998024166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10"/>
        <v>102.5916566745891</v>
      </c>
      <c r="D155">
        <f>(D157/D154)^(1/3)*D154</f>
        <v>370.98925676589107</v>
      </c>
      <c r="E155">
        <f t="shared" si="11"/>
        <v>1.9892567658910707</v>
      </c>
      <c r="F155">
        <f t="shared" si="7"/>
        <v>8884.7998872156077</v>
      </c>
      <c r="G155">
        <f t="shared" si="9"/>
        <v>5071.8025126930897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10"/>
        <v>103.33155460212765</v>
      </c>
      <c r="D156">
        <f>(D157/D154)^(1/3)*D155</f>
        <v>372.98923749514432</v>
      </c>
      <c r="E156">
        <f t="shared" si="11"/>
        <v>1.9999807292532523</v>
      </c>
      <c r="F156">
        <f t="shared" si="7"/>
        <v>9070.4086047852907</v>
      </c>
      <c r="G156">
        <f t="shared" si="9"/>
        <v>4987.525368996281</v>
      </c>
    </row>
    <row r="157" spans="1:7" x14ac:dyDescent="0.3">
      <c r="A157" s="1">
        <v>44082</v>
      </c>
      <c r="B157">
        <v>14535</v>
      </c>
      <c r="C157">
        <f t="shared" si="10"/>
        <v>104.07678872328324</v>
      </c>
      <c r="D157">
        <v>375</v>
      </c>
      <c r="E157">
        <f t="shared" si="11"/>
        <v>2.010762504855677</v>
      </c>
      <c r="F157">
        <f t="shared" si="7"/>
        <v>9259.8947980972735</v>
      </c>
      <c r="G157">
        <f t="shared" si="9"/>
        <v>4900.1052019027265</v>
      </c>
    </row>
    <row r="158" spans="1:7" x14ac:dyDescent="0.3">
      <c r="A158" s="1">
        <v>44083</v>
      </c>
      <c r="B158">
        <v>14681</v>
      </c>
      <c r="C158">
        <f t="shared" si="10"/>
        <v>146</v>
      </c>
      <c r="D158">
        <v>376</v>
      </c>
      <c r="E158">
        <f t="shared" si="11"/>
        <v>1</v>
      </c>
      <c r="F158">
        <f t="shared" si="7"/>
        <v>9453.3394699100954</v>
      </c>
      <c r="G158">
        <f t="shared" si="9"/>
        <v>4851.6605300899046</v>
      </c>
    </row>
    <row r="159" spans="1:7" x14ac:dyDescent="0.3">
      <c r="A159" s="1">
        <v>44084</v>
      </c>
      <c r="B159">
        <v>14821</v>
      </c>
      <c r="C159">
        <f t="shared" si="10"/>
        <v>140</v>
      </c>
      <c r="D159">
        <v>379</v>
      </c>
      <c r="E159">
        <f t="shared" si="11"/>
        <v>3</v>
      </c>
      <c r="F159">
        <f t="shared" si="7"/>
        <v>9650.8253151777662</v>
      </c>
      <c r="G159">
        <f t="shared" si="9"/>
        <v>4791.1746848222338</v>
      </c>
    </row>
    <row r="160" spans="1:7" x14ac:dyDescent="0.3">
      <c r="A160" s="1">
        <v>44085</v>
      </c>
      <c r="B160">
        <v>15081</v>
      </c>
      <c r="C160">
        <f t="shared" si="10"/>
        <v>260</v>
      </c>
      <c r="D160">
        <v>380</v>
      </c>
      <c r="E160">
        <f t="shared" si="11"/>
        <v>1</v>
      </c>
      <c r="F160">
        <f t="shared" si="7"/>
        <v>9852.4367564007316</v>
      </c>
      <c r="G160">
        <f t="shared" si="9"/>
        <v>4848.5632435992684</v>
      </c>
    </row>
    <row r="161" spans="1:7" x14ac:dyDescent="0.3">
      <c r="A161" s="1">
        <v>44086</v>
      </c>
      <c r="B161">
        <v>15136</v>
      </c>
      <c r="C161">
        <f t="shared" si="10"/>
        <v>55</v>
      </c>
      <c r="D161">
        <v>382</v>
      </c>
      <c r="E161">
        <f t="shared" si="11"/>
        <v>2</v>
      </c>
      <c r="F161">
        <f t="shared" si="7"/>
        <v>10058.259979715336</v>
      </c>
      <c r="G161">
        <f t="shared" si="9"/>
        <v>4695.7400202846638</v>
      </c>
    </row>
    <row r="162" spans="1:7" x14ac:dyDescent="0.3">
      <c r="A162" s="1">
        <v>44087</v>
      </c>
      <c r="B162">
        <f>SQRT(B161*B163)</f>
        <v>15253.047433218058</v>
      </c>
      <c r="C162">
        <f t="shared" si="10"/>
        <v>117.04743321805836</v>
      </c>
      <c r="D162">
        <f>SQRT(D161*D163)</f>
        <v>384.98831151088211</v>
      </c>
      <c r="E162">
        <f t="shared" si="11"/>
        <v>2.988311510882113</v>
      </c>
      <c r="F162">
        <f t="shared" si="7"/>
        <v>10268.382971737219</v>
      </c>
      <c r="G162">
        <f t="shared" si="9"/>
        <v>4599.6761499699569</v>
      </c>
    </row>
    <row r="163" spans="1:7" x14ac:dyDescent="0.3">
      <c r="A163" s="1">
        <v>44088</v>
      </c>
      <c r="B163">
        <v>15371</v>
      </c>
      <c r="C163">
        <f t="shared" si="10"/>
        <v>117.95256678194164</v>
      </c>
      <c r="D163">
        <v>388</v>
      </c>
      <c r="E163">
        <f t="shared" si="11"/>
        <v>3.011688489117887</v>
      </c>
      <c r="F163">
        <f t="shared" si="7"/>
        <v>10482.895557174392</v>
      </c>
      <c r="G163">
        <f t="shared" si="9"/>
        <v>4500.1044428256082</v>
      </c>
    </row>
    <row r="164" spans="1:7" x14ac:dyDescent="0.3">
      <c r="A164" s="1">
        <v>44089</v>
      </c>
      <c r="B164">
        <v>15683</v>
      </c>
      <c r="C164">
        <f t="shared" si="10"/>
        <v>312</v>
      </c>
      <c r="D164">
        <v>391</v>
      </c>
      <c r="E164">
        <f t="shared" si="11"/>
        <v>3</v>
      </c>
      <c r="F164">
        <f t="shared" si="7"/>
        <v>10701.889437226071</v>
      </c>
      <c r="G164">
        <f t="shared" si="9"/>
        <v>4590.1105627739289</v>
      </c>
    </row>
    <row r="165" spans="1:7" x14ac:dyDescent="0.3">
      <c r="A165" s="1">
        <v>44090</v>
      </c>
      <c r="B165">
        <v>15964</v>
      </c>
      <c r="C165">
        <f t="shared" si="10"/>
        <v>281</v>
      </c>
      <c r="D165">
        <v>395</v>
      </c>
      <c r="E165">
        <f t="shared" si="11"/>
        <v>4</v>
      </c>
      <c r="F165">
        <f t="shared" si="7"/>
        <v>10925.458228783691</v>
      </c>
      <c r="G165">
        <f t="shared" si="9"/>
        <v>4643.5417712163089</v>
      </c>
    </row>
    <row r="166" spans="1:7" x14ac:dyDescent="0.3">
      <c r="A166" s="1">
        <v>44091</v>
      </c>
      <c r="B166">
        <v>16370</v>
      </c>
      <c r="C166">
        <f t="shared" si="10"/>
        <v>406</v>
      </c>
      <c r="D166">
        <v>398</v>
      </c>
      <c r="E166">
        <f t="shared" si="11"/>
        <v>3</v>
      </c>
      <c r="F166">
        <f t="shared" si="7"/>
        <v>11153.697504450844</v>
      </c>
      <c r="G166">
        <f t="shared" si="9"/>
        <v>4818.3024955491564</v>
      </c>
    </row>
    <row r="167" spans="1:7" x14ac:dyDescent="0.3">
      <c r="A167" s="1">
        <v>44092</v>
      </c>
      <c r="B167">
        <v>16547</v>
      </c>
      <c r="C167">
        <f t="shared" si="10"/>
        <v>177</v>
      </c>
      <c r="D167">
        <v>399</v>
      </c>
      <c r="E167">
        <f t="shared" si="11"/>
        <v>1</v>
      </c>
      <c r="F167">
        <f t="shared" si="7"/>
        <v>11386.704833399259</v>
      </c>
      <c r="G167">
        <f t="shared" si="9"/>
        <v>4761.2951666007411</v>
      </c>
    </row>
    <row r="168" spans="1:7" x14ac:dyDescent="0.3">
      <c r="A168" s="1">
        <v>44093</v>
      </c>
      <c r="B168">
        <v>16569</v>
      </c>
      <c r="C168">
        <f t="shared" si="10"/>
        <v>22</v>
      </c>
      <c r="D168">
        <v>403</v>
      </c>
      <c r="E168">
        <f t="shared" si="11"/>
        <v>4</v>
      </c>
      <c r="F168">
        <f t="shared" si="7"/>
        <v>11624.579823078298</v>
      </c>
      <c r="G168">
        <f t="shared" si="9"/>
        <v>4541.4201769217016</v>
      </c>
    </row>
    <row r="169" spans="1:7" x14ac:dyDescent="0.3">
      <c r="A169" s="1">
        <v>44094</v>
      </c>
      <c r="B169">
        <f>SQRT(B168*B170)</f>
        <v>16648.807795154582</v>
      </c>
      <c r="C169">
        <f t="shared" si="10"/>
        <v>79.807795154581981</v>
      </c>
      <c r="D169">
        <f>SQRT(D168*D170)</f>
        <v>408.46297261808201</v>
      </c>
      <c r="E169">
        <f t="shared" si="11"/>
        <v>5.4629726180820057</v>
      </c>
      <c r="F169">
        <f t="shared" ref="F169:F176" si="12">F168*$J$103</f>
        <v>11867.424161795774</v>
      </c>
      <c r="G169">
        <f t="shared" si="9"/>
        <v>4372.920660740725</v>
      </c>
    </row>
    <row r="170" spans="1:7" x14ac:dyDescent="0.3">
      <c r="A170" s="1">
        <v>44095</v>
      </c>
      <c r="B170">
        <v>16729</v>
      </c>
      <c r="C170">
        <f t="shared" si="10"/>
        <v>80.192204845418019</v>
      </c>
      <c r="D170">
        <v>414</v>
      </c>
      <c r="E170">
        <f t="shared" si="11"/>
        <v>5.5370273819179943</v>
      </c>
      <c r="F170">
        <f t="shared" si="12"/>
        <v>12115.341662188312</v>
      </c>
      <c r="G170">
        <f t="shared" si="9"/>
        <v>4199.6583378116884</v>
      </c>
    </row>
    <row r="171" spans="1:7" x14ac:dyDescent="0.3">
      <c r="A171" s="1">
        <v>44096</v>
      </c>
      <c r="B171">
        <v>16873</v>
      </c>
      <c r="C171">
        <f t="shared" si="10"/>
        <v>144</v>
      </c>
      <c r="D171">
        <v>419</v>
      </c>
      <c r="E171">
        <f t="shared" si="11"/>
        <v>5</v>
      </c>
      <c r="F171">
        <f t="shared" si="12"/>
        <v>12368.438305599831</v>
      </c>
      <c r="G171">
        <f t="shared" si="9"/>
        <v>4085.5616944001686</v>
      </c>
    </row>
    <row r="172" spans="1:7" x14ac:dyDescent="0.3">
      <c r="A172" s="1">
        <v>44097</v>
      </c>
      <c r="B172">
        <v>16984</v>
      </c>
      <c r="C172">
        <f t="shared" si="10"/>
        <v>111</v>
      </c>
      <c r="D172">
        <v>421</v>
      </c>
      <c r="E172">
        <f t="shared" si="11"/>
        <v>2</v>
      </c>
      <c r="F172">
        <f t="shared" si="12"/>
        <v>12626.822287387133</v>
      </c>
      <c r="G172">
        <f t="shared" si="9"/>
        <v>3936.1777126128673</v>
      </c>
    </row>
    <row r="173" spans="1:7" x14ac:dyDescent="0.3">
      <c r="A173" s="1">
        <v>44098</v>
      </c>
      <c r="B173">
        <v>17126</v>
      </c>
      <c r="C173">
        <f t="shared" si="10"/>
        <v>142</v>
      </c>
      <c r="D173">
        <v>427</v>
      </c>
      <c r="E173">
        <f t="shared" si="11"/>
        <v>6</v>
      </c>
      <c r="F173">
        <f t="shared" si="12"/>
        <v>12890.604063171921</v>
      </c>
      <c r="G173">
        <f t="shared" si="9"/>
        <v>3808.3959368280794</v>
      </c>
    </row>
    <row r="174" spans="1:7" x14ac:dyDescent="0.3">
      <c r="A174" s="1">
        <v>44099</v>
      </c>
      <c r="B174">
        <v>17334</v>
      </c>
      <c r="C174">
        <f t="shared" si="10"/>
        <v>208</v>
      </c>
      <c r="D174">
        <v>427</v>
      </c>
      <c r="E174">
        <f t="shared" si="11"/>
        <v>0</v>
      </c>
      <c r="F174">
        <f t="shared" si="12"/>
        <v>13159.896396059083</v>
      </c>
      <c r="G174">
        <f t="shared" si="9"/>
        <v>3747.1036039409173</v>
      </c>
    </row>
    <row r="175" spans="1:7" x14ac:dyDescent="0.3">
      <c r="A175" s="1">
        <v>44100</v>
      </c>
      <c r="B175">
        <v>17348</v>
      </c>
      <c r="C175">
        <f t="shared" si="10"/>
        <v>14</v>
      </c>
      <c r="D175">
        <v>428</v>
      </c>
      <c r="E175">
        <f t="shared" si="11"/>
        <v>1</v>
      </c>
      <c r="F175">
        <f t="shared" si="12"/>
        <v>13434.814404841372</v>
      </c>
      <c r="G175">
        <f t="shared" si="9"/>
        <v>3485.1855951586276</v>
      </c>
    </row>
    <row r="176" spans="1:7" x14ac:dyDescent="0.3">
      <c r="A176" s="1">
        <v>44101</v>
      </c>
      <c r="B176">
        <f>SQRT(B175*B177)</f>
        <v>17409.391373623606</v>
      </c>
      <c r="C176">
        <f t="shared" si="10"/>
        <v>61.391373623606341</v>
      </c>
      <c r="D176">
        <f>SQRT(D175*D177)</f>
        <v>429.49738066721665</v>
      </c>
      <c r="E176">
        <f t="shared" si="11"/>
        <v>1.4973806672166461</v>
      </c>
      <c r="F176">
        <f t="shared" si="12"/>
        <v>13715.475613211118</v>
      </c>
      <c r="G176">
        <f t="shared" si="9"/>
        <v>3264.4183797452715</v>
      </c>
    </row>
    <row r="177" spans="1:7" x14ac:dyDescent="0.3">
      <c r="A177" s="1">
        <v>44102</v>
      </c>
      <c r="B177">
        <v>17471</v>
      </c>
      <c r="C177">
        <f t="shared" si="10"/>
        <v>61.608626376393659</v>
      </c>
      <c r="D177">
        <v>431</v>
      </c>
      <c r="E177">
        <f t="shared" si="11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si="10"/>
        <v>97</v>
      </c>
      <c r="D178">
        <v>433</v>
      </c>
      <c r="E178">
        <f t="shared" si="11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0"/>
        <v>74</v>
      </c>
      <c r="D179">
        <v>435</v>
      </c>
      <c r="E179">
        <f t="shared" si="11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0"/>
        <v>75</v>
      </c>
      <c r="D180">
        <v>437</v>
      </c>
      <c r="E180">
        <f t="shared" si="11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0"/>
        <v>103</v>
      </c>
      <c r="D181">
        <v>438</v>
      </c>
      <c r="E181">
        <f t="shared" si="11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0"/>
        <v>102</v>
      </c>
      <c r="D182">
        <v>440</v>
      </c>
      <c r="E182">
        <f t="shared" si="11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0"/>
        <v>33.46874910259794</v>
      </c>
      <c r="D183">
        <f>SQRT(D182*D184)</f>
        <v>441.99547508996062</v>
      </c>
      <c r="E183">
        <f t="shared" si="11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0"/>
        <v>33.53125089740206</v>
      </c>
      <c r="D184">
        <v>444</v>
      </c>
      <c r="E184">
        <f t="shared" si="11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0"/>
        <v>108</v>
      </c>
      <c r="D185">
        <v>447</v>
      </c>
      <c r="E185">
        <f t="shared" si="11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0"/>
        <v>81</v>
      </c>
      <c r="D186">
        <v>448</v>
      </c>
      <c r="E186">
        <f t="shared" si="11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0"/>
        <v>58</v>
      </c>
      <c r="D187">
        <v>449</v>
      </c>
      <c r="E187">
        <f t="shared" si="11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0"/>
        <v>135</v>
      </c>
      <c r="D188">
        <v>452</v>
      </c>
      <c r="E188">
        <f t="shared" si="11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0"/>
        <v>13</v>
      </c>
      <c r="D189">
        <v>453</v>
      </c>
      <c r="E189">
        <f t="shared" si="11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1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3">B191-B190</f>
        <v>29.666641039155365</v>
      </c>
      <c r="D191">
        <f>(D192/D189)^(1/3)*D190</f>
        <v>454.33235413999347</v>
      </c>
      <c r="E191">
        <f t="shared" si="11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3"/>
        <v>29.714437704999</v>
      </c>
      <c r="D192">
        <v>455</v>
      </c>
      <c r="E192">
        <f t="shared" si="11"/>
        <v>0.66764586000653026</v>
      </c>
      <c r="F192">
        <v>16200</v>
      </c>
      <c r="G192">
        <f t="shared" ref="G192:G234" si="14">B192-D192-F192</f>
        <v>1818</v>
      </c>
    </row>
    <row r="193" spans="1:7" x14ac:dyDescent="0.3">
      <c r="A193" s="1">
        <v>44118</v>
      </c>
      <c r="B193">
        <v>18564</v>
      </c>
      <c r="C193">
        <f t="shared" si="13"/>
        <v>91</v>
      </c>
      <c r="D193">
        <v>455</v>
      </c>
      <c r="E193">
        <f t="shared" si="11"/>
        <v>0</v>
      </c>
      <c r="F193">
        <v>16432</v>
      </c>
      <c r="G193">
        <f t="shared" si="14"/>
        <v>1677</v>
      </c>
    </row>
    <row r="194" spans="1:7" x14ac:dyDescent="0.3">
      <c r="A194" s="1">
        <v>44119</v>
      </c>
      <c r="B194">
        <v>18607</v>
      </c>
      <c r="C194">
        <f t="shared" si="13"/>
        <v>43</v>
      </c>
      <c r="D194">
        <v>456</v>
      </c>
      <c r="E194">
        <f t="shared" si="11"/>
        <v>1</v>
      </c>
      <c r="F194">
        <v>16510</v>
      </c>
      <c r="G194">
        <f t="shared" si="14"/>
        <v>1641</v>
      </c>
    </row>
    <row r="195" spans="1:7" x14ac:dyDescent="0.3">
      <c r="A195" s="1">
        <v>44120</v>
      </c>
      <c r="B195">
        <v>18650</v>
      </c>
      <c r="C195">
        <f t="shared" si="13"/>
        <v>43</v>
      </c>
      <c r="D195">
        <v>456</v>
      </c>
      <c r="E195">
        <f t="shared" si="11"/>
        <v>0</v>
      </c>
      <c r="F195">
        <v>16601</v>
      </c>
      <c r="G195">
        <f t="shared" si="14"/>
        <v>1593</v>
      </c>
    </row>
    <row r="196" spans="1:7" x14ac:dyDescent="0.3">
      <c r="A196" s="1">
        <v>44121</v>
      </c>
      <c r="B196">
        <v>18688</v>
      </c>
      <c r="C196">
        <f t="shared" si="13"/>
        <v>38</v>
      </c>
      <c r="D196">
        <v>456</v>
      </c>
      <c r="E196">
        <f t="shared" si="11"/>
        <v>0</v>
      </c>
      <c r="F196">
        <v>16610</v>
      </c>
      <c r="G196">
        <f t="shared" si="14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3"/>
        <v>38.460423689255549</v>
      </c>
      <c r="D197">
        <f>SQRT(D196*D198)</f>
        <v>457.49754097699804</v>
      </c>
      <c r="E197">
        <f t="shared" ref="E197:E221" si="15">D197-D196</f>
        <v>1.4975409769980388</v>
      </c>
      <c r="F197">
        <f>SQRT(F196*F198)</f>
        <v>16633.483399456651</v>
      </c>
      <c r="G197">
        <f t="shared" si="14"/>
        <v>1635.4794832556072</v>
      </c>
    </row>
    <row r="198" spans="1:7" x14ac:dyDescent="0.3">
      <c r="A198" s="1">
        <v>44123</v>
      </c>
      <c r="B198">
        <v>18765</v>
      </c>
      <c r="C198">
        <f t="shared" si="13"/>
        <v>38.539576310744451</v>
      </c>
      <c r="D198">
        <v>459</v>
      </c>
      <c r="E198">
        <f t="shared" si="15"/>
        <v>1.5024590230019612</v>
      </c>
      <c r="F198">
        <v>16657</v>
      </c>
      <c r="G198">
        <f t="shared" si="14"/>
        <v>1649</v>
      </c>
    </row>
    <row r="199" spans="1:7" x14ac:dyDescent="0.3">
      <c r="A199" s="1">
        <v>44124</v>
      </c>
      <c r="B199">
        <v>18823</v>
      </c>
      <c r="C199">
        <f t="shared" si="13"/>
        <v>58</v>
      </c>
      <c r="D199">
        <v>460</v>
      </c>
      <c r="E199">
        <f t="shared" si="15"/>
        <v>1</v>
      </c>
      <c r="F199">
        <v>16717</v>
      </c>
      <c r="G199">
        <f t="shared" si="14"/>
        <v>1646</v>
      </c>
    </row>
    <row r="200" spans="1:7" x14ac:dyDescent="0.3">
      <c r="A200" s="1">
        <v>44125</v>
      </c>
      <c r="B200">
        <v>18884</v>
      </c>
      <c r="C200">
        <f t="shared" si="13"/>
        <v>61</v>
      </c>
      <c r="D200">
        <v>460</v>
      </c>
      <c r="E200">
        <f t="shared" si="15"/>
        <v>0</v>
      </c>
      <c r="F200">
        <v>16745</v>
      </c>
      <c r="G200">
        <f t="shared" si="14"/>
        <v>1679</v>
      </c>
    </row>
    <row r="201" spans="1:7" x14ac:dyDescent="0.3">
      <c r="A201" s="1">
        <v>44126</v>
      </c>
      <c r="B201">
        <v>18924</v>
      </c>
      <c r="C201">
        <f t="shared" si="13"/>
        <v>40</v>
      </c>
      <c r="D201">
        <v>461</v>
      </c>
      <c r="E201">
        <f t="shared" si="15"/>
        <v>1</v>
      </c>
      <c r="F201">
        <v>16902</v>
      </c>
      <c r="G201">
        <f t="shared" si="14"/>
        <v>1561</v>
      </c>
    </row>
    <row r="202" spans="1:7" x14ac:dyDescent="0.3">
      <c r="A202" s="1">
        <v>44127</v>
      </c>
      <c r="B202">
        <v>18980</v>
      </c>
      <c r="C202">
        <f t="shared" si="13"/>
        <v>56</v>
      </c>
      <c r="D202">
        <v>461</v>
      </c>
      <c r="E202">
        <f t="shared" si="15"/>
        <v>0</v>
      </c>
      <c r="F202">
        <v>17003</v>
      </c>
      <c r="G202">
        <f t="shared" si="14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3"/>
        <v>28.291142268470139</v>
      </c>
      <c r="D203">
        <v>461</v>
      </c>
      <c r="E203">
        <f t="shared" si="15"/>
        <v>0</v>
      </c>
      <c r="F203">
        <f>(F205/F202)^(1/3)*F202</f>
        <v>17049.207644889153</v>
      </c>
      <c r="G203">
        <f t="shared" si="14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3"/>
        <v>28.333312380738789</v>
      </c>
      <c r="D204">
        <v>461</v>
      </c>
      <c r="E204">
        <f t="shared" si="15"/>
        <v>0</v>
      </c>
      <c r="F204">
        <f>(F205/F202)^(1/3)*F203</f>
        <v>17095.540864467843</v>
      </c>
      <c r="G204">
        <f t="shared" si="14"/>
        <v>1480.0835901813662</v>
      </c>
    </row>
    <row r="205" spans="1:7" x14ac:dyDescent="0.3">
      <c r="A205" s="1">
        <v>44130</v>
      </c>
      <c r="B205">
        <v>19065</v>
      </c>
      <c r="C205">
        <f t="shared" si="13"/>
        <v>28.375545350791072</v>
      </c>
      <c r="D205">
        <v>461</v>
      </c>
      <c r="E205">
        <f t="shared" si="15"/>
        <v>0</v>
      </c>
      <c r="F205">
        <v>17142</v>
      </c>
      <c r="G205">
        <f t="shared" si="14"/>
        <v>1462</v>
      </c>
    </row>
    <row r="206" spans="1:7" x14ac:dyDescent="0.3">
      <c r="A206" s="1">
        <v>44131</v>
      </c>
      <c r="B206">
        <v>19114</v>
      </c>
      <c r="C206">
        <f t="shared" si="13"/>
        <v>49</v>
      </c>
      <c r="D206">
        <v>462</v>
      </c>
      <c r="E206">
        <f t="shared" si="15"/>
        <v>1</v>
      </c>
      <c r="F206">
        <v>17234</v>
      </c>
      <c r="G206">
        <f t="shared" si="14"/>
        <v>1418</v>
      </c>
    </row>
    <row r="207" spans="1:7" x14ac:dyDescent="0.3">
      <c r="A207" s="1">
        <v>44132</v>
      </c>
      <c r="B207">
        <v>19165</v>
      </c>
      <c r="C207">
        <f t="shared" si="13"/>
        <v>51</v>
      </c>
      <c r="D207">
        <v>462</v>
      </c>
      <c r="E207">
        <f t="shared" si="15"/>
        <v>0</v>
      </c>
      <c r="F207">
        <v>17502</v>
      </c>
      <c r="G207">
        <f t="shared" si="14"/>
        <v>1201</v>
      </c>
    </row>
    <row r="208" spans="1:7" x14ac:dyDescent="0.3">
      <c r="A208" s="1">
        <v>44133</v>
      </c>
      <c r="B208">
        <v>19212</v>
      </c>
      <c r="C208">
        <f t="shared" si="13"/>
        <v>47</v>
      </c>
      <c r="D208">
        <v>464</v>
      </c>
      <c r="E208">
        <f t="shared" si="15"/>
        <v>2</v>
      </c>
      <c r="F208">
        <v>17756</v>
      </c>
      <c r="G208">
        <f t="shared" si="14"/>
        <v>992</v>
      </c>
    </row>
    <row r="209" spans="1:7" x14ac:dyDescent="0.3">
      <c r="A209" s="1">
        <v>44134</v>
      </c>
      <c r="B209">
        <v>19282</v>
      </c>
      <c r="C209">
        <f t="shared" si="13"/>
        <v>70</v>
      </c>
      <c r="D209">
        <v>465</v>
      </c>
      <c r="E209">
        <f t="shared" si="15"/>
        <v>1</v>
      </c>
      <c r="F209">
        <v>17913</v>
      </c>
      <c r="G209">
        <f t="shared" si="14"/>
        <v>904</v>
      </c>
    </row>
    <row r="210" spans="1:7" x14ac:dyDescent="0.3">
      <c r="A210" s="1">
        <v>44135</v>
      </c>
      <c r="B210">
        <v>19290</v>
      </c>
      <c r="C210">
        <f t="shared" si="13"/>
        <v>8</v>
      </c>
      <c r="D210">
        <v>465</v>
      </c>
      <c r="E210">
        <f t="shared" si="15"/>
        <v>0</v>
      </c>
      <c r="F210">
        <v>17913</v>
      </c>
      <c r="G210">
        <f t="shared" si="14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3"/>
        <v>20.333333333332121</v>
      </c>
      <c r="D211">
        <f>(D210*2+D213)/3</f>
        <v>466.66666666666669</v>
      </c>
      <c r="E211">
        <f t="shared" si="15"/>
        <v>1.6666666666666856</v>
      </c>
      <c r="F211">
        <f>(F210*2+F213)/3</f>
        <v>17975.333333333332</v>
      </c>
      <c r="G211">
        <f t="shared" si="14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3"/>
        <v>20.333333333335759</v>
      </c>
      <c r="D212">
        <f>(D210+D213*2)/3</f>
        <v>468.33333333333331</v>
      </c>
      <c r="E212">
        <f t="shared" si="15"/>
        <v>1.6666666666666288</v>
      </c>
      <c r="F212">
        <f>(F210+F213*2)/3</f>
        <v>18037.666666666668</v>
      </c>
      <c r="G212">
        <f t="shared" si="14"/>
        <v>824.66666666666788</v>
      </c>
    </row>
    <row r="213" spans="1:7" x14ac:dyDescent="0.3">
      <c r="A213" s="1">
        <v>44138</v>
      </c>
      <c r="B213">
        <v>19351</v>
      </c>
      <c r="C213">
        <f t="shared" si="13"/>
        <v>20.333333333332121</v>
      </c>
      <c r="D213">
        <v>470</v>
      </c>
      <c r="E213">
        <f t="shared" si="15"/>
        <v>1.6666666666666856</v>
      </c>
      <c r="F213">
        <v>18100</v>
      </c>
      <c r="G213">
        <f t="shared" si="14"/>
        <v>781</v>
      </c>
    </row>
    <row r="214" spans="1:7" x14ac:dyDescent="0.3">
      <c r="A214" s="1">
        <v>44139</v>
      </c>
      <c r="B214">
        <v>19369</v>
      </c>
      <c r="C214">
        <f t="shared" si="13"/>
        <v>18</v>
      </c>
      <c r="D214">
        <v>472</v>
      </c>
      <c r="E214">
        <f t="shared" si="15"/>
        <v>2</v>
      </c>
      <c r="F214">
        <v>18271</v>
      </c>
      <c r="G214">
        <f t="shared" si="14"/>
        <v>626</v>
      </c>
    </row>
    <row r="215" spans="1:7" x14ac:dyDescent="0.3">
      <c r="A215" s="1">
        <v>44140</v>
      </c>
      <c r="B215">
        <v>19439</v>
      </c>
      <c r="C215">
        <f t="shared" si="13"/>
        <v>70</v>
      </c>
      <c r="D215">
        <v>473</v>
      </c>
      <c r="E215">
        <f t="shared" si="15"/>
        <v>1</v>
      </c>
      <c r="F215">
        <v>18307</v>
      </c>
      <c r="G215">
        <f t="shared" si="14"/>
        <v>659</v>
      </c>
    </row>
    <row r="216" spans="1:7" x14ac:dyDescent="0.3">
      <c r="A216" s="1">
        <v>44141</v>
      </c>
      <c r="B216">
        <v>19498</v>
      </c>
      <c r="C216">
        <f t="shared" si="13"/>
        <v>59</v>
      </c>
      <c r="D216">
        <v>473</v>
      </c>
      <c r="E216">
        <f t="shared" si="15"/>
        <v>0</v>
      </c>
      <c r="F216">
        <v>18358</v>
      </c>
      <c r="G216">
        <f t="shared" si="14"/>
        <v>667</v>
      </c>
    </row>
    <row r="217" spans="1:7" x14ac:dyDescent="0.3">
      <c r="A217" s="1">
        <v>44142</v>
      </c>
      <c r="B217">
        <v>19503</v>
      </c>
      <c r="C217">
        <f t="shared" si="13"/>
        <v>5</v>
      </c>
      <c r="D217">
        <v>474</v>
      </c>
      <c r="E217">
        <f t="shared" si="15"/>
        <v>1</v>
      </c>
      <c r="F217">
        <v>18384</v>
      </c>
      <c r="G217">
        <f t="shared" si="14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3"/>
        <v>36.5</v>
      </c>
      <c r="D218">
        <f>AVERAGE(D217,D219)</f>
        <v>475</v>
      </c>
      <c r="E218">
        <f t="shared" si="15"/>
        <v>1</v>
      </c>
      <c r="F218">
        <f>AVERAGE(F217,F219)</f>
        <v>18418.5</v>
      </c>
      <c r="G218">
        <f t="shared" si="14"/>
        <v>646</v>
      </c>
    </row>
    <row r="219" spans="1:7" x14ac:dyDescent="0.3">
      <c r="A219" s="1">
        <v>44144</v>
      </c>
      <c r="B219">
        <v>19576</v>
      </c>
      <c r="C219">
        <f t="shared" si="13"/>
        <v>36.5</v>
      </c>
      <c r="D219">
        <v>476</v>
      </c>
      <c r="E219">
        <f t="shared" si="15"/>
        <v>1</v>
      </c>
      <c r="F219">
        <v>18453</v>
      </c>
      <c r="G219">
        <f t="shared" si="14"/>
        <v>647</v>
      </c>
    </row>
    <row r="220" spans="1:7" x14ac:dyDescent="0.3">
      <c r="A220" s="1">
        <v>44145</v>
      </c>
      <c r="B220">
        <v>19636</v>
      </c>
      <c r="C220">
        <f t="shared" si="13"/>
        <v>60</v>
      </c>
      <c r="D220">
        <v>477</v>
      </c>
      <c r="E220">
        <f t="shared" si="15"/>
        <v>1</v>
      </c>
      <c r="F220">
        <v>18497</v>
      </c>
      <c r="G220">
        <f t="shared" si="14"/>
        <v>662</v>
      </c>
    </row>
    <row r="221" spans="1:7" x14ac:dyDescent="0.3">
      <c r="A221" s="1">
        <v>44146</v>
      </c>
      <c r="B221">
        <v>19681</v>
      </c>
      <c r="C221">
        <f t="shared" si="13"/>
        <v>45</v>
      </c>
      <c r="D221">
        <v>478</v>
      </c>
      <c r="E221">
        <f t="shared" si="15"/>
        <v>1</v>
      </c>
      <c r="F221">
        <v>18530</v>
      </c>
      <c r="G221">
        <f t="shared" si="14"/>
        <v>673</v>
      </c>
    </row>
    <row r="222" spans="1:7" x14ac:dyDescent="0.3">
      <c r="A222" s="1">
        <v>44147</v>
      </c>
      <c r="B222">
        <v>19794</v>
      </c>
      <c r="C222">
        <f t="shared" si="13"/>
        <v>113</v>
      </c>
      <c r="D222">
        <v>480</v>
      </c>
      <c r="E222">
        <f t="shared" ref="E222:E234" si="16">D222-D221</f>
        <v>2</v>
      </c>
      <c r="F222">
        <v>18594</v>
      </c>
      <c r="G222">
        <f t="shared" si="14"/>
        <v>720</v>
      </c>
    </row>
    <row r="223" spans="1:7" x14ac:dyDescent="0.3">
      <c r="A223" s="1">
        <v>44148</v>
      </c>
      <c r="B223">
        <v>19872</v>
      </c>
      <c r="C223">
        <f t="shared" si="13"/>
        <v>78</v>
      </c>
      <c r="D223">
        <v>483</v>
      </c>
      <c r="E223">
        <f t="shared" si="16"/>
        <v>3</v>
      </c>
      <c r="F223">
        <v>18636</v>
      </c>
      <c r="G223">
        <f t="shared" si="14"/>
        <v>753</v>
      </c>
    </row>
    <row r="224" spans="1:7" x14ac:dyDescent="0.3">
      <c r="A224" s="1">
        <v>44149</v>
      </c>
      <c r="B224">
        <v>19889</v>
      </c>
      <c r="C224">
        <f t="shared" si="13"/>
        <v>17</v>
      </c>
      <c r="D224">
        <v>483</v>
      </c>
      <c r="E224">
        <f t="shared" si="16"/>
        <v>0</v>
      </c>
      <c r="F224">
        <v>18663</v>
      </c>
      <c r="G224">
        <f t="shared" si="14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3"/>
        <v>36.965647867607913</v>
      </c>
      <c r="D225">
        <f>SQRT(D226*D224)</f>
        <v>483</v>
      </c>
      <c r="E225">
        <f t="shared" si="16"/>
        <v>0</v>
      </c>
      <c r="F225">
        <f>SQRT(F226*F224)</f>
        <v>18703.456151203714</v>
      </c>
      <c r="G225">
        <f t="shared" si="14"/>
        <v>739.50949666389351</v>
      </c>
    </row>
    <row r="226" spans="1:7" x14ac:dyDescent="0.3">
      <c r="A226" s="1">
        <v>44151</v>
      </c>
      <c r="B226">
        <v>19963</v>
      </c>
      <c r="C226">
        <f t="shared" si="13"/>
        <v>37.034352132392087</v>
      </c>
      <c r="D226">
        <v>483</v>
      </c>
      <c r="E226">
        <f t="shared" si="16"/>
        <v>0</v>
      </c>
      <c r="F226">
        <v>18744</v>
      </c>
      <c r="G226">
        <f t="shared" si="14"/>
        <v>736</v>
      </c>
    </row>
    <row r="227" spans="1:7" x14ac:dyDescent="0.3">
      <c r="A227" s="1">
        <v>44152</v>
      </c>
      <c r="B227">
        <v>20076</v>
      </c>
      <c r="C227">
        <f t="shared" si="13"/>
        <v>113</v>
      </c>
      <c r="D227">
        <v>486</v>
      </c>
      <c r="E227">
        <f t="shared" si="16"/>
        <v>3</v>
      </c>
      <c r="F227">
        <v>18759</v>
      </c>
      <c r="G227">
        <f t="shared" si="14"/>
        <v>831</v>
      </c>
    </row>
    <row r="228" spans="1:7" x14ac:dyDescent="0.3">
      <c r="A228" s="1">
        <v>44153</v>
      </c>
      <c r="B228">
        <v>20168</v>
      </c>
      <c r="C228">
        <f t="shared" si="13"/>
        <v>92</v>
      </c>
      <c r="D228">
        <v>487</v>
      </c>
      <c r="E228">
        <f t="shared" si="16"/>
        <v>1</v>
      </c>
      <c r="F228">
        <v>18804</v>
      </c>
      <c r="G228">
        <f t="shared" si="14"/>
        <v>877</v>
      </c>
    </row>
    <row r="229" spans="1:7" x14ac:dyDescent="0.3">
      <c r="A229" s="1">
        <v>44154</v>
      </c>
      <c r="B229">
        <v>20341</v>
      </c>
      <c r="C229">
        <f t="shared" si="13"/>
        <v>173</v>
      </c>
      <c r="D229">
        <v>487</v>
      </c>
      <c r="E229">
        <f t="shared" si="16"/>
        <v>0</v>
      </c>
      <c r="F229">
        <v>18862</v>
      </c>
      <c r="G229">
        <f t="shared" si="14"/>
        <v>992</v>
      </c>
    </row>
    <row r="230" spans="1:7" x14ac:dyDescent="0.3">
      <c r="A230" s="1">
        <v>44155</v>
      </c>
      <c r="B230">
        <v>20457</v>
      </c>
      <c r="C230">
        <f t="shared" si="13"/>
        <v>116</v>
      </c>
      <c r="D230">
        <v>488</v>
      </c>
      <c r="E230">
        <f t="shared" si="16"/>
        <v>1</v>
      </c>
      <c r="F230">
        <v>18900</v>
      </c>
      <c r="G230">
        <f t="shared" si="14"/>
        <v>1069</v>
      </c>
    </row>
    <row r="231" spans="1:7" x14ac:dyDescent="0.3">
      <c r="A231" s="1">
        <v>44156</v>
      </c>
      <c r="B231">
        <v>20483</v>
      </c>
      <c r="C231">
        <f t="shared" si="13"/>
        <v>26</v>
      </c>
      <c r="D231">
        <v>489</v>
      </c>
      <c r="E231">
        <f t="shared" si="16"/>
        <v>1</v>
      </c>
      <c r="F231">
        <v>18933</v>
      </c>
      <c r="G231">
        <f t="shared" si="14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3"/>
        <v>70.877371435297391</v>
      </c>
      <c r="D232">
        <v>490</v>
      </c>
      <c r="E232">
        <f t="shared" si="16"/>
        <v>1</v>
      </c>
      <c r="F232">
        <f>SQRT(F233*F231)</f>
        <v>18958.482850692457</v>
      </c>
      <c r="G232">
        <f t="shared" si="14"/>
        <v>1105.3945207428405</v>
      </c>
    </row>
    <row r="233" spans="1:7" x14ac:dyDescent="0.3">
      <c r="A233" s="1">
        <v>44158</v>
      </c>
      <c r="B233">
        <v>20625</v>
      </c>
      <c r="C233">
        <f t="shared" si="13"/>
        <v>71.122628564702609</v>
      </c>
      <c r="D233">
        <v>491</v>
      </c>
      <c r="E233">
        <f t="shared" si="16"/>
        <v>1</v>
      </c>
      <c r="F233">
        <v>18984</v>
      </c>
      <c r="G233">
        <f t="shared" si="14"/>
        <v>1150</v>
      </c>
    </row>
    <row r="234" spans="1:7" x14ac:dyDescent="0.3">
      <c r="A234" s="1">
        <v>44159</v>
      </c>
      <c r="B234">
        <v>20739</v>
      </c>
      <c r="C234">
        <f t="shared" si="13"/>
        <v>114</v>
      </c>
      <c r="D234">
        <v>491</v>
      </c>
      <c r="E234">
        <f t="shared" si="16"/>
        <v>0</v>
      </c>
      <c r="F234">
        <v>19062</v>
      </c>
      <c r="G234">
        <f t="shared" si="14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4"/>
  <sheetViews>
    <sheetView workbookViewId="0">
      <pane ySplit="1" topLeftCell="A220" activePane="bottomLeft" state="frozen"/>
      <selection pane="bottomLeft" activeCell="W224" sqref="W22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4.6930678640107439</v>
      </c>
      <c r="I103">
        <f>A177-A103</f>
        <v>74</v>
      </c>
      <c r="J103">
        <f>H103^(1/I103)</f>
        <v>1.0211128487825487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('Dados sim recup log'!I124+'Dados sim recup exp'!$F104+'Dados Oficiais'!$F104)/3</f>
        <v>3120.2518096652311</v>
      </c>
      <c r="G104">
        <f>B104-D104-F104</f>
        <v>1477.7481903347689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>('Dados sim recup log'!I125+'Dados sim recup exp'!$F105+'Dados Oficiais'!$F105)/3</f>
        <v>3174.7722864379725</v>
      </c>
      <c r="G105">
        <f>B105-D105-F105</f>
        <v>1497.2277135620275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('Dados sim recup log'!I126+'Dados sim recup exp'!$F106+'Dados Oficiais'!$F106)/3</f>
        <v>3244.6515635855631</v>
      </c>
      <c r="G106">
        <f t="shared" ref="G106:G126" si="7">B106-D106-F106</f>
        <v>1437.9231510997352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>('Dados sim recup log'!I127+'Dados sim recup exp'!$F107+'Dados Oficiais'!$F107)/3</f>
        <v>3316.0246639564698</v>
      </c>
      <c r="G107">
        <f t="shared" si="7"/>
        <v>1376.9753360435302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>('Dados sim recup log'!I128+'Dados sim recup exp'!$F108+'Dados Oficiais'!$F108)/3</f>
        <v>3400.7912532876339</v>
      </c>
      <c r="G108">
        <f t="shared" si="7"/>
        <v>1363.2087467123661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>('Dados sim recup log'!I129+'Dados sim recup exp'!$F109+'Dados Oficiais'!$F109)/3</f>
        <v>3460.562452459877</v>
      </c>
      <c r="G109">
        <f t="shared" si="7"/>
        <v>1717.437547540123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>('Dados sim recup log'!I130+'Dados sim recup exp'!$F110+'Dados Oficiais'!$F110)/3</f>
        <v>3543.3540214920868</v>
      </c>
      <c r="G110">
        <f t="shared" si="7"/>
        <v>1941.6459785079132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>('Dados sim recup log'!I131+'Dados sim recup exp'!$F111+'Dados Oficiais'!$F111)/3</f>
        <v>3615.1809946419485</v>
      </c>
      <c r="G111">
        <f t="shared" si="7"/>
        <v>2178.8190053580515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>('Dados sim recup log'!I132+'Dados sim recup exp'!$F112+'Dados Oficiais'!$F112)/3</f>
        <v>3679.0576293887229</v>
      </c>
      <c r="G112">
        <f t="shared" si="7"/>
        <v>2118.9423706112771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('Dados sim recup log'!I133+'Dados sim recup exp'!$F113+'Dados Oficiais'!$F113)/3</f>
        <v>3750.079208210987</v>
      </c>
      <c r="G113">
        <f t="shared" si="7"/>
        <v>2189.1455533219973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>('Dados sim recup log'!I134+'Dados sim recup exp'!$F114+'Dados Oficiais'!$F114)/3</f>
        <v>3822.5389744839763</v>
      </c>
      <c r="G114">
        <f t="shared" si="7"/>
        <v>2261.3250393671801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>('Dados sim recup log'!I135+'Dados sim recup exp'!$F115+'Dados Oficiais'!$F115)/3</f>
        <v>3896.448703886012</v>
      </c>
      <c r="G115">
        <f t="shared" si="7"/>
        <v>2335.551296113988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>('Dados sim recup log'!I136+'Dados sim recup exp'!$F116+'Dados Oficiais'!$F116)/3</f>
        <v>3980.9826068453258</v>
      </c>
      <c r="G116">
        <f t="shared" si="7"/>
        <v>2472.0173931546742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>('Dados sim recup log'!I137+'Dados sim recup exp'!$F117+'Dados Oficiais'!$F117)/3</f>
        <v>4077.6240716963953</v>
      </c>
      <c r="G117">
        <f t="shared" si="7"/>
        <v>2485.3759283036047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>('Dados sim recup log'!I138+'Dados sim recup exp'!$F118+'Dados Oficiais'!$F118)/3</f>
        <v>4193.3816721256308</v>
      </c>
      <c r="G118">
        <f t="shared" si="7"/>
        <v>2744.6183278743692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>('Dados sim recup log'!I139+'Dados sim recup exp'!$F119+'Dados Oficiais'!$F119)/3</f>
        <v>4267.2628789947594</v>
      </c>
      <c r="G119">
        <f t="shared" si="7"/>
        <v>2701.7371210052406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>('Dados sim recup log'!I140+'Dados sim recup exp'!$F120+'Dados Oficiais'!$F120)/3</f>
        <v>4356.0342292756923</v>
      </c>
      <c r="G120">
        <f t="shared" si="7"/>
        <v>2732.442095329724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>('Dados sim recup log'!I141+'Dados sim recup exp'!$F121+'Dados Oficiais'!$F121)/3</f>
        <v>4446.420256603592</v>
      </c>
      <c r="G121">
        <f t="shared" si="7"/>
        <v>2763.579743396408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>('Dados sim recup log'!I142+'Dados sim recup exp'!$F122+'Dados Oficiais'!$F122)/3</f>
        <v>4534.7055295751388</v>
      </c>
      <c r="G122">
        <f t="shared" si="7"/>
        <v>2929.2944704248612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>('Dados sim recup log'!I143+'Dados sim recup exp'!$F123+'Dados Oficiais'!$F123)/3</f>
        <v>4661.1325552736535</v>
      </c>
      <c r="G123">
        <f t="shared" si="7"/>
        <v>3112.8674447263465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>('Dados sim recup log'!I144+'Dados sim recup exp'!$F124+'Dados Oficiais'!$F124)/3</f>
        <v>4789.0361246362581</v>
      </c>
      <c r="G124">
        <f t="shared" si="7"/>
        <v>3205.9638753637419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>('Dados sim recup log'!I145+'Dados sim recup exp'!$F125+'Dados Oficiais'!$F125)/3</f>
        <v>4901.0830876255477</v>
      </c>
      <c r="G125">
        <f t="shared" si="7"/>
        <v>3453.9169123744523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>('Dados sim recup log'!I146+'Dados sim recup exp'!$F126+'Dados Oficiais'!$F126)/3</f>
        <v>4985.2723404776052</v>
      </c>
      <c r="G126">
        <f t="shared" si="7"/>
        <v>3580.7276595223948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>('Dados sim recup log'!I147+'Dados sim recup exp'!$F127+'Dados Oficiais'!$F127)/3</f>
        <v>5075.4275698703459</v>
      </c>
      <c r="G127">
        <f>B127-D127-F127</f>
        <v>3547.0635671168129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>('Dados sim recup log'!I148+'Dados sim recup exp'!$F128+'Dados Oficiais'!$F128)/3</f>
        <v>5167.0668275659418</v>
      </c>
      <c r="G128">
        <f t="shared" ref="G128:G191" si="8">B128-D128-F128</f>
        <v>3511.9331724340582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>('Dados sim recup log'!I149+'Dados sim recup exp'!$F129+'Dados Oficiais'!$F129)/3</f>
        <v>5263.6633827884989</v>
      </c>
      <c r="G129">
        <f t="shared" si="8"/>
        <v>3660.3366172115011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>('Dados sim recup log'!I150+'Dados sim recup exp'!$F130+'Dados Oficiais'!$F130)/3</f>
        <v>5388.0515521034613</v>
      </c>
      <c r="G130">
        <f t="shared" si="8"/>
        <v>4009.9484478965387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>('Dados sim recup log'!I151+'Dados sim recup exp'!$F131+'Dados Oficiais'!$F131)/3</f>
        <v>5498.2238075299065</v>
      </c>
      <c r="G131">
        <f t="shared" si="8"/>
        <v>4104.7761924700935</v>
      </c>
    </row>
    <row r="132" spans="1:7" x14ac:dyDescent="0.3">
      <c r="A132" s="1">
        <v>44057</v>
      </c>
      <c r="B132">
        <v>10107</v>
      </c>
      <c r="C132">
        <f t="shared" ref="C132:C189" si="9">B132-B131</f>
        <v>230</v>
      </c>
      <c r="D132">
        <v>276</v>
      </c>
      <c r="E132">
        <f t="shared" si="4"/>
        <v>2</v>
      </c>
      <c r="F132">
        <f>('Dados sim recup log'!I152+'Dados sim recup exp'!$F132+'Dados Oficiais'!$F132)/3</f>
        <v>5612.8380494474268</v>
      </c>
      <c r="G132">
        <f t="shared" si="8"/>
        <v>4218.1619505525732</v>
      </c>
    </row>
    <row r="133" spans="1:7" x14ac:dyDescent="0.3">
      <c r="A133" s="1">
        <v>44058</v>
      </c>
      <c r="B133">
        <v>10135</v>
      </c>
      <c r="C133">
        <f t="shared" si="9"/>
        <v>28</v>
      </c>
      <c r="D133">
        <v>280</v>
      </c>
      <c r="E133">
        <f t="shared" ref="E133:E196" si="10">D133-D132</f>
        <v>4</v>
      </c>
      <c r="F133">
        <f>('Dados sim recup log'!I153+'Dados sim recup exp'!$F133+'Dados Oficiais'!$F133)/3</f>
        <v>5707.2176378840149</v>
      </c>
      <c r="G133">
        <f t="shared" si="8"/>
        <v>4147.7823621159851</v>
      </c>
    </row>
    <row r="134" spans="1:7" x14ac:dyDescent="0.3">
      <c r="A134" s="1">
        <v>44059</v>
      </c>
      <c r="B134">
        <f>SQRT(B133*B135)</f>
        <v>10291.294865078933</v>
      </c>
      <c r="C134">
        <f t="shared" si="9"/>
        <v>156.29486507893307</v>
      </c>
      <c r="D134">
        <f>SQRT(D133*D135)</f>
        <v>285.44701785094901</v>
      </c>
      <c r="E134">
        <f t="shared" si="10"/>
        <v>5.4470178509490097</v>
      </c>
      <c r="F134">
        <f>('Dados sim recup log'!I154+'Dados sim recup exp'!$F134+'Dados Oficiais'!$F134)/3</f>
        <v>5811.6596039301994</v>
      </c>
      <c r="G134">
        <f t="shared" si="8"/>
        <v>4194.1882432977845</v>
      </c>
    </row>
    <row r="135" spans="1:7" x14ac:dyDescent="0.3">
      <c r="A135" s="1">
        <v>44060</v>
      </c>
      <c r="B135">
        <v>10450</v>
      </c>
      <c r="C135">
        <f t="shared" si="9"/>
        <v>158.70513492106693</v>
      </c>
      <c r="D135">
        <v>291</v>
      </c>
      <c r="E135">
        <f t="shared" si="10"/>
        <v>5.5529821490509903</v>
      </c>
      <c r="F135">
        <f>('Dados sim recup log'!I155+'Dados sim recup exp'!$F135+'Dados Oficiais'!$F135)/3</f>
        <v>5917.5604964496197</v>
      </c>
      <c r="G135">
        <f t="shared" si="8"/>
        <v>4241.4395035503803</v>
      </c>
    </row>
    <row r="136" spans="1:7" x14ac:dyDescent="0.3">
      <c r="A136" s="1">
        <v>44061</v>
      </c>
      <c r="B136">
        <v>10694</v>
      </c>
      <c r="C136">
        <f t="shared" si="9"/>
        <v>244</v>
      </c>
      <c r="D136">
        <v>293</v>
      </c>
      <c r="E136">
        <f t="shared" si="10"/>
        <v>2</v>
      </c>
      <c r="F136">
        <f>('Dados sim recup log'!I156+'Dados sim recup exp'!$F136+'Dados Oficiais'!$F136)/3</f>
        <v>6057.831498767795</v>
      </c>
      <c r="G136">
        <f t="shared" si="8"/>
        <v>4343.168501232205</v>
      </c>
    </row>
    <row r="137" spans="1:7" x14ac:dyDescent="0.3">
      <c r="A137" s="1">
        <v>44062</v>
      </c>
      <c r="B137">
        <v>11039</v>
      </c>
      <c r="C137">
        <f t="shared" si="9"/>
        <v>345</v>
      </c>
      <c r="D137">
        <v>298</v>
      </c>
      <c r="E137">
        <f t="shared" si="10"/>
        <v>5</v>
      </c>
      <c r="F137">
        <f>('Dados sim recup log'!I157+'Dados sim recup exp'!$F137+'Dados Oficiais'!$F137)/3</f>
        <v>6174.1500908440094</v>
      </c>
      <c r="G137">
        <f t="shared" si="8"/>
        <v>4566.8499091559906</v>
      </c>
    </row>
    <row r="138" spans="1:7" x14ac:dyDescent="0.3">
      <c r="A138" s="1">
        <v>44063</v>
      </c>
      <c r="B138">
        <v>11289</v>
      </c>
      <c r="C138">
        <f t="shared" si="9"/>
        <v>250</v>
      </c>
      <c r="D138">
        <v>305</v>
      </c>
      <c r="E138">
        <f t="shared" si="10"/>
        <v>7</v>
      </c>
      <c r="F138">
        <f>('Dados sim recup log'!I158+'Dados sim recup exp'!$F138+'Dados Oficiais'!$F138)/3</f>
        <v>6307.50098128218</v>
      </c>
      <c r="G138">
        <f t="shared" si="8"/>
        <v>4676.49901871782</v>
      </c>
    </row>
    <row r="139" spans="1:7" x14ac:dyDescent="0.3">
      <c r="A139" s="1">
        <v>44064</v>
      </c>
      <c r="B139">
        <v>11505</v>
      </c>
      <c r="C139">
        <f t="shared" si="9"/>
        <v>216</v>
      </c>
      <c r="D139">
        <v>309</v>
      </c>
      <c r="E139">
        <f t="shared" si="10"/>
        <v>4</v>
      </c>
      <c r="F139">
        <f>('Dados sim recup log'!I159+'Dados sim recup exp'!$F139+'Dados Oficiais'!$F139)/3</f>
        <v>6436.2013410237387</v>
      </c>
      <c r="G139">
        <f t="shared" si="8"/>
        <v>4759.7986589762613</v>
      </c>
    </row>
    <row r="140" spans="1:7" x14ac:dyDescent="0.3">
      <c r="A140" s="1">
        <v>44065</v>
      </c>
      <c r="B140">
        <v>11577</v>
      </c>
      <c r="C140">
        <f t="shared" si="9"/>
        <v>72</v>
      </c>
      <c r="D140">
        <v>310</v>
      </c>
      <c r="E140">
        <f t="shared" si="10"/>
        <v>1</v>
      </c>
      <c r="F140">
        <f>('Dados sim recup log'!I160+'Dados sim recup exp'!$F140+'Dados Oficiais'!$F140)/3</f>
        <v>6540.2342167386078</v>
      </c>
      <c r="G140">
        <f t="shared" si="8"/>
        <v>4726.7657832613922</v>
      </c>
    </row>
    <row r="141" spans="1:7" x14ac:dyDescent="0.3">
      <c r="A141" s="1">
        <v>44066</v>
      </c>
      <c r="B141">
        <f>SQRT(B140*B142)</f>
        <v>11779.233633815062</v>
      </c>
      <c r="C141">
        <f t="shared" si="9"/>
        <v>202.23363381506169</v>
      </c>
      <c r="D141">
        <f>SQRT(D140*D142)</f>
        <v>314.96031496047243</v>
      </c>
      <c r="E141">
        <f t="shared" si="10"/>
        <v>4.9603149604724308</v>
      </c>
      <c r="F141">
        <f>('Dados sim recup log'!I161+'Dados sim recup exp'!$F141+'Dados Oficiais'!$F141)/3</f>
        <v>6682.9828355745412</v>
      </c>
      <c r="G141">
        <f t="shared" si="8"/>
        <v>4781.2904832800486</v>
      </c>
    </row>
    <row r="142" spans="1:7" x14ac:dyDescent="0.3">
      <c r="A142" s="1">
        <v>44067</v>
      </c>
      <c r="B142">
        <v>11985</v>
      </c>
      <c r="C142">
        <f t="shared" si="9"/>
        <v>205.76636618493831</v>
      </c>
      <c r="D142">
        <v>320</v>
      </c>
      <c r="E142">
        <f t="shared" si="10"/>
        <v>5.0396850395275692</v>
      </c>
      <c r="F142">
        <f>('Dados sim recup log'!I162+'Dados sim recup exp'!$F142+'Dados Oficiais'!$F142)/3</f>
        <v>6827.8929392592081</v>
      </c>
      <c r="G142">
        <f t="shared" si="8"/>
        <v>4837.1070607407919</v>
      </c>
    </row>
    <row r="143" spans="1:7" x14ac:dyDescent="0.3">
      <c r="A143" s="1">
        <v>44068</v>
      </c>
      <c r="B143">
        <v>12226</v>
      </c>
      <c r="C143">
        <f t="shared" si="9"/>
        <v>241</v>
      </c>
      <c r="D143">
        <v>324</v>
      </c>
      <c r="E143">
        <f t="shared" si="10"/>
        <v>4</v>
      </c>
      <c r="F143">
        <f>('Dados sim recup log'!I163+'Dados sim recup exp'!$F143+'Dados Oficiais'!$F143)/3</f>
        <v>6944.4817322487606</v>
      </c>
      <c r="G143">
        <f t="shared" si="8"/>
        <v>4957.5182677512394</v>
      </c>
    </row>
    <row r="144" spans="1:7" x14ac:dyDescent="0.3">
      <c r="A144" s="1">
        <v>44069</v>
      </c>
      <c r="B144">
        <v>12472</v>
      </c>
      <c r="C144">
        <f t="shared" si="9"/>
        <v>246</v>
      </c>
      <c r="D144">
        <v>330</v>
      </c>
      <c r="E144">
        <f t="shared" si="10"/>
        <v>6</v>
      </c>
      <c r="F144">
        <f>('Dados sim recup log'!I164+'Dados sim recup exp'!$F144+'Dados Oficiais'!$F144)/3</f>
        <v>7065.6624683953933</v>
      </c>
      <c r="G144">
        <f t="shared" si="8"/>
        <v>5076.3375316046067</v>
      </c>
    </row>
    <row r="145" spans="1:7" x14ac:dyDescent="0.3">
      <c r="A145" s="1">
        <v>44070</v>
      </c>
      <c r="B145">
        <v>12771</v>
      </c>
      <c r="C145">
        <f t="shared" si="9"/>
        <v>299</v>
      </c>
      <c r="D145">
        <v>333</v>
      </c>
      <c r="E145">
        <f t="shared" si="10"/>
        <v>3</v>
      </c>
      <c r="F145">
        <f>('Dados sim recup log'!I165+'Dados sim recup exp'!$F145+'Dados Oficiais'!$F145)/3</f>
        <v>7195.7489841061652</v>
      </c>
      <c r="G145">
        <f t="shared" si="8"/>
        <v>5242.2510158938348</v>
      </c>
    </row>
    <row r="146" spans="1:7" x14ac:dyDescent="0.3">
      <c r="A146" s="1">
        <v>44071</v>
      </c>
      <c r="B146">
        <v>12975</v>
      </c>
      <c r="C146">
        <f t="shared" si="9"/>
        <v>204</v>
      </c>
      <c r="D146">
        <v>340</v>
      </c>
      <c r="E146">
        <f t="shared" si="10"/>
        <v>7</v>
      </c>
      <c r="F146">
        <f>('Dados sim recup log'!I166+'Dados sim recup exp'!$F146+'Dados Oficiais'!$F146)/3</f>
        <v>7322.0549257509092</v>
      </c>
      <c r="G146">
        <f t="shared" si="8"/>
        <v>5312.9450742490908</v>
      </c>
    </row>
    <row r="147" spans="1:7" x14ac:dyDescent="0.3">
      <c r="A147" s="1">
        <v>44072</v>
      </c>
      <c r="B147">
        <v>13059</v>
      </c>
      <c r="C147">
        <f t="shared" si="9"/>
        <v>84</v>
      </c>
      <c r="D147">
        <v>341</v>
      </c>
      <c r="E147">
        <f t="shared" si="10"/>
        <v>1</v>
      </c>
      <c r="F147">
        <f>('Dados sim recup log'!I167+'Dados sim recup exp'!$F147+'Dados Oficiais'!$F147)/3</f>
        <v>7434.8938657901099</v>
      </c>
      <c r="G147">
        <f t="shared" si="8"/>
        <v>5283.1061342098901</v>
      </c>
    </row>
    <row r="148" spans="1:7" x14ac:dyDescent="0.3">
      <c r="A148" s="1">
        <v>44073</v>
      </c>
      <c r="B148">
        <f>SQRT(B147*B149)</f>
        <v>13154.64971027355</v>
      </c>
      <c r="C148">
        <f t="shared" si="9"/>
        <v>95.649710273550227</v>
      </c>
      <c r="D148">
        <f>SQRT(D147*D149)</f>
        <v>346.94812292329817</v>
      </c>
      <c r="E148">
        <f t="shared" si="10"/>
        <v>5.9481229232981718</v>
      </c>
      <c r="F148">
        <f>('Dados sim recup log'!I168+'Dados sim recup exp'!$F148+'Dados Oficiais'!$F148)/3</f>
        <v>7570.7760269235323</v>
      </c>
      <c r="G148">
        <f t="shared" si="8"/>
        <v>5236.9255604267191</v>
      </c>
    </row>
    <row r="149" spans="1:7" x14ac:dyDescent="0.3">
      <c r="A149" s="1">
        <v>44074</v>
      </c>
      <c r="B149">
        <v>13251</v>
      </c>
      <c r="C149">
        <f t="shared" si="9"/>
        <v>96.350289726449773</v>
      </c>
      <c r="D149">
        <v>353</v>
      </c>
      <c r="E149">
        <f t="shared" si="10"/>
        <v>6.0518770767018282</v>
      </c>
      <c r="F149">
        <f>('Dados sim recup log'!I169+'Dados sim recup exp'!$F149+'Dados Oficiais'!$F149)/3</f>
        <v>7708.0920460933166</v>
      </c>
      <c r="G149">
        <f t="shared" si="8"/>
        <v>5189.9079539066834</v>
      </c>
    </row>
    <row r="150" spans="1:7" x14ac:dyDescent="0.3">
      <c r="A150" s="1">
        <v>44075</v>
      </c>
      <c r="B150">
        <v>13504</v>
      </c>
      <c r="C150">
        <f t="shared" si="9"/>
        <v>253</v>
      </c>
      <c r="D150">
        <v>360</v>
      </c>
      <c r="E150">
        <f t="shared" si="10"/>
        <v>7</v>
      </c>
      <c r="F150">
        <f>('Dados sim recup log'!I170+'Dados sim recup exp'!$F150+'Dados Oficiais'!$F150)/3</f>
        <v>7871.7458136973974</v>
      </c>
      <c r="G150">
        <f t="shared" si="8"/>
        <v>5272.2541863026026</v>
      </c>
    </row>
    <row r="151" spans="1:7" x14ac:dyDescent="0.3">
      <c r="A151" s="1">
        <v>44076</v>
      </c>
      <c r="B151">
        <v>13719</v>
      </c>
      <c r="C151">
        <f t="shared" si="9"/>
        <v>215</v>
      </c>
      <c r="D151">
        <v>362</v>
      </c>
      <c r="E151">
        <f t="shared" si="10"/>
        <v>2</v>
      </c>
      <c r="F151">
        <f>('Dados sim recup log'!I171+'Dados sim recup exp'!$F151+'Dados Oficiais'!$F151)/3</f>
        <v>7998.188549595784</v>
      </c>
      <c r="G151">
        <f t="shared" si="8"/>
        <v>5358.811450404216</v>
      </c>
    </row>
    <row r="152" spans="1:7" x14ac:dyDescent="0.3">
      <c r="A152" s="1">
        <v>44077</v>
      </c>
      <c r="B152">
        <v>13929</v>
      </c>
      <c r="C152">
        <f t="shared" si="9"/>
        <v>210</v>
      </c>
      <c r="D152">
        <v>363</v>
      </c>
      <c r="E152">
        <f t="shared" si="10"/>
        <v>1</v>
      </c>
      <c r="F152">
        <f>('Dados sim recup log'!I172+'Dados sim recup exp'!$F152+'Dados Oficiais'!$F152)/3</f>
        <v>8125.0686196780371</v>
      </c>
      <c r="G152">
        <f t="shared" si="8"/>
        <v>5440.9313803219629</v>
      </c>
    </row>
    <row r="153" spans="1:7" x14ac:dyDescent="0.3">
      <c r="A153" s="1">
        <v>44078</v>
      </c>
      <c r="B153">
        <v>14139</v>
      </c>
      <c r="C153">
        <f t="shared" si="9"/>
        <v>210</v>
      </c>
      <c r="D153">
        <v>363</v>
      </c>
      <c r="E153">
        <f t="shared" si="10"/>
        <v>0</v>
      </c>
      <c r="F153">
        <f>('Dados sim recup log'!I173+'Dados sim recup exp'!$F153+'Dados Oficiais'!$F153)/3</f>
        <v>8271.3683896665789</v>
      </c>
      <c r="G153">
        <f t="shared" si="8"/>
        <v>5504.6316103334211</v>
      </c>
    </row>
    <row r="154" spans="1:7" x14ac:dyDescent="0.3">
      <c r="A154" s="1">
        <v>44079</v>
      </c>
      <c r="B154">
        <v>14225</v>
      </c>
      <c r="C154">
        <f t="shared" si="9"/>
        <v>86</v>
      </c>
      <c r="D154">
        <v>369</v>
      </c>
      <c r="E154">
        <f t="shared" si="10"/>
        <v>6</v>
      </c>
      <c r="F154">
        <f>('Dados sim recup log'!I174+'Dados sim recup exp'!$F154+'Dados Oficiais'!$F154)/3</f>
        <v>8392.0710163788171</v>
      </c>
      <c r="G154">
        <f t="shared" si="8"/>
        <v>5463.9289836211829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9"/>
        <v>102.5916566745891</v>
      </c>
      <c r="D155">
        <f>(D157/D154)^(1/3)*D154</f>
        <v>370.98925676589107</v>
      </c>
      <c r="E155">
        <f t="shared" si="10"/>
        <v>1.9892567658910707</v>
      </c>
      <c r="F155">
        <f>('Dados sim recup log'!I175+'Dados sim recup exp'!$F155+'Dados Oficiais'!$F155)/3</f>
        <v>8517.265401575436</v>
      </c>
      <c r="G155">
        <f t="shared" si="8"/>
        <v>5439.3369983332614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9"/>
        <v>103.33155460212765</v>
      </c>
      <c r="D156">
        <f>(D157/D154)^(1/3)*D155</f>
        <v>372.98923749514432</v>
      </c>
      <c r="E156">
        <f t="shared" si="10"/>
        <v>1.9999807292532523</v>
      </c>
      <c r="F156">
        <f>('Dados sim recup log'!I176+'Dados sim recup exp'!$F156+'Dados Oficiais'!$F156)/3</f>
        <v>8643.504764365669</v>
      </c>
      <c r="G156">
        <f t="shared" si="8"/>
        <v>5414.4292094159027</v>
      </c>
    </row>
    <row r="157" spans="1:7" x14ac:dyDescent="0.3">
      <c r="A157" s="1">
        <v>44082</v>
      </c>
      <c r="B157">
        <v>14535</v>
      </c>
      <c r="C157">
        <f t="shared" si="9"/>
        <v>104.07678872328324</v>
      </c>
      <c r="D157">
        <v>375</v>
      </c>
      <c r="E157">
        <f t="shared" si="10"/>
        <v>2.010762504855677</v>
      </c>
      <c r="F157">
        <f>('Dados sim recup log'!I177+'Dados sim recup exp'!$F157+'Dados Oficiais'!$F157)/3</f>
        <v>8770.7753765528287</v>
      </c>
      <c r="G157">
        <f t="shared" si="8"/>
        <v>5389.2246234471713</v>
      </c>
    </row>
    <row r="158" spans="1:7" x14ac:dyDescent="0.3">
      <c r="A158" s="1">
        <v>44083</v>
      </c>
      <c r="B158">
        <v>14681</v>
      </c>
      <c r="C158">
        <f t="shared" si="9"/>
        <v>146</v>
      </c>
      <c r="D158">
        <v>376</v>
      </c>
      <c r="E158">
        <f t="shared" si="10"/>
        <v>1</v>
      </c>
      <c r="F158">
        <f>('Dados sim recup log'!I178+'Dados sim recup exp'!$F158+'Dados Oficiais'!$F158)/3</f>
        <v>8918.607750751913</v>
      </c>
      <c r="G158">
        <f t="shared" si="8"/>
        <v>5386.392249248087</v>
      </c>
    </row>
    <row r="159" spans="1:7" x14ac:dyDescent="0.3">
      <c r="A159" s="1">
        <v>44084</v>
      </c>
      <c r="B159">
        <v>14821</v>
      </c>
      <c r="C159">
        <f t="shared" si="9"/>
        <v>140</v>
      </c>
      <c r="D159">
        <v>379</v>
      </c>
      <c r="E159">
        <f t="shared" si="10"/>
        <v>3</v>
      </c>
      <c r="F159">
        <f>('Dados sim recup log'!I179+'Dados sim recup exp'!$F159+'Dados Oficiais'!$F159)/3</f>
        <v>9128.441525519811</v>
      </c>
      <c r="G159">
        <f t="shared" si="8"/>
        <v>5313.558474480189</v>
      </c>
    </row>
    <row r="160" spans="1:7" x14ac:dyDescent="0.3">
      <c r="A160" s="1">
        <v>44085</v>
      </c>
      <c r="B160">
        <v>15081</v>
      </c>
      <c r="C160">
        <f t="shared" si="9"/>
        <v>260</v>
      </c>
      <c r="D160">
        <v>380</v>
      </c>
      <c r="E160">
        <f t="shared" si="10"/>
        <v>1</v>
      </c>
      <c r="F160">
        <f>('Dados sim recup log'!I180+'Dados sim recup exp'!$F160+'Dados Oficiais'!$F160)/3</f>
        <v>9399.9337648978344</v>
      </c>
      <c r="G160">
        <f t="shared" si="8"/>
        <v>5301.0662351021656</v>
      </c>
    </row>
    <row r="161" spans="1:7" x14ac:dyDescent="0.3">
      <c r="A161" s="1">
        <v>44086</v>
      </c>
      <c r="B161">
        <v>15136</v>
      </c>
      <c r="C161">
        <f t="shared" si="9"/>
        <v>55</v>
      </c>
      <c r="D161">
        <v>382</v>
      </c>
      <c r="E161">
        <f t="shared" si="10"/>
        <v>2</v>
      </c>
      <c r="F161">
        <f>('Dados sim recup log'!I181+'Dados sim recup exp'!$F161+'Dados Oficiais'!$F161)/3</f>
        <v>9625.7431227327197</v>
      </c>
      <c r="G161">
        <f t="shared" si="8"/>
        <v>5128.2568772672803</v>
      </c>
    </row>
    <row r="162" spans="1:7" x14ac:dyDescent="0.3">
      <c r="A162" s="1">
        <v>44087</v>
      </c>
      <c r="B162">
        <f>SQRT(B161*B163)</f>
        <v>15253.047433218058</v>
      </c>
      <c r="C162">
        <f t="shared" si="9"/>
        <v>117.04743321805836</v>
      </c>
      <c r="D162">
        <f>SQRT(D161*D163)</f>
        <v>384.98831151088211</v>
      </c>
      <c r="E162">
        <f t="shared" si="10"/>
        <v>2.988311510882113</v>
      </c>
      <c r="F162">
        <f>('Dados sim recup log'!I182+'Dados sim recup exp'!$F162+'Dados Oficiais'!$F162)/3</f>
        <v>9799.5776450013018</v>
      </c>
      <c r="G162">
        <f t="shared" si="8"/>
        <v>5068.4814767058742</v>
      </c>
    </row>
    <row r="163" spans="1:7" x14ac:dyDescent="0.3">
      <c r="A163" s="1">
        <v>44088</v>
      </c>
      <c r="B163">
        <v>15371</v>
      </c>
      <c r="C163">
        <f t="shared" si="9"/>
        <v>117.95256678194164</v>
      </c>
      <c r="D163">
        <v>388</v>
      </c>
      <c r="E163">
        <f t="shared" si="10"/>
        <v>3.011688489117887</v>
      </c>
      <c r="F163">
        <f>('Dados sim recup log'!I183+'Dados sim recup exp'!$F163+'Dados Oficiais'!$F163)/3</f>
        <v>9975.2896683424333</v>
      </c>
      <c r="G163">
        <f t="shared" si="8"/>
        <v>5007.7103316575667</v>
      </c>
    </row>
    <row r="164" spans="1:7" x14ac:dyDescent="0.3">
      <c r="A164" s="1">
        <v>44089</v>
      </c>
      <c r="B164">
        <v>15683</v>
      </c>
      <c r="C164">
        <f t="shared" si="9"/>
        <v>312</v>
      </c>
      <c r="D164">
        <v>391</v>
      </c>
      <c r="E164">
        <f t="shared" si="10"/>
        <v>3</v>
      </c>
      <c r="F164">
        <f>('Dados sim recup log'!I184+'Dados sim recup exp'!$F164+'Dados Oficiais'!$F164)/3</f>
        <v>10380.352958197313</v>
      </c>
      <c r="G164">
        <f t="shared" si="8"/>
        <v>4911.6470418026875</v>
      </c>
    </row>
    <row r="165" spans="1:7" x14ac:dyDescent="0.3">
      <c r="A165" s="1">
        <v>44090</v>
      </c>
      <c r="B165">
        <v>15964</v>
      </c>
      <c r="C165">
        <f t="shared" si="9"/>
        <v>281</v>
      </c>
      <c r="D165">
        <v>395</v>
      </c>
      <c r="E165">
        <f t="shared" si="10"/>
        <v>4</v>
      </c>
      <c r="F165">
        <f>('Dados sim recup log'!I185+'Dados sim recup exp'!$F165+'Dados Oficiais'!$F165)/3</f>
        <v>10711.385735646347</v>
      </c>
      <c r="G165">
        <f t="shared" si="8"/>
        <v>4857.6142643536532</v>
      </c>
    </row>
    <row r="166" spans="1:7" x14ac:dyDescent="0.3">
      <c r="A166" s="1">
        <v>44091</v>
      </c>
      <c r="B166">
        <v>16370</v>
      </c>
      <c r="C166">
        <f t="shared" si="9"/>
        <v>406</v>
      </c>
      <c r="D166">
        <v>398</v>
      </c>
      <c r="E166">
        <f t="shared" si="10"/>
        <v>3</v>
      </c>
      <c r="F166">
        <f>('Dados sim recup log'!I186+'Dados sim recup exp'!$F166+'Dados Oficiais'!$F166)/3</f>
        <v>11038.38927671236</v>
      </c>
      <c r="G166">
        <f t="shared" si="8"/>
        <v>4933.6107232876402</v>
      </c>
    </row>
    <row r="167" spans="1:7" x14ac:dyDescent="0.3">
      <c r="A167" s="1">
        <v>44092</v>
      </c>
      <c r="B167">
        <v>16547</v>
      </c>
      <c r="C167">
        <f t="shared" si="9"/>
        <v>177</v>
      </c>
      <c r="D167">
        <v>399</v>
      </c>
      <c r="E167">
        <f t="shared" si="10"/>
        <v>1</v>
      </c>
      <c r="F167">
        <f>('Dados sim recup log'!I187+'Dados sim recup exp'!$F167+'Dados Oficiais'!$F167)/3</f>
        <v>11379.700273588207</v>
      </c>
      <c r="G167">
        <f t="shared" si="8"/>
        <v>4768.299726411793</v>
      </c>
    </row>
    <row r="168" spans="1:7" x14ac:dyDescent="0.3">
      <c r="A168" s="1">
        <v>44093</v>
      </c>
      <c r="B168">
        <v>16569</v>
      </c>
      <c r="C168">
        <f t="shared" si="9"/>
        <v>22</v>
      </c>
      <c r="D168">
        <v>403</v>
      </c>
      <c r="E168">
        <f t="shared" si="10"/>
        <v>4</v>
      </c>
      <c r="F168">
        <f>('Dados sim recup log'!I188+'Dados sim recup exp'!$F168+'Dados Oficiais'!$F168)/3</f>
        <v>11514.324227819621</v>
      </c>
      <c r="G168">
        <f t="shared" si="8"/>
        <v>4651.6757721803788</v>
      </c>
    </row>
    <row r="169" spans="1:7" x14ac:dyDescent="0.3">
      <c r="A169" s="1">
        <v>44094</v>
      </c>
      <c r="B169">
        <f>SQRT(B168*B170)</f>
        <v>16648.807795154582</v>
      </c>
      <c r="C169">
        <f t="shared" si="9"/>
        <v>79.807795154581981</v>
      </c>
      <c r="D169">
        <f>SQRT(D168*D170)</f>
        <v>408.46297261808201</v>
      </c>
      <c r="E169">
        <f t="shared" si="10"/>
        <v>5.4629726180820057</v>
      </c>
      <c r="F169">
        <f>('Dados sim recup log'!I189+'Dados sim recup exp'!$F169+'Dados Oficiais'!$F169)/3</f>
        <v>11843.908182567413</v>
      </c>
      <c r="G169">
        <f t="shared" si="8"/>
        <v>4396.4366399690862</v>
      </c>
    </row>
    <row r="170" spans="1:7" x14ac:dyDescent="0.3">
      <c r="A170" s="1">
        <v>44095</v>
      </c>
      <c r="B170">
        <v>16729</v>
      </c>
      <c r="C170">
        <f t="shared" si="9"/>
        <v>80.192204845418019</v>
      </c>
      <c r="D170">
        <v>414</v>
      </c>
      <c r="E170">
        <f t="shared" si="10"/>
        <v>5.5370273819179943</v>
      </c>
      <c r="F170">
        <f>('Dados sim recup log'!I190+'Dados sim recup exp'!$F170+'Dados Oficiais'!$F170)/3</f>
        <v>12186.210706985677</v>
      </c>
      <c r="G170">
        <f t="shared" si="8"/>
        <v>4128.7892930143225</v>
      </c>
    </row>
    <row r="171" spans="1:7" x14ac:dyDescent="0.3">
      <c r="A171" s="1">
        <v>44096</v>
      </c>
      <c r="B171">
        <v>16873</v>
      </c>
      <c r="C171">
        <f t="shared" si="9"/>
        <v>144</v>
      </c>
      <c r="D171">
        <v>419</v>
      </c>
      <c r="E171">
        <f t="shared" si="10"/>
        <v>5</v>
      </c>
      <c r="F171">
        <f>('Dados sim recup log'!I191+'Dados sim recup exp'!$F171+'Dados Oficiais'!$F171)/3</f>
        <v>12466.16206035992</v>
      </c>
      <c r="G171">
        <f t="shared" si="8"/>
        <v>3987.8379396400796</v>
      </c>
    </row>
    <row r="172" spans="1:7" x14ac:dyDescent="0.3">
      <c r="A172" s="1">
        <v>44097</v>
      </c>
      <c r="B172">
        <v>16984</v>
      </c>
      <c r="C172">
        <f t="shared" si="9"/>
        <v>111</v>
      </c>
      <c r="D172">
        <v>421</v>
      </c>
      <c r="E172">
        <f t="shared" si="10"/>
        <v>2</v>
      </c>
      <c r="F172">
        <f>('Dados sim recup log'!I192+'Dados sim recup exp'!$F172+'Dados Oficiais'!$F172)/3</f>
        <v>12826.137434584505</v>
      </c>
      <c r="G172">
        <f t="shared" si="8"/>
        <v>3736.8625654154948</v>
      </c>
    </row>
    <row r="173" spans="1:7" x14ac:dyDescent="0.3">
      <c r="A173" s="1">
        <v>44098</v>
      </c>
      <c r="B173">
        <v>17126</v>
      </c>
      <c r="C173">
        <f t="shared" si="9"/>
        <v>142</v>
      </c>
      <c r="D173">
        <v>427</v>
      </c>
      <c r="E173">
        <f t="shared" si="10"/>
        <v>6</v>
      </c>
      <c r="F173">
        <f>('Dados sim recup log'!I193+'Dados sim recup exp'!$F173+'Dados Oficiais'!$F173)/3</f>
        <v>13207.487043328241</v>
      </c>
      <c r="G173">
        <f t="shared" si="8"/>
        <v>3491.5129566717587</v>
      </c>
    </row>
    <row r="174" spans="1:7" x14ac:dyDescent="0.3">
      <c r="A174" s="1">
        <v>44099</v>
      </c>
      <c r="B174">
        <v>17334</v>
      </c>
      <c r="C174">
        <f t="shared" si="9"/>
        <v>208</v>
      </c>
      <c r="D174">
        <v>427</v>
      </c>
      <c r="E174">
        <f t="shared" si="10"/>
        <v>0</v>
      </c>
      <c r="F174">
        <f>('Dados sim recup log'!I194+'Dados sim recup exp'!$F174+'Dados Oficiais'!$F174)/3</f>
        <v>13543.563463832659</v>
      </c>
      <c r="G174">
        <f t="shared" si="8"/>
        <v>3363.4365361673408</v>
      </c>
    </row>
    <row r="175" spans="1:7" x14ac:dyDescent="0.3">
      <c r="A175" s="1">
        <v>44100</v>
      </c>
      <c r="B175">
        <v>17348</v>
      </c>
      <c r="C175">
        <f t="shared" si="9"/>
        <v>14</v>
      </c>
      <c r="D175">
        <v>428</v>
      </c>
      <c r="E175">
        <f t="shared" si="10"/>
        <v>1</v>
      </c>
      <c r="F175">
        <f>('Dados sim recup log'!I195+'Dados sim recup exp'!$F175+'Dados Oficiais'!$F175)/3</f>
        <v>13685.388318548561</v>
      </c>
      <c r="G175">
        <f t="shared" si="8"/>
        <v>3234.6116814514389</v>
      </c>
    </row>
    <row r="176" spans="1:7" x14ac:dyDescent="0.3">
      <c r="A176" s="1">
        <v>44101</v>
      </c>
      <c r="B176">
        <f>SQRT(B175*B177)</f>
        <v>17409.391373623606</v>
      </c>
      <c r="C176">
        <f t="shared" si="9"/>
        <v>61.391373623606341</v>
      </c>
      <c r="D176">
        <f>SQRT(D175*D177)</f>
        <v>429.49738066721665</v>
      </c>
      <c r="E176">
        <f t="shared" si="10"/>
        <v>1.4973806672166461</v>
      </c>
      <c r="F176">
        <f>('Dados sim recup log'!I196+'Dados sim recup exp'!$F176+'Dados Oficiais'!$F176)/3</f>
        <v>13954.999589307923</v>
      </c>
      <c r="G176">
        <f t="shared" si="8"/>
        <v>3024.8944036484663</v>
      </c>
    </row>
    <row r="177" spans="1:7" x14ac:dyDescent="0.3">
      <c r="A177" s="1">
        <v>44102</v>
      </c>
      <c r="B177">
        <v>17471</v>
      </c>
      <c r="C177">
        <f t="shared" si="9"/>
        <v>61.608626376393659</v>
      </c>
      <c r="D177">
        <v>431</v>
      </c>
      <c r="E177">
        <f t="shared" si="10"/>
        <v>1.5026193327833539</v>
      </c>
      <c r="F177">
        <f>('Dados sim recup log'!I197+'Dados sim recup exp'!$F177+'Dados Oficiais'!$F177)/3</f>
        <v>14229.381763680576</v>
      </c>
      <c r="G177">
        <f t="shared" si="8"/>
        <v>2810.6182363194239</v>
      </c>
    </row>
    <row r="178" spans="1:7" x14ac:dyDescent="0.3">
      <c r="A178" s="1">
        <v>44103</v>
      </c>
      <c r="B178">
        <v>17568</v>
      </c>
      <c r="C178">
        <f t="shared" si="9"/>
        <v>97</v>
      </c>
      <c r="D178">
        <v>433</v>
      </c>
      <c r="E178">
        <f t="shared" si="10"/>
        <v>2</v>
      </c>
      <c r="F178">
        <f>('Dados sim recup log'!I198+'Dados sim recup exp'!$F178+'Dados Oficiais'!$F178)/3</f>
        <v>14624.435532292531</v>
      </c>
      <c r="G178">
        <f t="shared" si="8"/>
        <v>2510.5644677074688</v>
      </c>
    </row>
    <row r="179" spans="1:7" x14ac:dyDescent="0.3">
      <c r="A179" s="1">
        <v>44104</v>
      </c>
      <c r="B179">
        <v>17642</v>
      </c>
      <c r="C179">
        <f t="shared" si="9"/>
        <v>74</v>
      </c>
      <c r="D179">
        <v>435</v>
      </c>
      <c r="E179">
        <f t="shared" si="10"/>
        <v>2</v>
      </c>
      <c r="F179">
        <f>('Dados sim recup log'!I199+'Dados sim recup exp'!$F179+'Dados Oficiais'!$F179)/3</f>
        <v>14937.97788241572</v>
      </c>
      <c r="G179">
        <f t="shared" si="8"/>
        <v>2269.0221175842798</v>
      </c>
    </row>
    <row r="180" spans="1:7" x14ac:dyDescent="0.3">
      <c r="A180" s="1">
        <v>44105</v>
      </c>
      <c r="B180">
        <v>17717</v>
      </c>
      <c r="C180">
        <f t="shared" si="9"/>
        <v>75</v>
      </c>
      <c r="D180">
        <v>437</v>
      </c>
      <c r="E180">
        <f t="shared" si="10"/>
        <v>2</v>
      </c>
      <c r="F180">
        <f>('Dados sim recup log'!I200+'Dados sim recup exp'!$F180+'Dados Oficiais'!$F180)/3</f>
        <v>15106</v>
      </c>
      <c r="G180">
        <f t="shared" si="8"/>
        <v>2174</v>
      </c>
    </row>
    <row r="181" spans="1:7" x14ac:dyDescent="0.3">
      <c r="A181" s="1">
        <v>44106</v>
      </c>
      <c r="B181">
        <v>17820</v>
      </c>
      <c r="C181">
        <f t="shared" si="9"/>
        <v>103</v>
      </c>
      <c r="D181">
        <v>438</v>
      </c>
      <c r="E181">
        <f t="shared" si="10"/>
        <v>1</v>
      </c>
      <c r="F181">
        <f>('Dados sim recup log'!I201+'Dados sim recup exp'!$F181+'Dados Oficiais'!$F181)/3</f>
        <v>15351</v>
      </c>
      <c r="G181">
        <f t="shared" si="8"/>
        <v>2031</v>
      </c>
    </row>
    <row r="182" spans="1:7" x14ac:dyDescent="0.3">
      <c r="A182" s="1">
        <v>44107</v>
      </c>
      <c r="B182">
        <v>17922</v>
      </c>
      <c r="C182">
        <f t="shared" si="9"/>
        <v>102</v>
      </c>
      <c r="D182">
        <v>440</v>
      </c>
      <c r="E182">
        <f t="shared" si="10"/>
        <v>2</v>
      </c>
      <c r="F182">
        <f>('Dados sim recup log'!I202+'Dados sim recup exp'!$F182+'Dados Oficiais'!$F182)/3</f>
        <v>15432</v>
      </c>
      <c r="G182">
        <f t="shared" si="8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9"/>
        <v>33.46874910259794</v>
      </c>
      <c r="D183">
        <f>SQRT(D182*D184)</f>
        <v>441.99547508996062</v>
      </c>
      <c r="E183">
        <f t="shared" si="10"/>
        <v>1.9954750899606211</v>
      </c>
      <c r="F183">
        <f>('Dados sim recup log'!I203+'Dados sim recup exp'!$F183+'Dados Oficiais'!$F183)/3</f>
        <v>15528.697047724256</v>
      </c>
      <c r="G183">
        <f t="shared" si="8"/>
        <v>1984.7762262883825</v>
      </c>
    </row>
    <row r="184" spans="1:7" x14ac:dyDescent="0.3">
      <c r="A184" s="1">
        <v>44109</v>
      </c>
      <c r="B184">
        <v>17989</v>
      </c>
      <c r="C184">
        <f t="shared" si="9"/>
        <v>33.53125089740206</v>
      </c>
      <c r="D184">
        <v>444</v>
      </c>
      <c r="E184">
        <f t="shared" si="10"/>
        <v>2.0045249100393789</v>
      </c>
      <c r="F184">
        <f>('Dados sim recup log'!I204+'Dados sim recup exp'!$F184+'Dados Oficiais'!$F184)/3</f>
        <v>15626</v>
      </c>
      <c r="G184">
        <f t="shared" si="8"/>
        <v>1919</v>
      </c>
    </row>
    <row r="185" spans="1:7" x14ac:dyDescent="0.3">
      <c r="A185" s="1">
        <v>44110</v>
      </c>
      <c r="B185">
        <v>18097</v>
      </c>
      <c r="C185">
        <f t="shared" si="9"/>
        <v>108</v>
      </c>
      <c r="D185">
        <v>447</v>
      </c>
      <c r="E185">
        <f t="shared" si="10"/>
        <v>3</v>
      </c>
      <c r="F185">
        <f>('Dados sim recup log'!I205+'Dados sim recup exp'!$F185+'Dados Oficiais'!$F185)/3</f>
        <v>15785</v>
      </c>
      <c r="G185">
        <f t="shared" si="8"/>
        <v>1865</v>
      </c>
    </row>
    <row r="186" spans="1:7" x14ac:dyDescent="0.3">
      <c r="A186" s="1">
        <v>44111</v>
      </c>
      <c r="B186">
        <v>18178</v>
      </c>
      <c r="C186">
        <f t="shared" si="9"/>
        <v>81</v>
      </c>
      <c r="D186">
        <v>448</v>
      </c>
      <c r="E186">
        <f t="shared" si="10"/>
        <v>1</v>
      </c>
      <c r="F186">
        <f>('Dados sim recup log'!I206+'Dados sim recup exp'!$F186+'Dados Oficiais'!$F186)/3</f>
        <v>15902</v>
      </c>
      <c r="G186">
        <f t="shared" si="8"/>
        <v>1828</v>
      </c>
    </row>
    <row r="187" spans="1:7" x14ac:dyDescent="0.3">
      <c r="A187" s="1">
        <v>44112</v>
      </c>
      <c r="B187">
        <v>18236</v>
      </c>
      <c r="C187">
        <f t="shared" si="9"/>
        <v>58</v>
      </c>
      <c r="D187">
        <v>449</v>
      </c>
      <c r="E187">
        <f t="shared" si="10"/>
        <v>1</v>
      </c>
      <c r="F187">
        <f>('Dados sim recup log'!I207+'Dados sim recup exp'!$F187+'Dados Oficiais'!$F187)/3</f>
        <v>15979</v>
      </c>
      <c r="G187">
        <f t="shared" si="8"/>
        <v>1808</v>
      </c>
    </row>
    <row r="188" spans="1:7" x14ac:dyDescent="0.3">
      <c r="A188" s="1">
        <v>44113</v>
      </c>
      <c r="B188">
        <v>18371</v>
      </c>
      <c r="C188">
        <f t="shared" si="9"/>
        <v>135</v>
      </c>
      <c r="D188">
        <v>452</v>
      </c>
      <c r="E188">
        <f t="shared" si="10"/>
        <v>3</v>
      </c>
      <c r="F188">
        <f>('Dados sim recup log'!I208+'Dados sim recup exp'!$F188+'Dados Oficiais'!$F188)/3</f>
        <v>16001</v>
      </c>
      <c r="G188">
        <f t="shared" si="8"/>
        <v>1918</v>
      </c>
    </row>
    <row r="189" spans="1:7" x14ac:dyDescent="0.3">
      <c r="A189" s="1">
        <v>44114</v>
      </c>
      <c r="B189">
        <v>18384</v>
      </c>
      <c r="C189">
        <f t="shared" si="9"/>
        <v>13</v>
      </c>
      <c r="D189">
        <v>453</v>
      </c>
      <c r="E189">
        <f t="shared" si="10"/>
        <v>1</v>
      </c>
      <c r="F189">
        <f>('Dados sim recup log'!I209+'Dados sim recup exp'!$F189+'Dados Oficiais'!$F189)/3</f>
        <v>16016</v>
      </c>
      <c r="G189">
        <f t="shared" si="8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('Dados sim recup log'!I210+'Dados sim recup exp'!$F190+'Dados Oficiais'!$F190)/3</f>
        <v>16077.099944811787</v>
      </c>
      <c r="G190">
        <f t="shared" si="8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1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('Dados sim recup log'!I211+'Dados sim recup exp'!$F191+'Dados Oficiais'!$F191)/3</f>
        <v>16138.432981734964</v>
      </c>
      <c r="G191">
        <f t="shared" si="8"/>
        <v>1850.5202264200416</v>
      </c>
    </row>
    <row r="192" spans="1:7" x14ac:dyDescent="0.3">
      <c r="A192" s="1">
        <v>44117</v>
      </c>
      <c r="B192">
        <v>18473</v>
      </c>
      <c r="C192">
        <f t="shared" si="11"/>
        <v>29.714437704999</v>
      </c>
      <c r="D192">
        <v>455</v>
      </c>
      <c r="E192">
        <f t="shared" si="10"/>
        <v>0.66764586000653026</v>
      </c>
      <c r="F192">
        <f>('Dados sim recup log'!I212+'Dados sim recup exp'!$F192+'Dados Oficiais'!$F192)/3</f>
        <v>16200</v>
      </c>
      <c r="G192">
        <f t="shared" ref="G192:G234" si="12">B192-D192-F192</f>
        <v>1818</v>
      </c>
    </row>
    <row r="193" spans="1:7" x14ac:dyDescent="0.3">
      <c r="A193" s="1">
        <v>44118</v>
      </c>
      <c r="B193">
        <v>18564</v>
      </c>
      <c r="C193">
        <f t="shared" si="11"/>
        <v>91</v>
      </c>
      <c r="D193">
        <v>455</v>
      </c>
      <c r="E193">
        <f t="shared" si="10"/>
        <v>0</v>
      </c>
      <c r="F193">
        <f>('Dados sim recup log'!I213+'Dados sim recup exp'!$F193+'Dados Oficiais'!$F193)/3</f>
        <v>16432</v>
      </c>
      <c r="G193">
        <f t="shared" si="12"/>
        <v>1677</v>
      </c>
    </row>
    <row r="194" spans="1:7" x14ac:dyDescent="0.3">
      <c r="A194" s="1">
        <v>44119</v>
      </c>
      <c r="B194">
        <v>18607</v>
      </c>
      <c r="C194">
        <f t="shared" si="11"/>
        <v>43</v>
      </c>
      <c r="D194">
        <v>456</v>
      </c>
      <c r="E194">
        <f t="shared" si="10"/>
        <v>1</v>
      </c>
      <c r="F194">
        <f>('Dados sim recup log'!I214+'Dados sim recup exp'!$F194+'Dados Oficiais'!$F194)/3</f>
        <v>16510</v>
      </c>
      <c r="G194">
        <f t="shared" si="12"/>
        <v>1641</v>
      </c>
    </row>
    <row r="195" spans="1:7" x14ac:dyDescent="0.3">
      <c r="A195" s="1">
        <v>44120</v>
      </c>
      <c r="B195">
        <v>18650</v>
      </c>
      <c r="C195">
        <f t="shared" si="11"/>
        <v>43</v>
      </c>
      <c r="D195">
        <v>456</v>
      </c>
      <c r="E195">
        <f t="shared" si="10"/>
        <v>0</v>
      </c>
      <c r="F195">
        <f>('Dados sim recup log'!I215+'Dados sim recup exp'!$F195+'Dados Oficiais'!$F195)/3</f>
        <v>16601</v>
      </c>
      <c r="G195">
        <f t="shared" si="12"/>
        <v>1593</v>
      </c>
    </row>
    <row r="196" spans="1:7" x14ac:dyDescent="0.3">
      <c r="A196" s="1">
        <v>44121</v>
      </c>
      <c r="B196">
        <v>18688</v>
      </c>
      <c r="C196">
        <f t="shared" si="11"/>
        <v>38</v>
      </c>
      <c r="D196">
        <v>456</v>
      </c>
      <c r="E196">
        <f t="shared" si="10"/>
        <v>0</v>
      </c>
      <c r="F196">
        <f>('Dados sim recup log'!I216+'Dados sim recup exp'!$F196+'Dados Oficiais'!$F196)/3</f>
        <v>16610</v>
      </c>
      <c r="G196">
        <f t="shared" si="12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1"/>
        <v>38.460423689255549</v>
      </c>
      <c r="D197">
        <f>SQRT(D196*D198)</f>
        <v>457.49754097699804</v>
      </c>
      <c r="E197">
        <f t="shared" ref="E197:E221" si="13">D197-D196</f>
        <v>1.4975409769980388</v>
      </c>
      <c r="F197">
        <f>('Dados sim recup log'!I217+'Dados sim recup exp'!$F197+'Dados Oficiais'!$F197)/3</f>
        <v>16633.483399456651</v>
      </c>
      <c r="G197">
        <f t="shared" si="12"/>
        <v>1635.4794832556072</v>
      </c>
    </row>
    <row r="198" spans="1:7" x14ac:dyDescent="0.3">
      <c r="A198" s="1">
        <v>44123</v>
      </c>
      <c r="B198">
        <v>18765</v>
      </c>
      <c r="C198">
        <f t="shared" si="11"/>
        <v>38.539576310744451</v>
      </c>
      <c r="D198">
        <v>459</v>
      </c>
      <c r="E198">
        <f t="shared" si="13"/>
        <v>1.5024590230019612</v>
      </c>
      <c r="F198">
        <f>('Dados sim recup log'!I218+'Dados sim recup exp'!$F198+'Dados Oficiais'!$F198)/3</f>
        <v>16657</v>
      </c>
      <c r="G198">
        <f t="shared" si="12"/>
        <v>1649</v>
      </c>
    </row>
    <row r="199" spans="1:7" x14ac:dyDescent="0.3">
      <c r="A199" s="1">
        <v>44124</v>
      </c>
      <c r="B199">
        <v>18823</v>
      </c>
      <c r="C199">
        <f t="shared" si="11"/>
        <v>58</v>
      </c>
      <c r="D199">
        <v>460</v>
      </c>
      <c r="E199">
        <f t="shared" si="13"/>
        <v>1</v>
      </c>
      <c r="F199">
        <f>('Dados sim recup log'!I219+'Dados sim recup exp'!$F199+'Dados Oficiais'!$F199)/3</f>
        <v>16717</v>
      </c>
      <c r="G199">
        <f t="shared" si="12"/>
        <v>1646</v>
      </c>
    </row>
    <row r="200" spans="1:7" x14ac:dyDescent="0.3">
      <c r="A200" s="1">
        <v>44125</v>
      </c>
      <c r="B200">
        <v>18884</v>
      </c>
      <c r="C200">
        <f t="shared" si="11"/>
        <v>61</v>
      </c>
      <c r="D200">
        <v>460</v>
      </c>
      <c r="E200">
        <f t="shared" si="13"/>
        <v>0</v>
      </c>
      <c r="F200">
        <f>('Dados sim recup log'!I220+'Dados sim recup exp'!$F200+'Dados Oficiais'!$F200)/3</f>
        <v>16745</v>
      </c>
      <c r="G200">
        <f t="shared" si="12"/>
        <v>1679</v>
      </c>
    </row>
    <row r="201" spans="1:7" x14ac:dyDescent="0.3">
      <c r="A201" s="1">
        <v>44126</v>
      </c>
      <c r="B201">
        <v>18924</v>
      </c>
      <c r="C201">
        <f t="shared" si="11"/>
        <v>40</v>
      </c>
      <c r="D201">
        <v>461</v>
      </c>
      <c r="E201">
        <f t="shared" si="13"/>
        <v>1</v>
      </c>
      <c r="F201">
        <f>('Dados sim recup log'!I221+'Dados sim recup exp'!$F201+'Dados Oficiais'!$F201)/3</f>
        <v>16902</v>
      </c>
      <c r="G201">
        <f t="shared" si="12"/>
        <v>1561</v>
      </c>
    </row>
    <row r="202" spans="1:7" x14ac:dyDescent="0.3">
      <c r="A202" s="1">
        <v>44127</v>
      </c>
      <c r="B202">
        <v>18980</v>
      </c>
      <c r="C202">
        <f t="shared" si="11"/>
        <v>56</v>
      </c>
      <c r="D202">
        <v>461</v>
      </c>
      <c r="E202">
        <f t="shared" si="13"/>
        <v>0</v>
      </c>
      <c r="F202">
        <f>('Dados sim recup log'!I222+'Dados sim recup exp'!$F202+'Dados Oficiais'!$F202)/3</f>
        <v>17003</v>
      </c>
      <c r="G202">
        <f t="shared" si="12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1"/>
        <v>28.291142268470139</v>
      </c>
      <c r="D203">
        <v>461</v>
      </c>
      <c r="E203">
        <f t="shared" si="13"/>
        <v>0</v>
      </c>
      <c r="F203">
        <f>('Dados sim recup log'!I223+'Dados sim recup exp'!$F203+'Dados Oficiais'!$F203)/3</f>
        <v>17049.207644889153</v>
      </c>
      <c r="G203">
        <f t="shared" si="12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1"/>
        <v>28.333312380738789</v>
      </c>
      <c r="D204">
        <v>461</v>
      </c>
      <c r="E204">
        <f t="shared" si="13"/>
        <v>0</v>
      </c>
      <c r="F204">
        <f>('Dados sim recup log'!I224+'Dados sim recup exp'!$F204+'Dados Oficiais'!$F204)/3</f>
        <v>17095.540864467843</v>
      </c>
      <c r="G204">
        <f t="shared" si="12"/>
        <v>1480.0835901813662</v>
      </c>
    </row>
    <row r="205" spans="1:7" x14ac:dyDescent="0.3">
      <c r="A205" s="1">
        <v>44130</v>
      </c>
      <c r="B205">
        <v>19065</v>
      </c>
      <c r="C205">
        <f t="shared" si="11"/>
        <v>28.375545350791072</v>
      </c>
      <c r="D205">
        <v>461</v>
      </c>
      <c r="E205">
        <f t="shared" si="13"/>
        <v>0</v>
      </c>
      <c r="F205">
        <f>('Dados sim recup log'!I225+'Dados sim recup exp'!$F205+'Dados Oficiais'!$F205)/3</f>
        <v>17142</v>
      </c>
      <c r="G205">
        <f t="shared" si="12"/>
        <v>1462</v>
      </c>
    </row>
    <row r="206" spans="1:7" x14ac:dyDescent="0.3">
      <c r="A206" s="1">
        <v>44131</v>
      </c>
      <c r="B206">
        <v>19114</v>
      </c>
      <c r="C206">
        <f t="shared" si="11"/>
        <v>49</v>
      </c>
      <c r="D206">
        <v>462</v>
      </c>
      <c r="E206">
        <f t="shared" si="13"/>
        <v>1</v>
      </c>
      <c r="F206">
        <f>('Dados sim recup log'!I226+'Dados sim recup exp'!$F206+'Dados Oficiais'!$F206)/3</f>
        <v>17234</v>
      </c>
      <c r="G206">
        <f t="shared" si="12"/>
        <v>1418</v>
      </c>
    </row>
    <row r="207" spans="1:7" x14ac:dyDescent="0.3">
      <c r="A207" s="1">
        <v>44132</v>
      </c>
      <c r="B207">
        <v>19165</v>
      </c>
      <c r="C207">
        <f t="shared" si="11"/>
        <v>51</v>
      </c>
      <c r="D207">
        <v>462</v>
      </c>
      <c r="E207">
        <f t="shared" si="13"/>
        <v>0</v>
      </c>
      <c r="F207">
        <f>('Dados sim recup log'!I227+'Dados sim recup exp'!$F207+'Dados Oficiais'!$F207)/3</f>
        <v>17502</v>
      </c>
      <c r="G207">
        <f t="shared" si="12"/>
        <v>1201</v>
      </c>
    </row>
    <row r="208" spans="1:7" x14ac:dyDescent="0.3">
      <c r="A208" s="1">
        <v>44133</v>
      </c>
      <c r="B208">
        <v>19212</v>
      </c>
      <c r="C208">
        <f t="shared" si="11"/>
        <v>47</v>
      </c>
      <c r="D208">
        <v>464</v>
      </c>
      <c r="E208">
        <f t="shared" si="13"/>
        <v>2</v>
      </c>
      <c r="F208">
        <v>17756</v>
      </c>
      <c r="G208">
        <f t="shared" si="12"/>
        <v>992</v>
      </c>
    </row>
    <row r="209" spans="1:7" x14ac:dyDescent="0.3">
      <c r="A209" s="1">
        <v>44134</v>
      </c>
      <c r="B209">
        <v>19282</v>
      </c>
      <c r="C209">
        <f t="shared" si="11"/>
        <v>70</v>
      </c>
      <c r="D209">
        <v>465</v>
      </c>
      <c r="E209">
        <f t="shared" si="13"/>
        <v>1</v>
      </c>
      <c r="F209">
        <v>17913</v>
      </c>
      <c r="G209">
        <f t="shared" si="12"/>
        <v>904</v>
      </c>
    </row>
    <row r="210" spans="1:7" x14ac:dyDescent="0.3">
      <c r="A210" s="1">
        <v>44135</v>
      </c>
      <c r="B210">
        <v>19290</v>
      </c>
      <c r="C210">
        <f t="shared" si="11"/>
        <v>8</v>
      </c>
      <c r="D210">
        <v>465</v>
      </c>
      <c r="E210">
        <f t="shared" si="13"/>
        <v>0</v>
      </c>
      <c r="F210">
        <v>17913</v>
      </c>
      <c r="G210">
        <f t="shared" si="12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1"/>
        <v>20.333333333332121</v>
      </c>
      <c r="D211">
        <f>(D210*2+D213)/3</f>
        <v>466.66666666666669</v>
      </c>
      <c r="E211">
        <f t="shared" si="13"/>
        <v>1.6666666666666856</v>
      </c>
      <c r="F211">
        <f>(F210*2+F213)/3</f>
        <v>17975.333333333332</v>
      </c>
      <c r="G211">
        <f t="shared" si="12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1"/>
        <v>20.333333333335759</v>
      </c>
      <c r="D212">
        <f>(D210+D213*2)/3</f>
        <v>468.33333333333331</v>
      </c>
      <c r="E212">
        <f t="shared" si="13"/>
        <v>1.6666666666666288</v>
      </c>
      <c r="F212">
        <f>(F210+F213*2)/3</f>
        <v>18037.666666666668</v>
      </c>
      <c r="G212">
        <f t="shared" si="12"/>
        <v>824.66666666666788</v>
      </c>
    </row>
    <row r="213" spans="1:7" x14ac:dyDescent="0.3">
      <c r="A213" s="1">
        <v>44138</v>
      </c>
      <c r="B213">
        <v>19351</v>
      </c>
      <c r="C213">
        <f t="shared" si="11"/>
        <v>20.333333333332121</v>
      </c>
      <c r="D213">
        <v>470</v>
      </c>
      <c r="E213">
        <f t="shared" si="13"/>
        <v>1.6666666666666856</v>
      </c>
      <c r="F213">
        <v>18100</v>
      </c>
      <c r="G213">
        <f t="shared" si="12"/>
        <v>781</v>
      </c>
    </row>
    <row r="214" spans="1:7" x14ac:dyDescent="0.3">
      <c r="A214" s="1">
        <v>44139</v>
      </c>
      <c r="B214">
        <v>19369</v>
      </c>
      <c r="C214">
        <f t="shared" si="11"/>
        <v>18</v>
      </c>
      <c r="D214">
        <v>472</v>
      </c>
      <c r="E214">
        <f t="shared" si="13"/>
        <v>2</v>
      </c>
      <c r="F214">
        <v>18271</v>
      </c>
      <c r="G214">
        <f t="shared" si="12"/>
        <v>626</v>
      </c>
    </row>
    <row r="215" spans="1:7" x14ac:dyDescent="0.3">
      <c r="A215" s="1">
        <v>44140</v>
      </c>
      <c r="B215">
        <v>19439</v>
      </c>
      <c r="C215">
        <f t="shared" si="11"/>
        <v>70</v>
      </c>
      <c r="D215">
        <v>473</v>
      </c>
      <c r="E215">
        <f t="shared" si="13"/>
        <v>1</v>
      </c>
      <c r="F215">
        <v>18307</v>
      </c>
      <c r="G215">
        <f t="shared" si="12"/>
        <v>659</v>
      </c>
    </row>
    <row r="216" spans="1:7" x14ac:dyDescent="0.3">
      <c r="A216" s="1">
        <v>44141</v>
      </c>
      <c r="B216">
        <v>19498</v>
      </c>
      <c r="C216">
        <f t="shared" si="11"/>
        <v>59</v>
      </c>
      <c r="D216">
        <v>473</v>
      </c>
      <c r="E216">
        <f t="shared" si="13"/>
        <v>0</v>
      </c>
      <c r="F216">
        <v>18358</v>
      </c>
      <c r="G216">
        <f t="shared" si="12"/>
        <v>667</v>
      </c>
    </row>
    <row r="217" spans="1:7" x14ac:dyDescent="0.3">
      <c r="A217" s="1">
        <v>44142</v>
      </c>
      <c r="B217">
        <v>19503</v>
      </c>
      <c r="C217">
        <f t="shared" si="11"/>
        <v>5</v>
      </c>
      <c r="D217">
        <v>474</v>
      </c>
      <c r="E217">
        <f t="shared" si="13"/>
        <v>1</v>
      </c>
      <c r="F217">
        <v>18384</v>
      </c>
      <c r="G217">
        <f t="shared" si="12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1"/>
        <v>36.5</v>
      </c>
      <c r="D218">
        <f>AVERAGE(D217,D219)</f>
        <v>475</v>
      </c>
      <c r="E218">
        <f t="shared" si="13"/>
        <v>1</v>
      </c>
      <c r="F218">
        <f>AVERAGE(F217,F219)</f>
        <v>18418.5</v>
      </c>
      <c r="G218">
        <f t="shared" si="12"/>
        <v>646</v>
      </c>
    </row>
    <row r="219" spans="1:7" x14ac:dyDescent="0.3">
      <c r="A219" s="1">
        <v>44144</v>
      </c>
      <c r="B219">
        <v>19576</v>
      </c>
      <c r="C219">
        <f t="shared" si="11"/>
        <v>36.5</v>
      </c>
      <c r="D219">
        <v>476</v>
      </c>
      <c r="E219">
        <f t="shared" si="13"/>
        <v>1</v>
      </c>
      <c r="F219">
        <v>18453</v>
      </c>
      <c r="G219">
        <f t="shared" si="12"/>
        <v>647</v>
      </c>
    </row>
    <row r="220" spans="1:7" x14ac:dyDescent="0.3">
      <c r="A220" s="1">
        <v>44145</v>
      </c>
      <c r="B220">
        <v>19636</v>
      </c>
      <c r="C220">
        <f t="shared" si="11"/>
        <v>60</v>
      </c>
      <c r="D220">
        <v>477</v>
      </c>
      <c r="E220">
        <f t="shared" si="13"/>
        <v>1</v>
      </c>
      <c r="F220">
        <v>18497</v>
      </c>
      <c r="G220">
        <f t="shared" si="12"/>
        <v>662</v>
      </c>
    </row>
    <row r="221" spans="1:7" x14ac:dyDescent="0.3">
      <c r="A221" s="1">
        <v>44146</v>
      </c>
      <c r="B221">
        <v>19681</v>
      </c>
      <c r="C221">
        <f t="shared" si="11"/>
        <v>45</v>
      </c>
      <c r="D221">
        <v>478</v>
      </c>
      <c r="E221">
        <f t="shared" si="13"/>
        <v>1</v>
      </c>
      <c r="F221">
        <v>18530</v>
      </c>
      <c r="G221">
        <f t="shared" si="12"/>
        <v>673</v>
      </c>
    </row>
    <row r="222" spans="1:7" x14ac:dyDescent="0.3">
      <c r="A222" s="1">
        <v>44147</v>
      </c>
      <c r="B222">
        <v>19794</v>
      </c>
      <c r="C222">
        <f t="shared" si="11"/>
        <v>113</v>
      </c>
      <c r="D222">
        <v>480</v>
      </c>
      <c r="E222">
        <f t="shared" ref="E222:E234" si="14">D222-D221</f>
        <v>2</v>
      </c>
      <c r="F222">
        <v>18594</v>
      </c>
      <c r="G222">
        <f t="shared" si="12"/>
        <v>720</v>
      </c>
    </row>
    <row r="223" spans="1:7" x14ac:dyDescent="0.3">
      <c r="A223" s="1">
        <v>44148</v>
      </c>
      <c r="B223">
        <v>19872</v>
      </c>
      <c r="C223">
        <f t="shared" si="11"/>
        <v>78</v>
      </c>
      <c r="D223">
        <v>483</v>
      </c>
      <c r="E223">
        <f t="shared" si="14"/>
        <v>3</v>
      </c>
      <c r="F223">
        <v>18636</v>
      </c>
      <c r="G223">
        <f t="shared" si="12"/>
        <v>753</v>
      </c>
    </row>
    <row r="224" spans="1:7" x14ac:dyDescent="0.3">
      <c r="A224" s="1">
        <v>44149</v>
      </c>
      <c r="B224">
        <v>19889</v>
      </c>
      <c r="C224">
        <f t="shared" si="11"/>
        <v>17</v>
      </c>
      <c r="D224">
        <v>483</v>
      </c>
      <c r="E224">
        <f t="shared" si="14"/>
        <v>0</v>
      </c>
      <c r="F224">
        <v>18663</v>
      </c>
      <c r="G224">
        <f t="shared" si="12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1"/>
        <v>36.965647867607913</v>
      </c>
      <c r="D225">
        <f>SQRT(D226*D224)</f>
        <v>483</v>
      </c>
      <c r="E225">
        <f t="shared" si="14"/>
        <v>0</v>
      </c>
      <c r="F225">
        <f>SQRT(F226*F224)</f>
        <v>18703.456151203714</v>
      </c>
      <c r="G225">
        <f t="shared" si="12"/>
        <v>739.50949666389351</v>
      </c>
    </row>
    <row r="226" spans="1:7" x14ac:dyDescent="0.3">
      <c r="A226" s="1">
        <v>44151</v>
      </c>
      <c r="B226">
        <v>19963</v>
      </c>
      <c r="C226">
        <f t="shared" si="11"/>
        <v>37.034352132392087</v>
      </c>
      <c r="D226">
        <v>483</v>
      </c>
      <c r="E226">
        <f t="shared" si="14"/>
        <v>0</v>
      </c>
      <c r="F226">
        <v>18744</v>
      </c>
      <c r="G226">
        <f t="shared" si="12"/>
        <v>736</v>
      </c>
    </row>
    <row r="227" spans="1:7" x14ac:dyDescent="0.3">
      <c r="A227" s="1">
        <v>44152</v>
      </c>
      <c r="B227">
        <v>20076</v>
      </c>
      <c r="C227">
        <f t="shared" si="11"/>
        <v>113</v>
      </c>
      <c r="D227">
        <v>486</v>
      </c>
      <c r="E227">
        <f t="shared" si="14"/>
        <v>3</v>
      </c>
      <c r="F227">
        <v>18759</v>
      </c>
      <c r="G227">
        <f t="shared" si="12"/>
        <v>831</v>
      </c>
    </row>
    <row r="228" spans="1:7" x14ac:dyDescent="0.3">
      <c r="A228" s="1">
        <v>44153</v>
      </c>
      <c r="B228">
        <v>20168</v>
      </c>
      <c r="C228">
        <f t="shared" si="11"/>
        <v>92</v>
      </c>
      <c r="D228">
        <v>487</v>
      </c>
      <c r="E228">
        <f t="shared" si="14"/>
        <v>1</v>
      </c>
      <c r="F228">
        <v>18804</v>
      </c>
      <c r="G228">
        <f t="shared" si="12"/>
        <v>877</v>
      </c>
    </row>
    <row r="229" spans="1:7" x14ac:dyDescent="0.3">
      <c r="A229" s="1">
        <v>44154</v>
      </c>
      <c r="B229">
        <v>20341</v>
      </c>
      <c r="C229">
        <f t="shared" si="11"/>
        <v>173</v>
      </c>
      <c r="D229">
        <v>487</v>
      </c>
      <c r="E229">
        <f t="shared" si="14"/>
        <v>0</v>
      </c>
      <c r="F229">
        <v>18862</v>
      </c>
      <c r="G229">
        <f t="shared" si="12"/>
        <v>992</v>
      </c>
    </row>
    <row r="230" spans="1:7" x14ac:dyDescent="0.3">
      <c r="A230" s="1">
        <v>44155</v>
      </c>
      <c r="B230">
        <v>20457</v>
      </c>
      <c r="C230">
        <f t="shared" si="11"/>
        <v>116</v>
      </c>
      <c r="D230">
        <v>488</v>
      </c>
      <c r="E230">
        <f t="shared" si="14"/>
        <v>1</v>
      </c>
      <c r="F230">
        <v>18900</v>
      </c>
      <c r="G230">
        <f t="shared" si="12"/>
        <v>1069</v>
      </c>
    </row>
    <row r="231" spans="1:7" x14ac:dyDescent="0.3">
      <c r="A231" s="1">
        <v>44156</v>
      </c>
      <c r="B231">
        <v>20483</v>
      </c>
      <c r="C231">
        <f t="shared" si="11"/>
        <v>26</v>
      </c>
      <c r="D231">
        <v>489</v>
      </c>
      <c r="E231">
        <f t="shared" si="14"/>
        <v>1</v>
      </c>
      <c r="F231">
        <v>18933</v>
      </c>
      <c r="G231">
        <f t="shared" si="12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1"/>
        <v>70.877371435297391</v>
      </c>
      <c r="D232">
        <v>490</v>
      </c>
      <c r="E232">
        <f t="shared" si="14"/>
        <v>1</v>
      </c>
      <c r="F232">
        <f>SQRT(F233*F231)</f>
        <v>18958.482850692457</v>
      </c>
      <c r="G232">
        <f t="shared" si="12"/>
        <v>1105.3945207428405</v>
      </c>
    </row>
    <row r="233" spans="1:7" x14ac:dyDescent="0.3">
      <c r="A233" s="1">
        <v>44158</v>
      </c>
      <c r="B233">
        <v>20625</v>
      </c>
      <c r="C233">
        <f t="shared" si="11"/>
        <v>71.122628564702609</v>
      </c>
      <c r="D233">
        <v>491</v>
      </c>
      <c r="E233">
        <f t="shared" si="14"/>
        <v>1</v>
      </c>
      <c r="F233">
        <v>18984</v>
      </c>
      <c r="G233">
        <f t="shared" si="12"/>
        <v>1150</v>
      </c>
    </row>
    <row r="234" spans="1:7" x14ac:dyDescent="0.3">
      <c r="A234" s="1">
        <v>44159</v>
      </c>
      <c r="B234">
        <v>20739</v>
      </c>
      <c r="C234">
        <f t="shared" si="11"/>
        <v>114</v>
      </c>
      <c r="D234">
        <v>491</v>
      </c>
      <c r="E234">
        <f t="shared" si="14"/>
        <v>0</v>
      </c>
      <c r="F234">
        <v>19062</v>
      </c>
      <c r="G234">
        <f t="shared" si="12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7"/>
  <sheetViews>
    <sheetView tabSelected="1" topLeftCell="N1" zoomScale="115" zoomScaleNormal="115" workbookViewId="0">
      <pane ySplit="1" topLeftCell="A99" activePane="bottomLeft" state="frozen"/>
      <selection pane="bottomLeft" activeCell="K526" sqref="K526:Q527"/>
    </sheetView>
  </sheetViews>
  <sheetFormatPr defaultRowHeight="14.4" x14ac:dyDescent="0.3"/>
  <cols>
    <col min="2" max="2" width="15.5546875" bestFit="1" customWidth="1"/>
    <col min="3" max="3" width="15.5546875" customWidth="1"/>
    <col min="4" max="4" width="21.44140625" bestFit="1" customWidth="1"/>
    <col min="5" max="5" width="16.109375" bestFit="1" customWidth="1"/>
    <col min="6" max="6" width="12" bestFit="1" customWidth="1"/>
    <col min="7" max="7" width="12.88671875" bestFit="1" customWidth="1"/>
    <col min="8" max="8" width="15.6640625" bestFit="1" customWidth="1"/>
    <col min="9" max="9" width="12.44140625" bestFit="1" customWidth="1"/>
    <col min="10" max="10" width="11.6640625" bestFit="1" customWidth="1"/>
    <col min="11" max="11" width="24.109375" bestFit="1" customWidth="1"/>
    <col min="12" max="12" width="17.33203125" bestFit="1" customWidth="1"/>
    <col min="13" max="13" width="17.33203125" customWidth="1"/>
    <col min="14" max="14" width="16.109375" bestFit="1" customWidth="1"/>
    <col min="15" max="15" width="12" bestFit="1" customWidth="1"/>
    <col min="16" max="17" width="12" customWidth="1"/>
    <col min="22" max="22" width="9.109375" customWidth="1"/>
    <col min="26" max="27" width="11.109375" bestFit="1" customWidth="1"/>
    <col min="28" max="28" width="12" bestFit="1" customWidth="1"/>
    <col min="29" max="29" width="18.109375" customWidth="1"/>
    <col min="31" max="31" width="13.33203125" customWidth="1"/>
    <col min="32" max="32" width="12.33203125" bestFit="1" customWidth="1"/>
    <col min="33" max="33" width="13.44140625" bestFit="1" customWidth="1"/>
    <col min="40" max="40" width="10.6640625" customWidth="1"/>
    <col min="41" max="41" width="11.109375" bestFit="1" customWidth="1"/>
    <col min="45" max="45" width="11.109375" bestFit="1" customWidth="1"/>
    <col min="46" max="46" width="13.109375" bestFit="1" customWidth="1"/>
  </cols>
  <sheetData>
    <row r="1" spans="1:17" x14ac:dyDescent="0.3">
      <c r="A1" t="s">
        <v>0</v>
      </c>
      <c r="B1" t="s">
        <v>9</v>
      </c>
      <c r="C1" t="s">
        <v>12</v>
      </c>
      <c r="D1" t="s">
        <v>17</v>
      </c>
      <c r="E1" t="s">
        <v>23</v>
      </c>
      <c r="F1" t="s">
        <v>10</v>
      </c>
      <c r="G1" t="s">
        <v>18</v>
      </c>
      <c r="H1" t="s">
        <v>21</v>
      </c>
      <c r="I1" t="s">
        <v>7</v>
      </c>
      <c r="J1" t="s">
        <v>8</v>
      </c>
      <c r="K1" t="s">
        <v>16</v>
      </c>
      <c r="L1" t="s">
        <v>19</v>
      </c>
      <c r="M1" t="s">
        <v>20</v>
      </c>
      <c r="N1" t="s">
        <v>15</v>
      </c>
      <c r="O1" t="s">
        <v>14</v>
      </c>
      <c r="P1" t="s">
        <v>24</v>
      </c>
      <c r="Q1" t="s">
        <v>25</v>
      </c>
    </row>
    <row r="2" spans="1:17" x14ac:dyDescent="0.3">
      <c r="A2" s="1">
        <v>43907</v>
      </c>
      <c r="B2">
        <v>0</v>
      </c>
      <c r="C2">
        <v>0</v>
      </c>
      <c r="D2">
        <f>C2</f>
        <v>0</v>
      </c>
      <c r="E2">
        <f>C2</f>
        <v>0</v>
      </c>
      <c r="F2">
        <v>0</v>
      </c>
      <c r="G2">
        <v>0</v>
      </c>
      <c r="H2">
        <v>0</v>
      </c>
      <c r="I2">
        <v>0</v>
      </c>
      <c r="J2" s="3">
        <f t="shared" ref="J2:J21" si="0">B2-F2-I2</f>
        <v>0</v>
      </c>
      <c r="K2">
        <f>J2</f>
        <v>0</v>
      </c>
    </row>
    <row r="3" spans="1:17" x14ac:dyDescent="0.3">
      <c r="A3" s="1">
        <v>43908</v>
      </c>
      <c r="B3">
        <v>2</v>
      </c>
      <c r="C3">
        <f t="shared" ref="C3:C8" si="1">B3-B2</f>
        <v>2</v>
      </c>
      <c r="D3">
        <f>AVERAGE(C2:C4)</f>
        <v>0.66666666666666663</v>
      </c>
      <c r="E3">
        <f>SUM(C2:C3)</f>
        <v>2</v>
      </c>
      <c r="F3">
        <v>0</v>
      </c>
      <c r="G3">
        <f t="shared" ref="G3:G18" si="2">F3-F2</f>
        <v>0</v>
      </c>
      <c r="H3">
        <v>0</v>
      </c>
      <c r="I3">
        <v>0</v>
      </c>
      <c r="J3" s="3">
        <f t="shared" si="0"/>
        <v>2</v>
      </c>
      <c r="K3">
        <f>AVERAGE(J2:J4)</f>
        <v>1.3333333333333333</v>
      </c>
    </row>
    <row r="4" spans="1:17" x14ac:dyDescent="0.3">
      <c r="A4" s="1">
        <v>43909</v>
      </c>
      <c r="B4">
        <v>2</v>
      </c>
      <c r="C4">
        <f t="shared" si="1"/>
        <v>0</v>
      </c>
      <c r="D4">
        <f>AVERAGE(C2:C6)</f>
        <v>0.4</v>
      </c>
      <c r="E4">
        <f>SUM(C2:C4)</f>
        <v>2</v>
      </c>
      <c r="F4">
        <v>0</v>
      </c>
      <c r="G4">
        <f t="shared" si="2"/>
        <v>0</v>
      </c>
      <c r="H4">
        <v>0</v>
      </c>
      <c r="I4">
        <v>0</v>
      </c>
      <c r="J4" s="3">
        <f t="shared" si="0"/>
        <v>2</v>
      </c>
      <c r="K4">
        <f>AVERAGE(J2:J6)</f>
        <v>1.6</v>
      </c>
    </row>
    <row r="5" spans="1:17" x14ac:dyDescent="0.3">
      <c r="A5" s="1">
        <v>43910</v>
      </c>
      <c r="B5">
        <v>2</v>
      </c>
      <c r="C5">
        <f t="shared" si="1"/>
        <v>0</v>
      </c>
      <c r="D5">
        <f t="shared" ref="D5:D28" si="3">AVERAGE(C2:C8)</f>
        <v>1</v>
      </c>
      <c r="E5">
        <f>SUM(C2:C5)</f>
        <v>2</v>
      </c>
      <c r="F5">
        <v>0</v>
      </c>
      <c r="G5">
        <f t="shared" si="2"/>
        <v>0</v>
      </c>
      <c r="H5">
        <v>0</v>
      </c>
      <c r="I5">
        <v>0</v>
      </c>
      <c r="J5" s="3">
        <f t="shared" si="0"/>
        <v>2</v>
      </c>
      <c r="K5">
        <f>AVERAGE(J2:J8)</f>
        <v>2.8571428571428572</v>
      </c>
    </row>
    <row r="6" spans="1:17" x14ac:dyDescent="0.3">
      <c r="A6" s="1">
        <v>43911</v>
      </c>
      <c r="B6">
        <v>2</v>
      </c>
      <c r="C6">
        <f t="shared" si="1"/>
        <v>0</v>
      </c>
      <c r="D6">
        <f t="shared" si="3"/>
        <v>1</v>
      </c>
      <c r="E6">
        <f>SUM(C2:C6)</f>
        <v>2</v>
      </c>
      <c r="F6">
        <v>0</v>
      </c>
      <c r="G6">
        <f t="shared" si="2"/>
        <v>0</v>
      </c>
      <c r="H6">
        <v>0</v>
      </c>
      <c r="I6">
        <v>0</v>
      </c>
      <c r="J6" s="3">
        <f t="shared" si="0"/>
        <v>2</v>
      </c>
      <c r="K6">
        <f>GEOMEAN(J3:J9)</f>
        <v>3.260818160126171</v>
      </c>
    </row>
    <row r="7" spans="1:17" x14ac:dyDescent="0.3">
      <c r="A7" s="1">
        <v>43912</v>
      </c>
      <c r="B7">
        <v>5</v>
      </c>
      <c r="C7">
        <f t="shared" si="1"/>
        <v>3</v>
      </c>
      <c r="D7">
        <f t="shared" si="3"/>
        <v>1</v>
      </c>
      <c r="E7">
        <f>SUM(C2:C7)</f>
        <v>5</v>
      </c>
      <c r="F7">
        <v>0</v>
      </c>
      <c r="G7">
        <f t="shared" si="2"/>
        <v>0</v>
      </c>
      <c r="H7">
        <f t="shared" ref="H7:H27" si="4">SUM(G1:G7)</f>
        <v>0</v>
      </c>
      <c r="I7">
        <v>0</v>
      </c>
      <c r="J7" s="3">
        <f t="shared" si="0"/>
        <v>5</v>
      </c>
      <c r="K7">
        <f t="shared" ref="K7:K26" si="5">GEOMEAN(J4:J10)</f>
        <v>4.0424313602476563</v>
      </c>
    </row>
    <row r="8" spans="1:17" x14ac:dyDescent="0.3">
      <c r="A8" s="1">
        <v>43913</v>
      </c>
      <c r="B8">
        <v>7</v>
      </c>
      <c r="C8">
        <f t="shared" si="1"/>
        <v>2</v>
      </c>
      <c r="D8">
        <f t="shared" si="3"/>
        <v>1.2857142857142858</v>
      </c>
      <c r="E8">
        <f>SUM(C2:C8)</f>
        <v>7</v>
      </c>
      <c r="F8">
        <v>0</v>
      </c>
      <c r="G8">
        <f t="shared" si="2"/>
        <v>0</v>
      </c>
      <c r="H8">
        <f t="shared" si="4"/>
        <v>0</v>
      </c>
      <c r="I8">
        <v>0</v>
      </c>
      <c r="J8" s="3">
        <f t="shared" si="0"/>
        <v>7</v>
      </c>
      <c r="K8">
        <f t="shared" si="5"/>
        <v>5.1571380004534175</v>
      </c>
    </row>
    <row r="9" spans="1:17" x14ac:dyDescent="0.3">
      <c r="A9" s="1">
        <v>43914</v>
      </c>
      <c r="B9">
        <v>7</v>
      </c>
      <c r="C9">
        <f t="shared" ref="C9:C22" si="6">B9-B8</f>
        <v>0</v>
      </c>
      <c r="D9">
        <f t="shared" si="3"/>
        <v>1.7142857142857142</v>
      </c>
      <c r="E9">
        <f>SUM(C2:C9)</f>
        <v>7</v>
      </c>
      <c r="F9">
        <v>0</v>
      </c>
      <c r="G9">
        <f t="shared" si="2"/>
        <v>0</v>
      </c>
      <c r="H9">
        <f t="shared" si="4"/>
        <v>0</v>
      </c>
      <c r="I9">
        <v>0</v>
      </c>
      <c r="J9" s="3">
        <f t="shared" si="0"/>
        <v>7</v>
      </c>
      <c r="K9">
        <f t="shared" si="5"/>
        <v>6.809842136033244</v>
      </c>
    </row>
    <row r="10" spans="1:17" x14ac:dyDescent="0.3">
      <c r="A10" s="1">
        <v>43915</v>
      </c>
      <c r="B10">
        <v>9</v>
      </c>
      <c r="C10">
        <f t="shared" si="6"/>
        <v>2</v>
      </c>
      <c r="D10">
        <f t="shared" si="3"/>
        <v>2.2857142857142856</v>
      </c>
      <c r="E10">
        <f>SUM(C2:C10)</f>
        <v>9</v>
      </c>
      <c r="F10">
        <v>0</v>
      </c>
      <c r="G10">
        <f t="shared" si="2"/>
        <v>0</v>
      </c>
      <c r="H10">
        <f t="shared" si="4"/>
        <v>0</v>
      </c>
      <c r="I10">
        <v>0</v>
      </c>
      <c r="J10" s="3">
        <f t="shared" si="0"/>
        <v>9</v>
      </c>
      <c r="K10">
        <f t="shared" si="5"/>
        <v>9.3208904318064292</v>
      </c>
    </row>
    <row r="11" spans="1:17" x14ac:dyDescent="0.3">
      <c r="A11" s="1">
        <v>43916</v>
      </c>
      <c r="B11">
        <v>11</v>
      </c>
      <c r="C11">
        <f t="shared" si="6"/>
        <v>2</v>
      </c>
      <c r="D11">
        <f t="shared" si="3"/>
        <v>1.8571428571428572</v>
      </c>
      <c r="E11">
        <f>SUM(C1:C11)</f>
        <v>11</v>
      </c>
      <c r="F11">
        <v>0</v>
      </c>
      <c r="G11">
        <f t="shared" si="2"/>
        <v>0</v>
      </c>
      <c r="H11">
        <f t="shared" si="4"/>
        <v>0</v>
      </c>
      <c r="I11">
        <v>0</v>
      </c>
      <c r="J11" s="3">
        <f t="shared" si="0"/>
        <v>11</v>
      </c>
      <c r="K11">
        <f t="shared" si="5"/>
        <v>11.192553749267285</v>
      </c>
    </row>
    <row r="12" spans="1:17" x14ac:dyDescent="0.3">
      <c r="A12" s="1">
        <v>43917</v>
      </c>
      <c r="B12">
        <v>14</v>
      </c>
      <c r="C12">
        <f t="shared" si="6"/>
        <v>3</v>
      </c>
      <c r="D12">
        <f t="shared" si="3"/>
        <v>1.5714285714285714</v>
      </c>
      <c r="E12">
        <f>SUM(C2:C12)</f>
        <v>14</v>
      </c>
      <c r="F12">
        <v>0</v>
      </c>
      <c r="G12">
        <f t="shared" si="2"/>
        <v>0</v>
      </c>
      <c r="H12">
        <f t="shared" si="4"/>
        <v>0</v>
      </c>
      <c r="I12">
        <v>0</v>
      </c>
      <c r="J12" s="3">
        <f t="shared" si="0"/>
        <v>14</v>
      </c>
      <c r="K12">
        <f t="shared" si="5"/>
        <v>12.809304236669231</v>
      </c>
    </row>
    <row r="13" spans="1:17" x14ac:dyDescent="0.3">
      <c r="A13" s="1">
        <v>43918</v>
      </c>
      <c r="B13">
        <v>18</v>
      </c>
      <c r="C13">
        <f t="shared" si="6"/>
        <v>4</v>
      </c>
      <c r="D13">
        <f t="shared" si="3"/>
        <v>3.7142857142857144</v>
      </c>
      <c r="E13">
        <f>SUM(C2:C13)</f>
        <v>18</v>
      </c>
      <c r="F13">
        <v>0</v>
      </c>
      <c r="G13">
        <f t="shared" si="2"/>
        <v>0</v>
      </c>
      <c r="H13">
        <f t="shared" si="4"/>
        <v>0</v>
      </c>
      <c r="I13">
        <v>0</v>
      </c>
      <c r="J13" s="3">
        <f t="shared" si="0"/>
        <v>18</v>
      </c>
      <c r="K13">
        <f t="shared" si="5"/>
        <v>15.985558428196153</v>
      </c>
    </row>
    <row r="14" spans="1:17" x14ac:dyDescent="0.3">
      <c r="A14" s="1">
        <v>43919</v>
      </c>
      <c r="B14">
        <v>18</v>
      </c>
      <c r="C14">
        <f t="shared" si="6"/>
        <v>0</v>
      </c>
      <c r="D14">
        <f t="shared" si="3"/>
        <v>3.8571428571428572</v>
      </c>
      <c r="E14">
        <f>SUM(C2:C14)</f>
        <v>18</v>
      </c>
      <c r="F14">
        <v>0</v>
      </c>
      <c r="G14">
        <f t="shared" si="2"/>
        <v>0</v>
      </c>
      <c r="H14">
        <f t="shared" si="4"/>
        <v>0</v>
      </c>
      <c r="I14">
        <v>0</v>
      </c>
      <c r="J14" s="3">
        <f t="shared" si="0"/>
        <v>18</v>
      </c>
      <c r="K14">
        <f t="shared" si="5"/>
        <v>19.486613994054544</v>
      </c>
    </row>
    <row r="15" spans="1:17" x14ac:dyDescent="0.3">
      <c r="A15" s="1">
        <v>43920</v>
      </c>
      <c r="B15">
        <v>18</v>
      </c>
      <c r="C15">
        <f t="shared" si="6"/>
        <v>0</v>
      </c>
      <c r="D15">
        <f t="shared" si="3"/>
        <v>5.5714285714285712</v>
      </c>
      <c r="E15">
        <f>SUM(C2:C15)</f>
        <v>18</v>
      </c>
      <c r="F15">
        <v>0</v>
      </c>
      <c r="G15">
        <f t="shared" si="2"/>
        <v>0</v>
      </c>
      <c r="H15">
        <f t="shared" si="4"/>
        <v>0</v>
      </c>
      <c r="I15">
        <v>0</v>
      </c>
      <c r="J15" s="3">
        <f t="shared" si="0"/>
        <v>18</v>
      </c>
      <c r="K15">
        <f t="shared" si="5"/>
        <v>24.051563775900156</v>
      </c>
    </row>
    <row r="16" spans="1:17" x14ac:dyDescent="0.3">
      <c r="A16" s="1">
        <v>43921</v>
      </c>
      <c r="B16">
        <v>33</v>
      </c>
      <c r="C16">
        <f t="shared" si="6"/>
        <v>15</v>
      </c>
      <c r="D16">
        <f t="shared" si="3"/>
        <v>6.2857142857142856</v>
      </c>
      <c r="E16">
        <f t="shared" ref="E16:E79" si="7">SUM(C3:C16)</f>
        <v>33</v>
      </c>
      <c r="F16">
        <v>0</v>
      </c>
      <c r="G16">
        <f t="shared" si="2"/>
        <v>0</v>
      </c>
      <c r="H16">
        <f t="shared" si="4"/>
        <v>0</v>
      </c>
      <c r="I16">
        <v>0</v>
      </c>
      <c r="J16" s="3">
        <f t="shared" si="0"/>
        <v>33</v>
      </c>
      <c r="K16">
        <f t="shared" si="5"/>
        <v>29.243811998172298</v>
      </c>
    </row>
    <row r="17" spans="1:17" x14ac:dyDescent="0.3">
      <c r="A17" s="1">
        <v>43922</v>
      </c>
      <c r="B17">
        <v>36</v>
      </c>
      <c r="C17">
        <f t="shared" si="6"/>
        <v>3</v>
      </c>
      <c r="D17">
        <f t="shared" si="3"/>
        <v>6.0211193288466642</v>
      </c>
      <c r="E17">
        <f t="shared" si="7"/>
        <v>34</v>
      </c>
      <c r="F17">
        <v>0</v>
      </c>
      <c r="G17">
        <f t="shared" si="2"/>
        <v>0</v>
      </c>
      <c r="H17">
        <f t="shared" si="4"/>
        <v>0</v>
      </c>
      <c r="I17">
        <v>0</v>
      </c>
      <c r="J17" s="3">
        <f t="shared" si="0"/>
        <v>36</v>
      </c>
      <c r="K17">
        <f t="shared" si="5"/>
        <v>34.316194531636718</v>
      </c>
    </row>
    <row r="18" spans="1:17" x14ac:dyDescent="0.3">
      <c r="A18" s="1">
        <v>43923</v>
      </c>
      <c r="B18">
        <v>50</v>
      </c>
      <c r="C18">
        <f t="shared" si="6"/>
        <v>14</v>
      </c>
      <c r="D18">
        <f t="shared" si="3"/>
        <v>6.3393154963243683</v>
      </c>
      <c r="E18">
        <f t="shared" si="7"/>
        <v>48</v>
      </c>
      <c r="F18">
        <v>0</v>
      </c>
      <c r="G18">
        <f t="shared" si="2"/>
        <v>0</v>
      </c>
      <c r="H18">
        <f t="shared" si="4"/>
        <v>0</v>
      </c>
      <c r="I18">
        <v>2</v>
      </c>
      <c r="J18" s="3">
        <f t="shared" si="0"/>
        <v>48</v>
      </c>
      <c r="K18">
        <f t="shared" si="5"/>
        <v>40.187306280734624</v>
      </c>
    </row>
    <row r="19" spans="1:17" x14ac:dyDescent="0.3">
      <c r="A19" s="1">
        <v>43924</v>
      </c>
      <c r="B19">
        <v>58</v>
      </c>
      <c r="C19">
        <f t="shared" si="6"/>
        <v>8</v>
      </c>
      <c r="D19">
        <f t="shared" si="3"/>
        <v>6.8571428571428568</v>
      </c>
      <c r="E19">
        <f t="shared" si="7"/>
        <v>56</v>
      </c>
      <c r="F19">
        <v>1</v>
      </c>
      <c r="G19">
        <f>F19-F18</f>
        <v>1</v>
      </c>
      <c r="H19">
        <f t="shared" si="4"/>
        <v>1</v>
      </c>
      <c r="I19">
        <v>2</v>
      </c>
      <c r="J19" s="3">
        <f t="shared" si="0"/>
        <v>55</v>
      </c>
      <c r="K19">
        <f t="shared" si="5"/>
        <v>46.502280751926371</v>
      </c>
    </row>
    <row r="20" spans="1:17" x14ac:dyDescent="0.3">
      <c r="A20" s="1">
        <v>43925</v>
      </c>
      <c r="B20">
        <f>(B$72/B$69)^(1/3)*B19</f>
        <v>60.147835301926648</v>
      </c>
      <c r="C20">
        <f t="shared" si="6"/>
        <v>2.1478353019266478</v>
      </c>
      <c r="D20">
        <f t="shared" si="3"/>
        <v>6.4285714285714288</v>
      </c>
      <c r="E20">
        <f t="shared" si="7"/>
        <v>58.147835301926648</v>
      </c>
      <c r="F20">
        <v>1</v>
      </c>
      <c r="G20">
        <f t="shared" ref="G20:G23" si="8">F20-F19</f>
        <v>0</v>
      </c>
      <c r="H20">
        <f t="shared" si="4"/>
        <v>1</v>
      </c>
      <c r="I20">
        <v>4</v>
      </c>
      <c r="J20" s="3">
        <f t="shared" si="0"/>
        <v>55.147835301926648</v>
      </c>
      <c r="K20">
        <f t="shared" si="5"/>
        <v>50.76808831865668</v>
      </c>
    </row>
    <row r="21" spans="1:17" x14ac:dyDescent="0.3">
      <c r="A21" s="1">
        <v>43926</v>
      </c>
      <c r="B21">
        <f>(B$72/B$69)^(1/3)*B20</f>
        <v>62.375208474270579</v>
      </c>
      <c r="C21">
        <f t="shared" si="6"/>
        <v>2.2273731723439312</v>
      </c>
      <c r="D21">
        <f t="shared" si="3"/>
        <v>6</v>
      </c>
      <c r="E21">
        <f t="shared" si="7"/>
        <v>57.375208474270579</v>
      </c>
      <c r="F21">
        <v>1</v>
      </c>
      <c r="G21">
        <f t="shared" si="8"/>
        <v>0</v>
      </c>
      <c r="H21">
        <f t="shared" si="4"/>
        <v>1</v>
      </c>
      <c r="I21">
        <v>7</v>
      </c>
      <c r="J21" s="3">
        <f t="shared" si="0"/>
        <v>54.375208474270579</v>
      </c>
      <c r="K21">
        <f t="shared" si="5"/>
        <v>54.611422469047717</v>
      </c>
    </row>
    <row r="22" spans="1:17" x14ac:dyDescent="0.3">
      <c r="A22" s="1">
        <v>43927</v>
      </c>
      <c r="B22">
        <v>66</v>
      </c>
      <c r="C22">
        <f t="shared" si="6"/>
        <v>3.624791525729421</v>
      </c>
      <c r="D22">
        <f t="shared" si="3"/>
        <v>4.5677022792708373</v>
      </c>
      <c r="E22">
        <f t="shared" si="7"/>
        <v>59</v>
      </c>
      <c r="F22">
        <v>1</v>
      </c>
      <c r="G22">
        <f t="shared" si="8"/>
        <v>0</v>
      </c>
      <c r="H22">
        <f t="shared" si="4"/>
        <v>1</v>
      </c>
      <c r="I22">
        <v>15</v>
      </c>
      <c r="J22" s="3">
        <f>B22-F22-I22</f>
        <v>50</v>
      </c>
      <c r="K22">
        <f t="shared" si="5"/>
        <v>56.562554904630218</v>
      </c>
      <c r="L22">
        <f t="shared" ref="L22" si="9">J22/J21</f>
        <v>0.91953670437252943</v>
      </c>
      <c r="M22">
        <f t="shared" ref="M22" si="10">K22/K21</f>
        <v>1.0357275519913138</v>
      </c>
    </row>
    <row r="23" spans="1:17" x14ac:dyDescent="0.3">
      <c r="A23" s="1">
        <v>43928</v>
      </c>
      <c r="B23">
        <v>78</v>
      </c>
      <c r="C23">
        <f>B23-B22</f>
        <v>12</v>
      </c>
      <c r="D23">
        <f t="shared" si="3"/>
        <v>4.0214705072900028</v>
      </c>
      <c r="E23">
        <f t="shared" si="7"/>
        <v>71</v>
      </c>
      <c r="F23">
        <v>2</v>
      </c>
      <c r="G23">
        <f t="shared" si="8"/>
        <v>1</v>
      </c>
      <c r="H23">
        <f t="shared" si="4"/>
        <v>2</v>
      </c>
      <c r="I23">
        <v>15</v>
      </c>
      <c r="J23" s="3">
        <f t="shared" ref="J23:J98" si="11">B23-F23-I23</f>
        <v>61</v>
      </c>
      <c r="K23">
        <f t="shared" si="5"/>
        <v>57.607610128394242</v>
      </c>
      <c r="L23">
        <f>J23/J22</f>
        <v>1.22</v>
      </c>
      <c r="M23">
        <f>K23/K22</f>
        <v>1.0184760965187321</v>
      </c>
    </row>
    <row r="24" spans="1:17" x14ac:dyDescent="0.3">
      <c r="A24" s="1">
        <v>43929</v>
      </c>
      <c r="B24">
        <v>78</v>
      </c>
      <c r="C24">
        <f t="shared" ref="C24:C87" si="12">B24-B23</f>
        <v>0</v>
      </c>
      <c r="D24">
        <f t="shared" si="3"/>
        <v>4.3416589184825307</v>
      </c>
      <c r="E24">
        <f t="shared" si="7"/>
        <v>69</v>
      </c>
      <c r="F24">
        <v>2</v>
      </c>
      <c r="G24">
        <f t="shared" ref="G24:G88" si="13">F24-F23</f>
        <v>0</v>
      </c>
      <c r="H24">
        <f t="shared" si="4"/>
        <v>2</v>
      </c>
      <c r="I24">
        <v>16</v>
      </c>
      <c r="J24" s="3">
        <f t="shared" si="11"/>
        <v>60</v>
      </c>
      <c r="K24">
        <f t="shared" si="5"/>
        <v>58.631995920333765</v>
      </c>
      <c r="L24">
        <f t="shared" ref="L24:L87" si="14">J24/J23</f>
        <v>0.98360655737704916</v>
      </c>
      <c r="M24">
        <f t="shared" ref="M24:M87" si="15">K24/K23</f>
        <v>1.0177821261749342</v>
      </c>
    </row>
    <row r="25" spans="1:17" x14ac:dyDescent="0.3">
      <c r="A25" s="1">
        <v>43930</v>
      </c>
      <c r="B25">
        <f>(B24^4*B29)^(1/5)</f>
        <v>81.973915954895858</v>
      </c>
      <c r="C25">
        <f t="shared" si="12"/>
        <v>3.9739159548958582</v>
      </c>
      <c r="D25">
        <f t="shared" si="3"/>
        <v>4.6824300694789844</v>
      </c>
      <c r="E25">
        <f t="shared" si="7"/>
        <v>70.973915954895858</v>
      </c>
      <c r="F25">
        <v>2</v>
      </c>
      <c r="G25">
        <f t="shared" si="13"/>
        <v>0</v>
      </c>
      <c r="H25">
        <f t="shared" si="4"/>
        <v>2</v>
      </c>
      <c r="I25">
        <f>(I24^4*I29)^(1/5)</f>
        <v>18.603376243511974</v>
      </c>
      <c r="J25" s="3">
        <f t="shared" si="11"/>
        <v>61.370539711383884</v>
      </c>
      <c r="K25">
        <f t="shared" si="5"/>
        <v>59.866025499614686</v>
      </c>
      <c r="L25">
        <f t="shared" si="14"/>
        <v>1.0228423285230648</v>
      </c>
      <c r="M25">
        <f t="shared" si="15"/>
        <v>1.0210470334483863</v>
      </c>
    </row>
    <row r="26" spans="1:17" x14ac:dyDescent="0.3">
      <c r="A26" s="1">
        <v>43931</v>
      </c>
      <c r="B26">
        <f>(B24^3*B29^2)^(1/5)</f>
        <v>86.150293551030018</v>
      </c>
      <c r="C26">
        <f t="shared" si="12"/>
        <v>4.1763775961341594</v>
      </c>
      <c r="D26">
        <f t="shared" si="3"/>
        <v>4.8571428571428568</v>
      </c>
      <c r="E26">
        <f t="shared" si="7"/>
        <v>72.150293551030018</v>
      </c>
      <c r="F26">
        <v>2</v>
      </c>
      <c r="G26">
        <f t="shared" si="13"/>
        <v>0</v>
      </c>
      <c r="H26">
        <f t="shared" si="4"/>
        <v>1</v>
      </c>
      <c r="I26">
        <f>(I24^3*I29^2)^(1/5)</f>
        <v>21.6303504786041</v>
      </c>
      <c r="J26" s="3">
        <f t="shared" si="11"/>
        <v>62.519943072425917</v>
      </c>
      <c r="K26">
        <f t="shared" si="5"/>
        <v>61.875550471781146</v>
      </c>
      <c r="L26">
        <f t="shared" si="14"/>
        <v>1.018728910751763</v>
      </c>
      <c r="M26">
        <f t="shared" si="15"/>
        <v>1.0335670349817927</v>
      </c>
    </row>
    <row r="27" spans="1:17" x14ac:dyDescent="0.3">
      <c r="A27" s="1">
        <v>43932</v>
      </c>
      <c r="B27">
        <f>(B24^2*B29^3)^(1/5)</f>
        <v>90.539447731304364</v>
      </c>
      <c r="C27">
        <f t="shared" si="12"/>
        <v>4.3891541802743461</v>
      </c>
      <c r="D27">
        <f t="shared" si="3"/>
        <v>3.8571428571428572</v>
      </c>
      <c r="E27">
        <f t="shared" si="7"/>
        <v>72.539447731304364</v>
      </c>
      <c r="F27">
        <v>3</v>
      </c>
      <c r="G27">
        <f t="shared" si="13"/>
        <v>1</v>
      </c>
      <c r="H27">
        <f t="shared" si="4"/>
        <v>2</v>
      </c>
      <c r="I27">
        <f>(I24^2*I29^3)^(1/5)</f>
        <v>25.14984676453134</v>
      </c>
      <c r="J27" s="3">
        <f t="shared" si="11"/>
        <v>62.389600966773024</v>
      </c>
      <c r="K27">
        <f t="shared" ref="K27:K89" si="16">GEOMEAN(J24:J30)</f>
        <v>62.843294417975059</v>
      </c>
      <c r="L27">
        <f t="shared" si="14"/>
        <v>0.99791519154932851</v>
      </c>
      <c r="M27">
        <f t="shared" si="15"/>
        <v>1.0156401670581543</v>
      </c>
    </row>
    <row r="28" spans="1:17" x14ac:dyDescent="0.3">
      <c r="A28" s="1">
        <v>43933</v>
      </c>
      <c r="B28">
        <f>(B24*B29^4)^(1/5)</f>
        <v>95.152218960623472</v>
      </c>
      <c r="C28">
        <f t="shared" si="12"/>
        <v>4.6127712293191081</v>
      </c>
      <c r="D28">
        <f t="shared" si="3"/>
        <v>4.2857142857142856</v>
      </c>
      <c r="E28">
        <f t="shared" si="7"/>
        <v>77.152218960623472</v>
      </c>
      <c r="F28">
        <v>3</v>
      </c>
      <c r="G28">
        <f t="shared" si="13"/>
        <v>0</v>
      </c>
      <c r="H28">
        <f>SUM(G22:G28)</f>
        <v>2</v>
      </c>
      <c r="I28">
        <f>(I24*I29^4)^(1/5)</f>
        <v>29.242003864203042</v>
      </c>
      <c r="J28" s="3">
        <f t="shared" si="11"/>
        <v>62.91021509642043</v>
      </c>
      <c r="K28">
        <f t="shared" si="16"/>
        <v>64.372861539174437</v>
      </c>
      <c r="L28">
        <f t="shared" si="14"/>
        <v>1.0083445657862866</v>
      </c>
      <c r="M28">
        <f t="shared" si="15"/>
        <v>1.0243393847404962</v>
      </c>
    </row>
    <row r="29" spans="1:17" x14ac:dyDescent="0.3">
      <c r="A29" s="1">
        <v>43934</v>
      </c>
      <c r="B29">
        <v>100</v>
      </c>
      <c r="C29">
        <f t="shared" si="12"/>
        <v>4.8477810393765282</v>
      </c>
      <c r="D29">
        <f t="shared" ref="D29:D89" si="17">AVERAGE(C26:C32)</f>
        <v>7.0037262921577348</v>
      </c>
      <c r="E29">
        <f t="shared" si="7"/>
        <v>82</v>
      </c>
      <c r="F29">
        <v>3</v>
      </c>
      <c r="G29">
        <f t="shared" si="13"/>
        <v>0</v>
      </c>
      <c r="H29">
        <f t="shared" ref="H29:H92" si="18">SUM(G23:G29)</f>
        <v>2</v>
      </c>
      <c r="I29">
        <v>34</v>
      </c>
      <c r="J29" s="3">
        <f t="shared" si="11"/>
        <v>63</v>
      </c>
      <c r="K29">
        <f t="shared" si="16"/>
        <v>67.551794074870443</v>
      </c>
      <c r="L29">
        <f t="shared" si="14"/>
        <v>1.001427191171449</v>
      </c>
      <c r="M29">
        <f t="shared" si="15"/>
        <v>1.049383116730976</v>
      </c>
      <c r="N29">
        <f>K29/K22</f>
        <v>1.1942847028174224</v>
      </c>
      <c r="O29">
        <f>J29/J22</f>
        <v>1.26</v>
      </c>
      <c r="P29" s="6">
        <f>N29-1</f>
        <v>0.19428470281742238</v>
      </c>
      <c r="Q29" s="6">
        <f>O29-1</f>
        <v>0.26</v>
      </c>
    </row>
    <row r="30" spans="1:17" x14ac:dyDescent="0.3">
      <c r="A30" s="1">
        <v>43935</v>
      </c>
      <c r="B30">
        <v>105</v>
      </c>
      <c r="C30">
        <f t="shared" si="12"/>
        <v>5</v>
      </c>
      <c r="D30">
        <f t="shared" si="17"/>
        <v>7.1213866355671405</v>
      </c>
      <c r="E30">
        <f t="shared" si="7"/>
        <v>72</v>
      </c>
      <c r="F30">
        <v>3</v>
      </c>
      <c r="G30">
        <f t="shared" si="13"/>
        <v>0</v>
      </c>
      <c r="H30">
        <f t="shared" si="18"/>
        <v>1</v>
      </c>
      <c r="I30">
        <v>34</v>
      </c>
      <c r="J30" s="3">
        <f t="shared" si="11"/>
        <v>68</v>
      </c>
      <c r="K30">
        <f t="shared" si="16"/>
        <v>69.198377009199504</v>
      </c>
      <c r="L30">
        <f t="shared" si="14"/>
        <v>1.0793650793650793</v>
      </c>
      <c r="M30">
        <f t="shared" si="15"/>
        <v>1.0243751177430473</v>
      </c>
      <c r="N30">
        <f t="shared" ref="N30:N93" si="19">K30/K23</f>
        <v>1.2012020088139759</v>
      </c>
      <c r="O30">
        <f t="shared" ref="O30:O93" si="20">J30/J23</f>
        <v>1.1147540983606556</v>
      </c>
      <c r="P30" s="6">
        <f t="shared" ref="P30:P93" si="21">N30-1</f>
        <v>0.20120200881397587</v>
      </c>
      <c r="Q30" s="6">
        <f t="shared" ref="Q30:Q93" si="22">O30-1</f>
        <v>0.11475409836065564</v>
      </c>
    </row>
    <row r="31" spans="1:17" x14ac:dyDescent="0.3">
      <c r="A31" s="1">
        <v>43936</v>
      </c>
      <c r="B31">
        <v>108</v>
      </c>
      <c r="C31">
        <f t="shared" si="12"/>
        <v>3</v>
      </c>
      <c r="D31">
        <f t="shared" si="17"/>
        <v>7.4943646098136627</v>
      </c>
      <c r="E31">
        <f t="shared" si="7"/>
        <v>72</v>
      </c>
      <c r="F31">
        <v>3</v>
      </c>
      <c r="G31">
        <f t="shared" si="13"/>
        <v>0</v>
      </c>
      <c r="H31">
        <f t="shared" si="18"/>
        <v>1</v>
      </c>
      <c r="I31">
        <v>34</v>
      </c>
      <c r="J31" s="3">
        <f t="shared" si="11"/>
        <v>71</v>
      </c>
      <c r="K31">
        <f t="shared" si="16"/>
        <v>71.8277106381084</v>
      </c>
      <c r="L31">
        <f t="shared" si="14"/>
        <v>1.0441176470588236</v>
      </c>
      <c r="M31">
        <f t="shared" si="15"/>
        <v>1.0379970418751201</v>
      </c>
      <c r="N31">
        <f t="shared" si="19"/>
        <v>1.2250599610442106</v>
      </c>
      <c r="O31">
        <f t="shared" si="20"/>
        <v>1.1833333333333333</v>
      </c>
      <c r="P31" s="6">
        <f t="shared" si="21"/>
        <v>0.22505996104421055</v>
      </c>
      <c r="Q31" s="6">
        <f t="shared" si="22"/>
        <v>0.18333333333333335</v>
      </c>
    </row>
    <row r="32" spans="1:17" x14ac:dyDescent="0.3">
      <c r="A32" s="1">
        <v>43937</v>
      </c>
      <c r="B32">
        <v>131</v>
      </c>
      <c r="C32">
        <f t="shared" si="12"/>
        <v>23</v>
      </c>
      <c r="D32">
        <f t="shared" si="17"/>
        <v>6.835397291339504</v>
      </c>
      <c r="E32">
        <f t="shared" si="7"/>
        <v>81</v>
      </c>
      <c r="F32">
        <v>3</v>
      </c>
      <c r="G32">
        <f t="shared" si="13"/>
        <v>0</v>
      </c>
      <c r="H32">
        <f t="shared" si="18"/>
        <v>1</v>
      </c>
      <c r="I32">
        <v>42</v>
      </c>
      <c r="J32" s="3">
        <f t="shared" si="11"/>
        <v>86</v>
      </c>
      <c r="K32">
        <f t="shared" si="16"/>
        <v>74.468494544097751</v>
      </c>
      <c r="L32">
        <f t="shared" si="14"/>
        <v>1.2112676056338028</v>
      </c>
      <c r="M32">
        <f t="shared" si="15"/>
        <v>1.0367655307753645</v>
      </c>
      <c r="N32">
        <f t="shared" si="19"/>
        <v>1.2439191331413348</v>
      </c>
      <c r="O32">
        <f t="shared" si="20"/>
        <v>1.4013238339510234</v>
      </c>
      <c r="P32" s="6">
        <f t="shared" si="21"/>
        <v>0.24391913314133484</v>
      </c>
      <c r="Q32" s="6">
        <f t="shared" si="22"/>
        <v>0.40132383395102345</v>
      </c>
    </row>
    <row r="33" spans="1:17" x14ac:dyDescent="0.3">
      <c r="A33" s="1">
        <v>43938</v>
      </c>
      <c r="B33">
        <v>136</v>
      </c>
      <c r="C33">
        <f t="shared" si="12"/>
        <v>5</v>
      </c>
      <c r="D33">
        <f t="shared" si="17"/>
        <v>6.2857142857142856</v>
      </c>
      <c r="E33">
        <f t="shared" si="7"/>
        <v>78</v>
      </c>
      <c r="F33">
        <v>3</v>
      </c>
      <c r="G33">
        <f t="shared" si="13"/>
        <v>0</v>
      </c>
      <c r="H33">
        <f t="shared" si="18"/>
        <v>1</v>
      </c>
      <c r="I33">
        <v>59</v>
      </c>
      <c r="J33" s="3">
        <f t="shared" si="11"/>
        <v>74</v>
      </c>
      <c r="K33">
        <f t="shared" si="16"/>
        <v>77.190639918339429</v>
      </c>
      <c r="L33">
        <f t="shared" si="14"/>
        <v>0.86046511627906974</v>
      </c>
      <c r="M33">
        <f t="shared" si="15"/>
        <v>1.0365543226153138</v>
      </c>
      <c r="N33">
        <f t="shared" si="19"/>
        <v>1.2475143951009027</v>
      </c>
      <c r="O33">
        <f t="shared" si="20"/>
        <v>1.183622318949892</v>
      </c>
      <c r="P33" s="6">
        <f t="shared" si="21"/>
        <v>0.24751439510090267</v>
      </c>
      <c r="Q33" s="6">
        <f t="shared" si="22"/>
        <v>0.183622318949892</v>
      </c>
    </row>
    <row r="34" spans="1:17" x14ac:dyDescent="0.3">
      <c r="A34" s="1">
        <v>43939</v>
      </c>
      <c r="B34">
        <v>143</v>
      </c>
      <c r="C34">
        <f t="shared" si="12"/>
        <v>7</v>
      </c>
      <c r="D34">
        <f t="shared" si="17"/>
        <v>5.9255239126863488</v>
      </c>
      <c r="E34">
        <f t="shared" si="7"/>
        <v>82.852164698073352</v>
      </c>
      <c r="F34">
        <v>3</v>
      </c>
      <c r="G34">
        <f t="shared" si="13"/>
        <v>0</v>
      </c>
      <c r="H34">
        <f t="shared" si="18"/>
        <v>0</v>
      </c>
      <c r="I34">
        <v>59</v>
      </c>
      <c r="J34" s="3">
        <f t="shared" si="11"/>
        <v>81</v>
      </c>
      <c r="K34">
        <f t="shared" si="16"/>
        <v>78.471389759745719</v>
      </c>
      <c r="L34">
        <f t="shared" si="14"/>
        <v>1.0945945945945945</v>
      </c>
      <c r="M34">
        <f t="shared" si="15"/>
        <v>1.0165920355468125</v>
      </c>
      <c r="N34">
        <f t="shared" si="19"/>
        <v>1.2486835785187698</v>
      </c>
      <c r="O34">
        <f t="shared" si="20"/>
        <v>1.2982932851764568</v>
      </c>
      <c r="P34" s="6">
        <f t="shared" si="21"/>
        <v>0.24868357851876977</v>
      </c>
      <c r="Q34" s="6">
        <f t="shared" si="22"/>
        <v>0.29829328517645681</v>
      </c>
    </row>
    <row r="35" spans="1:17" x14ac:dyDescent="0.3">
      <c r="A35" s="1">
        <v>43940</v>
      </c>
      <c r="B35">
        <v>143</v>
      </c>
      <c r="C35">
        <f t="shared" si="12"/>
        <v>0</v>
      </c>
      <c r="D35">
        <f t="shared" si="17"/>
        <v>5.8571428571428568</v>
      </c>
      <c r="E35">
        <f t="shared" si="7"/>
        <v>80.624791525729421</v>
      </c>
      <c r="F35">
        <v>3</v>
      </c>
      <c r="G35">
        <f t="shared" si="13"/>
        <v>0</v>
      </c>
      <c r="H35">
        <f t="shared" si="18"/>
        <v>0</v>
      </c>
      <c r="I35">
        <v>59</v>
      </c>
      <c r="J35" s="3">
        <f t="shared" si="11"/>
        <v>81</v>
      </c>
      <c r="K35">
        <f t="shared" si="16"/>
        <v>78.471389759745719</v>
      </c>
      <c r="L35">
        <f t="shared" si="14"/>
        <v>1</v>
      </c>
      <c r="M35">
        <f t="shared" si="15"/>
        <v>1</v>
      </c>
      <c r="N35">
        <f t="shared" si="19"/>
        <v>1.2190135389894319</v>
      </c>
      <c r="O35">
        <f t="shared" si="20"/>
        <v>1.2875492457918629</v>
      </c>
      <c r="P35" s="6">
        <f t="shared" si="21"/>
        <v>0.21901353898943188</v>
      </c>
      <c r="Q35" s="6">
        <f t="shared" si="22"/>
        <v>0.28754924579186292</v>
      </c>
    </row>
    <row r="36" spans="1:17" x14ac:dyDescent="0.3">
      <c r="A36" s="1">
        <v>43941</v>
      </c>
      <c r="B36">
        <v>144</v>
      </c>
      <c r="C36">
        <f t="shared" si="12"/>
        <v>1</v>
      </c>
      <c r="D36">
        <f t="shared" si="17"/>
        <v>4.2857142857142856</v>
      </c>
      <c r="E36">
        <f t="shared" si="7"/>
        <v>78</v>
      </c>
      <c r="F36">
        <v>4</v>
      </c>
      <c r="G36">
        <f t="shared" si="13"/>
        <v>1</v>
      </c>
      <c r="H36">
        <f t="shared" si="18"/>
        <v>1</v>
      </c>
      <c r="I36">
        <v>59</v>
      </c>
      <c r="J36">
        <f t="shared" si="11"/>
        <v>81</v>
      </c>
      <c r="K36">
        <f t="shared" si="16"/>
        <v>76.197348110070962</v>
      </c>
      <c r="L36">
        <f t="shared" si="14"/>
        <v>1</v>
      </c>
      <c r="M36">
        <f t="shared" si="15"/>
        <v>0.9710207547408406</v>
      </c>
      <c r="N36">
        <f t="shared" si="19"/>
        <v>1.1279840773084175</v>
      </c>
      <c r="O36">
        <f t="shared" si="20"/>
        <v>1.2857142857142858</v>
      </c>
      <c r="P36" s="6">
        <f t="shared" si="21"/>
        <v>0.12798407730841754</v>
      </c>
      <c r="Q36" s="6">
        <f t="shared" si="22"/>
        <v>0.28571428571428581</v>
      </c>
    </row>
    <row r="37" spans="1:17" x14ac:dyDescent="0.3">
      <c r="A37" s="1">
        <v>43942</v>
      </c>
      <c r="B37">
        <f>SQRT(B36*B38)</f>
        <v>146.47866738880444</v>
      </c>
      <c r="C37">
        <f t="shared" si="12"/>
        <v>2.478667388804439</v>
      </c>
      <c r="D37">
        <f t="shared" si="17"/>
        <v>5.4285714285714288</v>
      </c>
      <c r="E37">
        <f t="shared" si="7"/>
        <v>68.478667388804439</v>
      </c>
      <c r="F37">
        <v>5</v>
      </c>
      <c r="G37">
        <f t="shared" si="13"/>
        <v>1</v>
      </c>
      <c r="H37">
        <f t="shared" si="18"/>
        <v>2</v>
      </c>
      <c r="I37">
        <f>SQRT(I36*I38)</f>
        <v>65.1766829472013</v>
      </c>
      <c r="J37">
        <f t="shared" si="11"/>
        <v>76.301984441603139</v>
      </c>
      <c r="K37">
        <f t="shared" si="16"/>
        <v>77.457016947350709</v>
      </c>
      <c r="L37">
        <f t="shared" si="14"/>
        <v>0.94199980792102644</v>
      </c>
      <c r="M37">
        <f t="shared" si="15"/>
        <v>1.0165316624334497</v>
      </c>
      <c r="N37">
        <f t="shared" si="19"/>
        <v>1.119347306903647</v>
      </c>
      <c r="O37">
        <f t="shared" si="20"/>
        <v>1.1220880064941638</v>
      </c>
      <c r="P37" s="6">
        <f t="shared" si="21"/>
        <v>0.11934730690364703</v>
      </c>
      <c r="Q37" s="6">
        <f t="shared" si="22"/>
        <v>0.12208800649416385</v>
      </c>
    </row>
    <row r="38" spans="1:17" x14ac:dyDescent="0.3">
      <c r="A38" s="1">
        <v>43943</v>
      </c>
      <c r="B38">
        <v>149</v>
      </c>
      <c r="C38">
        <f t="shared" si="12"/>
        <v>2.521332611195561</v>
      </c>
      <c r="D38">
        <f t="shared" si="17"/>
        <v>4.7142857142857144</v>
      </c>
      <c r="E38">
        <f t="shared" si="7"/>
        <v>71</v>
      </c>
      <c r="F38">
        <v>6</v>
      </c>
      <c r="G38">
        <f t="shared" si="13"/>
        <v>1</v>
      </c>
      <c r="H38">
        <f t="shared" si="18"/>
        <v>3</v>
      </c>
      <c r="I38">
        <v>72</v>
      </c>
      <c r="J38">
        <f t="shared" si="11"/>
        <v>71</v>
      </c>
      <c r="K38">
        <f t="shared" si="16"/>
        <v>77.860482579560156</v>
      </c>
      <c r="L38">
        <f t="shared" si="14"/>
        <v>0.93051315138912338</v>
      </c>
      <c r="M38">
        <f t="shared" si="15"/>
        <v>1.0052088971162378</v>
      </c>
      <c r="N38">
        <f t="shared" si="19"/>
        <v>1.0839894782648278</v>
      </c>
      <c r="O38">
        <f t="shared" si="20"/>
        <v>1</v>
      </c>
      <c r="P38" s="6">
        <f t="shared" si="21"/>
        <v>8.3989478264827833E-2</v>
      </c>
      <c r="Q38" s="6">
        <f t="shared" si="22"/>
        <v>0</v>
      </c>
    </row>
    <row r="39" spans="1:17" x14ac:dyDescent="0.3">
      <c r="A39" s="1">
        <v>43944</v>
      </c>
      <c r="B39">
        <v>161</v>
      </c>
      <c r="C39">
        <f t="shared" si="12"/>
        <v>12</v>
      </c>
      <c r="D39">
        <f t="shared" si="17"/>
        <v>5.4880925038824397</v>
      </c>
      <c r="E39">
        <f t="shared" si="7"/>
        <v>79.026084045104142</v>
      </c>
      <c r="F39">
        <v>6</v>
      </c>
      <c r="G39">
        <f t="shared" si="13"/>
        <v>0</v>
      </c>
      <c r="H39">
        <f t="shared" si="18"/>
        <v>3</v>
      </c>
      <c r="I39">
        <v>85</v>
      </c>
      <c r="J39">
        <f t="shared" si="11"/>
        <v>70</v>
      </c>
      <c r="K39">
        <f t="shared" si="16"/>
        <v>77.777105272694783</v>
      </c>
      <c r="L39">
        <f t="shared" si="14"/>
        <v>0.9859154929577465</v>
      </c>
      <c r="M39">
        <f t="shared" si="15"/>
        <v>0.99892914474579353</v>
      </c>
      <c r="N39">
        <f t="shared" si="19"/>
        <v>1.044429671216702</v>
      </c>
      <c r="O39">
        <f t="shared" si="20"/>
        <v>0.81395348837209303</v>
      </c>
      <c r="P39" s="6">
        <f t="shared" si="21"/>
        <v>4.4429671216702049E-2</v>
      </c>
      <c r="Q39" s="6">
        <f t="shared" si="22"/>
        <v>-0.18604651162790697</v>
      </c>
    </row>
    <row r="40" spans="1:17" x14ac:dyDescent="0.3">
      <c r="A40" s="1">
        <v>43945</v>
      </c>
      <c r="B40">
        <v>174</v>
      </c>
      <c r="C40">
        <f t="shared" si="12"/>
        <v>13</v>
      </c>
      <c r="D40">
        <f t="shared" si="17"/>
        <v>6.1428571428571432</v>
      </c>
      <c r="E40">
        <f t="shared" si="7"/>
        <v>87.849706448969982</v>
      </c>
      <c r="F40">
        <v>6</v>
      </c>
      <c r="G40">
        <f t="shared" si="13"/>
        <v>0</v>
      </c>
      <c r="H40">
        <f t="shared" si="18"/>
        <v>3</v>
      </c>
      <c r="I40">
        <v>85</v>
      </c>
      <c r="J40">
        <f t="shared" si="11"/>
        <v>83</v>
      </c>
      <c r="K40">
        <f t="shared" si="16"/>
        <v>77.072370107569085</v>
      </c>
      <c r="L40">
        <f t="shared" si="14"/>
        <v>1.1857142857142857</v>
      </c>
      <c r="M40">
        <f t="shared" si="15"/>
        <v>0.99093904095999941</v>
      </c>
      <c r="N40">
        <f t="shared" si="19"/>
        <v>0.99846782186421223</v>
      </c>
      <c r="O40">
        <f t="shared" si="20"/>
        <v>1.1216216216216217</v>
      </c>
      <c r="P40" s="6">
        <f t="shared" si="21"/>
        <v>-1.5321781357877651E-3</v>
      </c>
      <c r="Q40" s="6">
        <f t="shared" si="22"/>
        <v>0.12162162162162171</v>
      </c>
    </row>
    <row r="41" spans="1:17" x14ac:dyDescent="0.3">
      <c r="A41" s="1">
        <v>43946</v>
      </c>
      <c r="B41">
        <v>176</v>
      </c>
      <c r="C41">
        <f t="shared" si="12"/>
        <v>2</v>
      </c>
      <c r="D41">
        <f t="shared" si="17"/>
        <v>7.9316189444565088</v>
      </c>
      <c r="E41">
        <f t="shared" si="7"/>
        <v>85.460552268695636</v>
      </c>
      <c r="F41">
        <v>7</v>
      </c>
      <c r="G41">
        <f t="shared" si="13"/>
        <v>1</v>
      </c>
      <c r="H41">
        <f t="shared" si="18"/>
        <v>4</v>
      </c>
      <c r="I41">
        <v>85</v>
      </c>
      <c r="J41">
        <f t="shared" si="11"/>
        <v>84</v>
      </c>
      <c r="K41">
        <f t="shared" si="16"/>
        <v>79.036569173026109</v>
      </c>
      <c r="L41">
        <f t="shared" si="14"/>
        <v>1.0120481927710843</v>
      </c>
      <c r="M41">
        <f t="shared" si="15"/>
        <v>1.0254851260278568</v>
      </c>
      <c r="N41">
        <f t="shared" si="19"/>
        <v>1.0072023627338675</v>
      </c>
      <c r="O41">
        <f t="shared" si="20"/>
        <v>1.037037037037037</v>
      </c>
      <c r="P41" s="6">
        <f t="shared" si="21"/>
        <v>7.20236273386754E-3</v>
      </c>
      <c r="Q41" s="6">
        <f t="shared" si="22"/>
        <v>3.7037037037036979E-2</v>
      </c>
    </row>
    <row r="42" spans="1:17" x14ac:dyDescent="0.3">
      <c r="A42" s="1">
        <v>43947</v>
      </c>
      <c r="B42">
        <f>SQRT(B41*B43)</f>
        <v>181.41664752717708</v>
      </c>
      <c r="C42">
        <f t="shared" si="12"/>
        <v>5.4166475271770764</v>
      </c>
      <c r="D42">
        <f t="shared" si="17"/>
        <v>9.4285714285714288</v>
      </c>
      <c r="E42">
        <f t="shared" si="7"/>
        <v>86.264428566553605</v>
      </c>
      <c r="F42">
        <f>GEOMEAN(F41,F43)</f>
        <v>8.3666002653407556</v>
      </c>
      <c r="G42">
        <f t="shared" si="13"/>
        <v>1.3666002653407556</v>
      </c>
      <c r="H42">
        <f t="shared" si="18"/>
        <v>5.3666002653407556</v>
      </c>
      <c r="I42">
        <f>SQRT(I41*I43)</f>
        <v>92.655275079188016</v>
      </c>
      <c r="J42">
        <f t="shared" si="11"/>
        <v>80.394772182648296</v>
      </c>
      <c r="K42">
        <f t="shared" si="16"/>
        <v>83.466119272550742</v>
      </c>
      <c r="L42">
        <f t="shared" si="14"/>
        <v>0.95708062122200355</v>
      </c>
      <c r="M42">
        <f t="shared" si="15"/>
        <v>1.0560443114607809</v>
      </c>
      <c r="N42">
        <f t="shared" si="19"/>
        <v>1.063650325654959</v>
      </c>
      <c r="O42">
        <f t="shared" si="20"/>
        <v>0.99252805163763325</v>
      </c>
      <c r="P42" s="6">
        <f t="shared" si="21"/>
        <v>6.3650325654958984E-2</v>
      </c>
      <c r="Q42" s="6">
        <f t="shared" si="22"/>
        <v>-7.4719483623667537E-3</v>
      </c>
    </row>
    <row r="43" spans="1:17" x14ac:dyDescent="0.3">
      <c r="A43" s="1">
        <v>43948</v>
      </c>
      <c r="B43">
        <v>187</v>
      </c>
      <c r="C43">
        <f t="shared" si="12"/>
        <v>5.5833524728229236</v>
      </c>
      <c r="D43">
        <f t="shared" si="17"/>
        <v>10</v>
      </c>
      <c r="E43">
        <f t="shared" si="7"/>
        <v>87</v>
      </c>
      <c r="F43">
        <v>10</v>
      </c>
      <c r="G43">
        <f t="shared" si="13"/>
        <v>1.6333997346592444</v>
      </c>
      <c r="H43">
        <f t="shared" si="18"/>
        <v>6</v>
      </c>
      <c r="I43">
        <v>101</v>
      </c>
      <c r="J43">
        <f t="shared" si="11"/>
        <v>76</v>
      </c>
      <c r="K43">
        <f t="shared" si="16"/>
        <v>90.039172727770278</v>
      </c>
      <c r="L43">
        <f t="shared" si="14"/>
        <v>0.94533509999053367</v>
      </c>
      <c r="M43">
        <f t="shared" si="15"/>
        <v>1.0787511569066228</v>
      </c>
      <c r="N43">
        <f t="shared" si="19"/>
        <v>1.1816575636950526</v>
      </c>
      <c r="O43">
        <f t="shared" si="20"/>
        <v>0.93827160493827155</v>
      </c>
      <c r="P43" s="6">
        <f t="shared" si="21"/>
        <v>0.18165756369505259</v>
      </c>
      <c r="Q43" s="6">
        <f t="shared" si="22"/>
        <v>-6.1728395061728447E-2</v>
      </c>
    </row>
    <row r="44" spans="1:17" x14ac:dyDescent="0.3">
      <c r="A44" s="1">
        <v>43949</v>
      </c>
      <c r="B44">
        <v>202</v>
      </c>
      <c r="C44">
        <f t="shared" si="12"/>
        <v>15</v>
      </c>
      <c r="D44">
        <f t="shared" si="17"/>
        <v>8.7094221401023297</v>
      </c>
      <c r="E44">
        <f t="shared" si="7"/>
        <v>97</v>
      </c>
      <c r="F44">
        <v>10</v>
      </c>
      <c r="G44">
        <f t="shared" si="13"/>
        <v>0</v>
      </c>
      <c r="H44">
        <f t="shared" si="18"/>
        <v>5</v>
      </c>
      <c r="I44">
        <v>101</v>
      </c>
      <c r="J44">
        <f t="shared" si="11"/>
        <v>91</v>
      </c>
      <c r="K44">
        <f t="shared" si="16"/>
        <v>95.239735591275092</v>
      </c>
      <c r="L44">
        <f t="shared" si="14"/>
        <v>1.1973684210526316</v>
      </c>
      <c r="M44">
        <f t="shared" si="15"/>
        <v>1.057758892112753</v>
      </c>
      <c r="N44">
        <f t="shared" si="19"/>
        <v>1.2295817647613734</v>
      </c>
      <c r="O44">
        <f t="shared" si="20"/>
        <v>1.1926295320621159</v>
      </c>
      <c r="P44" s="6">
        <f t="shared" si="21"/>
        <v>0.22958176476137337</v>
      </c>
      <c r="Q44" s="6">
        <f t="shared" si="22"/>
        <v>0.19262953206211586</v>
      </c>
    </row>
    <row r="45" spans="1:17" x14ac:dyDescent="0.3">
      <c r="A45" s="1">
        <v>43950</v>
      </c>
      <c r="B45">
        <v>215</v>
      </c>
      <c r="C45">
        <f t="shared" si="12"/>
        <v>13</v>
      </c>
      <c r="D45">
        <f t="shared" si="17"/>
        <v>9</v>
      </c>
      <c r="E45">
        <f t="shared" si="7"/>
        <v>107</v>
      </c>
      <c r="F45">
        <v>10</v>
      </c>
      <c r="G45">
        <f t="shared" si="13"/>
        <v>0</v>
      </c>
      <c r="H45">
        <f t="shared" si="18"/>
        <v>4</v>
      </c>
      <c r="I45">
        <v>101</v>
      </c>
      <c r="J45">
        <f t="shared" si="11"/>
        <v>104</v>
      </c>
      <c r="K45">
        <f t="shared" si="16"/>
        <v>101.03329779120998</v>
      </c>
      <c r="L45">
        <f t="shared" si="14"/>
        <v>1.1428571428571428</v>
      </c>
      <c r="M45">
        <f t="shared" si="15"/>
        <v>1.0608313553577906</v>
      </c>
      <c r="N45">
        <f t="shared" si="19"/>
        <v>1.297619722405023</v>
      </c>
      <c r="O45">
        <f t="shared" si="20"/>
        <v>1.4647887323943662</v>
      </c>
      <c r="P45" s="6">
        <f t="shared" si="21"/>
        <v>0.29761972240502299</v>
      </c>
      <c r="Q45" s="6">
        <f t="shared" si="22"/>
        <v>0.46478873239436624</v>
      </c>
    </row>
    <row r="46" spans="1:17" x14ac:dyDescent="0.3">
      <c r="A46" s="1">
        <v>43951</v>
      </c>
      <c r="B46">
        <v>231</v>
      </c>
      <c r="C46">
        <f t="shared" si="12"/>
        <v>16</v>
      </c>
      <c r="D46">
        <f t="shared" si="17"/>
        <v>10.906687132780121</v>
      </c>
      <c r="E46">
        <f t="shared" si="7"/>
        <v>100</v>
      </c>
      <c r="F46">
        <v>11</v>
      </c>
      <c r="G46">
        <f t="shared" si="13"/>
        <v>1</v>
      </c>
      <c r="H46">
        <f t="shared" si="18"/>
        <v>5</v>
      </c>
      <c r="I46">
        <v>101</v>
      </c>
      <c r="J46">
        <f>B46-F46-I46</f>
        <v>119</v>
      </c>
      <c r="K46">
        <f t="shared" si="16"/>
        <v>107.42403590258181</v>
      </c>
      <c r="L46">
        <f t="shared" si="14"/>
        <v>1.1442307692307692</v>
      </c>
      <c r="M46">
        <f t="shared" si="15"/>
        <v>1.0632537811898271</v>
      </c>
      <c r="N46">
        <f t="shared" si="19"/>
        <v>1.3811781182385452</v>
      </c>
      <c r="O46">
        <f t="shared" si="20"/>
        <v>1.7</v>
      </c>
      <c r="P46" s="6">
        <f t="shared" si="21"/>
        <v>0.38117811823854519</v>
      </c>
      <c r="Q46" s="6">
        <f t="shared" si="22"/>
        <v>0.7</v>
      </c>
    </row>
    <row r="47" spans="1:17" x14ac:dyDescent="0.3">
      <c r="A47" s="1">
        <v>43952</v>
      </c>
      <c r="B47">
        <f>SQRT(B46*B48)</f>
        <v>234.9659549807163</v>
      </c>
      <c r="C47">
        <f t="shared" si="12"/>
        <v>3.9659549807163046</v>
      </c>
      <c r="D47">
        <f t="shared" si="17"/>
        <v>13</v>
      </c>
      <c r="E47">
        <f t="shared" si="7"/>
        <v>98.965954980716305</v>
      </c>
      <c r="F47">
        <v>11</v>
      </c>
      <c r="G47">
        <f t="shared" si="13"/>
        <v>0</v>
      </c>
      <c r="H47">
        <f t="shared" si="18"/>
        <v>5</v>
      </c>
      <c r="I47">
        <v>101</v>
      </c>
      <c r="J47">
        <f t="shared" si="11"/>
        <v>122.9659549807163</v>
      </c>
      <c r="K47">
        <f t="shared" si="16"/>
        <v>114.25334710349279</v>
      </c>
      <c r="L47">
        <f t="shared" si="14"/>
        <v>1.0333273527791287</v>
      </c>
      <c r="M47">
        <f t="shared" si="15"/>
        <v>1.0635733999707866</v>
      </c>
      <c r="N47">
        <f t="shared" si="19"/>
        <v>1.4824164216570817</v>
      </c>
      <c r="O47">
        <f t="shared" si="20"/>
        <v>1.4815175298881482</v>
      </c>
      <c r="P47" s="6">
        <f t="shared" si="21"/>
        <v>0.48241642165708165</v>
      </c>
      <c r="Q47" s="6">
        <f t="shared" si="22"/>
        <v>0.48151752988814822</v>
      </c>
    </row>
    <row r="48" spans="1:17" x14ac:dyDescent="0.3">
      <c r="A48" s="1">
        <v>43953</v>
      </c>
      <c r="B48">
        <v>239</v>
      </c>
      <c r="C48">
        <f t="shared" si="12"/>
        <v>4.0340450192836954</v>
      </c>
      <c r="D48">
        <f t="shared" si="17"/>
        <v>14</v>
      </c>
      <c r="E48">
        <f t="shared" si="7"/>
        <v>96</v>
      </c>
      <c r="F48">
        <v>11</v>
      </c>
      <c r="G48">
        <f t="shared" si="13"/>
        <v>0</v>
      </c>
      <c r="H48">
        <f t="shared" si="18"/>
        <v>4</v>
      </c>
      <c r="I48">
        <v>101</v>
      </c>
      <c r="J48">
        <f t="shared" si="11"/>
        <v>127</v>
      </c>
      <c r="K48">
        <f t="shared" si="16"/>
        <v>121.38103803494126</v>
      </c>
      <c r="L48">
        <f t="shared" si="14"/>
        <v>1.0328061943642557</v>
      </c>
      <c r="M48">
        <f t="shared" si="15"/>
        <v>1.0623849638732428</v>
      </c>
      <c r="N48">
        <f t="shared" si="19"/>
        <v>1.5357579321189287</v>
      </c>
      <c r="O48">
        <f t="shared" si="20"/>
        <v>1.5119047619047619</v>
      </c>
      <c r="P48" s="6">
        <f t="shared" si="21"/>
        <v>0.53575793211892875</v>
      </c>
      <c r="Q48" s="6">
        <f t="shared" si="22"/>
        <v>0.51190476190476186</v>
      </c>
    </row>
    <row r="49" spans="1:17" x14ac:dyDescent="0.3">
      <c r="A49" s="1">
        <v>43954</v>
      </c>
      <c r="B49">
        <f>SQRT(B48*B50)</f>
        <v>257.76345745663792</v>
      </c>
      <c r="C49">
        <f t="shared" si="12"/>
        <v>18.763457456637923</v>
      </c>
      <c r="D49">
        <f t="shared" si="17"/>
        <v>13.571428571428571</v>
      </c>
      <c r="E49">
        <f t="shared" si="7"/>
        <v>114.76345745663792</v>
      </c>
      <c r="F49">
        <f>GEOMEAN(F48,F50)</f>
        <v>12.409673645990857</v>
      </c>
      <c r="G49">
        <f t="shared" si="13"/>
        <v>1.409673645990857</v>
      </c>
      <c r="H49">
        <f t="shared" si="18"/>
        <v>4.0430733806501014</v>
      </c>
      <c r="I49">
        <f>SQRT(I48*I50)</f>
        <v>121.84826629870447</v>
      </c>
      <c r="J49">
        <f t="shared" si="11"/>
        <v>123.50551751194259</v>
      </c>
      <c r="K49">
        <f t="shared" si="16"/>
        <v>126.64642842155389</v>
      </c>
      <c r="L49">
        <f t="shared" si="14"/>
        <v>0.9724843898578156</v>
      </c>
      <c r="M49">
        <f t="shared" si="15"/>
        <v>1.0433790192591443</v>
      </c>
      <c r="N49">
        <f t="shared" si="19"/>
        <v>1.5173393650662244</v>
      </c>
      <c r="O49">
        <f t="shared" si="20"/>
        <v>1.5362381677175638</v>
      </c>
      <c r="P49" s="6">
        <f t="shared" si="21"/>
        <v>0.51733936506622435</v>
      </c>
      <c r="Q49" s="6">
        <f t="shared" si="22"/>
        <v>0.53623816771756383</v>
      </c>
    </row>
    <row r="50" spans="1:17" x14ac:dyDescent="0.3">
      <c r="A50" s="1">
        <v>43955</v>
      </c>
      <c r="B50">
        <v>278</v>
      </c>
      <c r="C50">
        <f t="shared" si="12"/>
        <v>20.236542543362077</v>
      </c>
      <c r="D50">
        <f t="shared" si="17"/>
        <v>14.285714285714286</v>
      </c>
      <c r="E50">
        <f t="shared" si="7"/>
        <v>134</v>
      </c>
      <c r="F50">
        <v>14</v>
      </c>
      <c r="G50">
        <f t="shared" si="13"/>
        <v>1.590326354009143</v>
      </c>
      <c r="H50">
        <f t="shared" si="18"/>
        <v>4</v>
      </c>
      <c r="I50">
        <v>147</v>
      </c>
      <c r="J50">
        <f t="shared" si="11"/>
        <v>117</v>
      </c>
      <c r="K50">
        <f t="shared" si="16"/>
        <v>131.99927363761799</v>
      </c>
      <c r="L50">
        <f t="shared" si="14"/>
        <v>0.9473260981128756</v>
      </c>
      <c r="M50">
        <f t="shared" si="15"/>
        <v>1.0422660574228486</v>
      </c>
      <c r="N50">
        <f t="shared" si="19"/>
        <v>1.4660205068377554</v>
      </c>
      <c r="O50">
        <f t="shared" si="20"/>
        <v>1.5394736842105263</v>
      </c>
      <c r="P50" s="6">
        <f t="shared" si="21"/>
        <v>0.46602050683775542</v>
      </c>
      <c r="Q50" s="6">
        <f t="shared" si="22"/>
        <v>0.53947368421052633</v>
      </c>
    </row>
    <row r="51" spans="1:17" x14ac:dyDescent="0.3">
      <c r="A51" s="1">
        <v>43956</v>
      </c>
      <c r="B51">
        <v>300</v>
      </c>
      <c r="C51">
        <f t="shared" si="12"/>
        <v>22</v>
      </c>
      <c r="D51">
        <f t="shared" si="17"/>
        <v>16.576292145611955</v>
      </c>
      <c r="E51">
        <f t="shared" si="7"/>
        <v>153.52133261119556</v>
      </c>
      <c r="F51">
        <v>14</v>
      </c>
      <c r="G51">
        <f t="shared" si="13"/>
        <v>0</v>
      </c>
      <c r="H51">
        <f t="shared" si="18"/>
        <v>4</v>
      </c>
      <c r="I51">
        <v>147</v>
      </c>
      <c r="J51">
        <f t="shared" si="11"/>
        <v>139</v>
      </c>
      <c r="K51">
        <f t="shared" si="16"/>
        <v>137.54256123633525</v>
      </c>
      <c r="L51">
        <f t="shared" si="14"/>
        <v>1.188034188034188</v>
      </c>
      <c r="M51">
        <f t="shared" si="15"/>
        <v>1.0419948341074621</v>
      </c>
      <c r="N51">
        <f t="shared" si="19"/>
        <v>1.4441720189838023</v>
      </c>
      <c r="O51">
        <f t="shared" si="20"/>
        <v>1.5274725274725274</v>
      </c>
      <c r="P51" s="6">
        <f t="shared" si="21"/>
        <v>0.44417201898380232</v>
      </c>
      <c r="Q51" s="6">
        <f t="shared" si="22"/>
        <v>0.52747252747252737</v>
      </c>
    </row>
    <row r="52" spans="1:17" x14ac:dyDescent="0.3">
      <c r="A52" s="1">
        <v>43957</v>
      </c>
      <c r="B52">
        <v>310</v>
      </c>
      <c r="C52">
        <f t="shared" si="12"/>
        <v>10</v>
      </c>
      <c r="D52">
        <f t="shared" si="17"/>
        <v>17.714285714285715</v>
      </c>
      <c r="E52">
        <f t="shared" si="7"/>
        <v>161</v>
      </c>
      <c r="F52">
        <v>14</v>
      </c>
      <c r="G52">
        <f t="shared" si="13"/>
        <v>0</v>
      </c>
      <c r="H52">
        <f t="shared" si="18"/>
        <v>4</v>
      </c>
      <c r="I52">
        <v>156</v>
      </c>
      <c r="J52">
        <f t="shared" si="11"/>
        <v>140</v>
      </c>
      <c r="K52">
        <f t="shared" si="16"/>
        <v>147.88838602370728</v>
      </c>
      <c r="L52">
        <f t="shared" si="14"/>
        <v>1.0071942446043165</v>
      </c>
      <c r="M52">
        <f t="shared" si="15"/>
        <v>1.0752190790572462</v>
      </c>
      <c r="N52">
        <f t="shared" si="19"/>
        <v>1.4637588721425834</v>
      </c>
      <c r="O52">
        <f t="shared" si="20"/>
        <v>1.3461538461538463</v>
      </c>
      <c r="P52" s="6">
        <f t="shared" si="21"/>
        <v>0.46375887214258338</v>
      </c>
      <c r="Q52" s="6">
        <f t="shared" si="22"/>
        <v>0.34615384615384626</v>
      </c>
    </row>
    <row r="53" spans="1:17" x14ac:dyDescent="0.3">
      <c r="A53" s="1">
        <v>43958</v>
      </c>
      <c r="B53">
        <v>331</v>
      </c>
      <c r="C53">
        <f t="shared" si="12"/>
        <v>21</v>
      </c>
      <c r="D53">
        <f t="shared" si="17"/>
        <v>15.318723292882478</v>
      </c>
      <c r="E53">
        <f t="shared" si="7"/>
        <v>170</v>
      </c>
      <c r="F53">
        <v>15</v>
      </c>
      <c r="G53">
        <f t="shared" si="13"/>
        <v>1</v>
      </c>
      <c r="H53">
        <f t="shared" si="18"/>
        <v>4</v>
      </c>
      <c r="I53">
        <v>157</v>
      </c>
      <c r="J53">
        <f t="shared" si="11"/>
        <v>159</v>
      </c>
      <c r="K53">
        <f t="shared" si="16"/>
        <v>153.88691670394223</v>
      </c>
      <c r="L53">
        <f t="shared" si="14"/>
        <v>1.1357142857142857</v>
      </c>
      <c r="M53">
        <f t="shared" si="15"/>
        <v>1.0405612018733732</v>
      </c>
      <c r="N53">
        <f t="shared" si="19"/>
        <v>1.4325184807196742</v>
      </c>
      <c r="O53">
        <f t="shared" si="20"/>
        <v>1.3361344537815125</v>
      </c>
      <c r="P53" s="6">
        <f t="shared" si="21"/>
        <v>0.43251848071967425</v>
      </c>
      <c r="Q53" s="6">
        <f t="shared" si="22"/>
        <v>0.33613445378151252</v>
      </c>
    </row>
    <row r="54" spans="1:17" x14ac:dyDescent="0.3">
      <c r="A54" s="1">
        <v>43959</v>
      </c>
      <c r="B54">
        <v>351</v>
      </c>
      <c r="C54">
        <f t="shared" si="12"/>
        <v>20</v>
      </c>
      <c r="D54">
        <f t="shared" si="17"/>
        <v>12.714285714285714</v>
      </c>
      <c r="E54">
        <f t="shared" si="7"/>
        <v>177</v>
      </c>
      <c r="F54">
        <v>16</v>
      </c>
      <c r="G54">
        <f t="shared" si="13"/>
        <v>1</v>
      </c>
      <c r="H54">
        <f t="shared" si="18"/>
        <v>5</v>
      </c>
      <c r="I54">
        <v>171</v>
      </c>
      <c r="J54">
        <f t="shared" si="11"/>
        <v>164</v>
      </c>
      <c r="K54">
        <f t="shared" si="16"/>
        <v>159.14168899012239</v>
      </c>
      <c r="L54">
        <f t="shared" si="14"/>
        <v>1.0314465408805031</v>
      </c>
      <c r="M54">
        <f t="shared" si="15"/>
        <v>1.0341469723270214</v>
      </c>
      <c r="N54">
        <f t="shared" si="19"/>
        <v>1.3928842613772086</v>
      </c>
      <c r="O54">
        <f t="shared" si="20"/>
        <v>1.333702487210535</v>
      </c>
      <c r="P54" s="6">
        <f t="shared" si="21"/>
        <v>0.39288426137720855</v>
      </c>
      <c r="Q54" s="6">
        <f t="shared" si="22"/>
        <v>0.33370248721053497</v>
      </c>
    </row>
    <row r="55" spans="1:17" x14ac:dyDescent="0.3">
      <c r="A55" s="1">
        <v>43960</v>
      </c>
      <c r="B55">
        <v>363</v>
      </c>
      <c r="C55">
        <f t="shared" si="12"/>
        <v>12</v>
      </c>
      <c r="D55">
        <f t="shared" si="17"/>
        <v>13</v>
      </c>
      <c r="E55">
        <f t="shared" si="7"/>
        <v>187</v>
      </c>
      <c r="F55">
        <v>16</v>
      </c>
      <c r="G55">
        <f t="shared" si="13"/>
        <v>0</v>
      </c>
      <c r="H55">
        <f t="shared" si="18"/>
        <v>5</v>
      </c>
      <c r="I55">
        <v>171</v>
      </c>
      <c r="J55">
        <f>B55-F55-J67</f>
        <v>211</v>
      </c>
      <c r="K55">
        <f t="shared" si="16"/>
        <v>163.36909978498915</v>
      </c>
      <c r="L55">
        <f t="shared" si="14"/>
        <v>1.2865853658536586</v>
      </c>
      <c r="M55">
        <f t="shared" si="15"/>
        <v>1.026563817574722</v>
      </c>
      <c r="N55">
        <f t="shared" si="19"/>
        <v>1.3459194486206407</v>
      </c>
      <c r="O55">
        <f t="shared" si="20"/>
        <v>1.6614173228346456</v>
      </c>
      <c r="P55" s="6">
        <f t="shared" si="21"/>
        <v>0.34591944862064072</v>
      </c>
      <c r="Q55" s="6">
        <f t="shared" si="22"/>
        <v>0.6614173228346456</v>
      </c>
    </row>
    <row r="56" spans="1:17" x14ac:dyDescent="0.3">
      <c r="A56" s="1">
        <v>43961</v>
      </c>
      <c r="B56">
        <f>SQRT(B55*B57)</f>
        <v>364.99452050681526</v>
      </c>
      <c r="C56">
        <f t="shared" si="12"/>
        <v>1.9945205068152632</v>
      </c>
      <c r="D56">
        <f t="shared" si="17"/>
        <v>12.842676740328882</v>
      </c>
      <c r="E56">
        <f t="shared" si="7"/>
        <v>183.57787297963819</v>
      </c>
      <c r="F56">
        <v>16</v>
      </c>
      <c r="G56">
        <f t="shared" si="13"/>
        <v>0</v>
      </c>
      <c r="H56">
        <f t="shared" si="18"/>
        <v>3.590326354009143</v>
      </c>
      <c r="I56">
        <f>SQRT(I55*I57)</f>
        <v>185.85478202080247</v>
      </c>
      <c r="J56">
        <f t="shared" si="11"/>
        <v>163.13973848601279</v>
      </c>
      <c r="K56">
        <f t="shared" si="16"/>
        <v>166.1711750386221</v>
      </c>
      <c r="L56">
        <f t="shared" si="14"/>
        <v>0.77317411604745401</v>
      </c>
      <c r="M56">
        <f t="shared" si="15"/>
        <v>1.017151806904248</v>
      </c>
      <c r="N56">
        <f t="shared" si="19"/>
        <v>1.3120873372402304</v>
      </c>
      <c r="O56">
        <f t="shared" si="20"/>
        <v>1.3209105291205934</v>
      </c>
      <c r="P56" s="6">
        <f t="shared" si="21"/>
        <v>0.31208733724023041</v>
      </c>
      <c r="Q56" s="6">
        <f t="shared" si="22"/>
        <v>0.32091052912059337</v>
      </c>
    </row>
    <row r="57" spans="1:17" x14ac:dyDescent="0.3">
      <c r="A57" s="1">
        <v>43962</v>
      </c>
      <c r="B57">
        <v>367</v>
      </c>
      <c r="C57">
        <f t="shared" si="12"/>
        <v>2.0054794931847368</v>
      </c>
      <c r="D57">
        <f t="shared" si="17"/>
        <v>11.142857142857142</v>
      </c>
      <c r="E57">
        <f t="shared" si="7"/>
        <v>180</v>
      </c>
      <c r="F57">
        <v>17</v>
      </c>
      <c r="G57">
        <f t="shared" si="13"/>
        <v>1</v>
      </c>
      <c r="H57">
        <f t="shared" si="18"/>
        <v>3</v>
      </c>
      <c r="I57">
        <v>202</v>
      </c>
      <c r="J57">
        <f t="shared" si="11"/>
        <v>148</v>
      </c>
      <c r="K57">
        <f t="shared" si="16"/>
        <v>164.15860487006893</v>
      </c>
      <c r="L57">
        <f t="shared" si="14"/>
        <v>0.90719772738074589</v>
      </c>
      <c r="M57">
        <f t="shared" si="15"/>
        <v>0.98788857232257399</v>
      </c>
      <c r="N57">
        <f t="shared" si="19"/>
        <v>1.2436326378638949</v>
      </c>
      <c r="O57">
        <f t="shared" si="20"/>
        <v>1.2649572649572649</v>
      </c>
      <c r="P57" s="6">
        <f t="shared" si="21"/>
        <v>0.24363263786389489</v>
      </c>
      <c r="Q57" s="6">
        <f t="shared" si="22"/>
        <v>0.2649572649572649</v>
      </c>
    </row>
    <row r="58" spans="1:17" x14ac:dyDescent="0.3">
      <c r="A58" s="1">
        <v>43963</v>
      </c>
      <c r="B58">
        <v>391</v>
      </c>
      <c r="C58">
        <f t="shared" si="12"/>
        <v>24</v>
      </c>
      <c r="D58">
        <f t="shared" si="17"/>
        <v>10</v>
      </c>
      <c r="E58">
        <f t="shared" si="7"/>
        <v>189</v>
      </c>
      <c r="F58">
        <v>17</v>
      </c>
      <c r="G58">
        <f t="shared" si="13"/>
        <v>0</v>
      </c>
      <c r="H58">
        <f t="shared" si="18"/>
        <v>3</v>
      </c>
      <c r="I58">
        <v>207</v>
      </c>
      <c r="J58">
        <f t="shared" si="11"/>
        <v>167</v>
      </c>
      <c r="K58">
        <f t="shared" si="16"/>
        <v>163.13882832926782</v>
      </c>
      <c r="L58">
        <f t="shared" si="14"/>
        <v>1.1283783783783783</v>
      </c>
      <c r="M58">
        <f t="shared" si="15"/>
        <v>0.99378785814116621</v>
      </c>
      <c r="N58">
        <f t="shared" si="19"/>
        <v>1.1860970659761911</v>
      </c>
      <c r="O58">
        <f t="shared" si="20"/>
        <v>1.2014388489208634</v>
      </c>
      <c r="P58" s="6">
        <f t="shared" si="21"/>
        <v>0.18609706597619113</v>
      </c>
      <c r="Q58" s="6">
        <f t="shared" si="22"/>
        <v>0.20143884892086339</v>
      </c>
    </row>
    <row r="59" spans="1:17" x14ac:dyDescent="0.3">
      <c r="A59" s="1">
        <v>43964</v>
      </c>
      <c r="B59">
        <f>SQRT(B58*B60)</f>
        <v>399.89873718230217</v>
      </c>
      <c r="C59">
        <f t="shared" si="12"/>
        <v>8.8987371823021704</v>
      </c>
      <c r="D59">
        <f t="shared" si="17"/>
        <v>8.5714285714285712</v>
      </c>
      <c r="E59">
        <f t="shared" si="7"/>
        <v>184.89873718230217</v>
      </c>
      <c r="F59">
        <v>17</v>
      </c>
      <c r="G59">
        <f t="shared" si="13"/>
        <v>0</v>
      </c>
      <c r="H59">
        <f t="shared" si="18"/>
        <v>3</v>
      </c>
      <c r="I59">
        <f>SQRT(I58*I60)</f>
        <v>225.19991119003578</v>
      </c>
      <c r="J59">
        <f t="shared" si="11"/>
        <v>157.69882599226639</v>
      </c>
      <c r="K59">
        <f t="shared" si="16"/>
        <v>156.39286600022214</v>
      </c>
      <c r="L59">
        <f t="shared" si="14"/>
        <v>0.94430434725908019</v>
      </c>
      <c r="M59">
        <f t="shared" si="15"/>
        <v>0.95864894704631498</v>
      </c>
      <c r="N59">
        <f t="shared" si="19"/>
        <v>1.0575060706602852</v>
      </c>
      <c r="O59">
        <f t="shared" si="20"/>
        <v>1.1264201856590457</v>
      </c>
      <c r="P59" s="6">
        <f t="shared" si="21"/>
        <v>5.7506070660285236E-2</v>
      </c>
      <c r="Q59" s="6">
        <f t="shared" si="22"/>
        <v>0.12642018565904567</v>
      </c>
    </row>
    <row r="60" spans="1:17" x14ac:dyDescent="0.3">
      <c r="A60" s="1">
        <v>43965</v>
      </c>
      <c r="B60">
        <v>409</v>
      </c>
      <c r="C60">
        <f t="shared" si="12"/>
        <v>9.1012628176978296</v>
      </c>
      <c r="D60">
        <f t="shared" si="17"/>
        <v>11.419562126897517</v>
      </c>
      <c r="E60">
        <f t="shared" si="7"/>
        <v>178</v>
      </c>
      <c r="F60">
        <v>18</v>
      </c>
      <c r="G60">
        <f t="shared" si="13"/>
        <v>1</v>
      </c>
      <c r="H60">
        <f t="shared" si="18"/>
        <v>3</v>
      </c>
      <c r="I60">
        <v>245</v>
      </c>
      <c r="J60">
        <f t="shared" si="11"/>
        <v>146</v>
      </c>
      <c r="K60">
        <f t="shared" si="16"/>
        <v>149.60201956182931</v>
      </c>
      <c r="L60">
        <f t="shared" si="14"/>
        <v>0.92581538943834552</v>
      </c>
      <c r="M60">
        <f t="shared" si="15"/>
        <v>0.95657828510935283</v>
      </c>
      <c r="N60">
        <f t="shared" si="19"/>
        <v>0.97215554620308309</v>
      </c>
      <c r="O60">
        <f t="shared" si="20"/>
        <v>0.91823899371069184</v>
      </c>
      <c r="P60" s="6">
        <f t="shared" si="21"/>
        <v>-2.7844453796916913E-2</v>
      </c>
      <c r="Q60" s="6">
        <f t="shared" si="22"/>
        <v>-8.1761006289308158E-2</v>
      </c>
    </row>
    <row r="61" spans="1:17" x14ac:dyDescent="0.3">
      <c r="A61" s="1">
        <v>43966</v>
      </c>
      <c r="B61">
        <v>421</v>
      </c>
      <c r="C61">
        <f t="shared" si="12"/>
        <v>12</v>
      </c>
      <c r="D61">
        <f t="shared" si="17"/>
        <v>14.428571428571429</v>
      </c>
      <c r="E61">
        <f t="shared" si="7"/>
        <v>186.0340450192837</v>
      </c>
      <c r="F61">
        <v>19</v>
      </c>
      <c r="G61">
        <f t="shared" si="13"/>
        <v>1</v>
      </c>
      <c r="H61">
        <f t="shared" si="18"/>
        <v>3</v>
      </c>
      <c r="I61">
        <v>245</v>
      </c>
      <c r="J61">
        <f t="shared" si="11"/>
        <v>157</v>
      </c>
      <c r="K61">
        <f t="shared" si="16"/>
        <v>145.1316220805416</v>
      </c>
      <c r="L61">
        <f t="shared" si="14"/>
        <v>1.0753424657534247</v>
      </c>
      <c r="M61">
        <f t="shared" si="15"/>
        <v>0.97011806729360273</v>
      </c>
      <c r="N61">
        <f t="shared" si="19"/>
        <v>0.91196482204954876</v>
      </c>
      <c r="O61">
        <f t="shared" si="20"/>
        <v>0.95731707317073167</v>
      </c>
      <c r="P61" s="6">
        <f t="shared" si="21"/>
        <v>-8.8035177950451238E-2</v>
      </c>
      <c r="Q61" s="6">
        <f t="shared" si="22"/>
        <v>-4.2682926829268331E-2</v>
      </c>
    </row>
    <row r="62" spans="1:17" x14ac:dyDescent="0.3">
      <c r="A62" s="1">
        <v>43967</v>
      </c>
      <c r="B62">
        <v>423</v>
      </c>
      <c r="C62">
        <f t="shared" si="12"/>
        <v>2</v>
      </c>
      <c r="D62">
        <f t="shared" si="17"/>
        <v>16.857142857142858</v>
      </c>
      <c r="E62">
        <f t="shared" si="7"/>
        <v>184</v>
      </c>
      <c r="F62">
        <v>21</v>
      </c>
      <c r="G62">
        <f t="shared" si="13"/>
        <v>2</v>
      </c>
      <c r="H62">
        <f t="shared" si="18"/>
        <v>5</v>
      </c>
      <c r="I62">
        <v>245</v>
      </c>
      <c r="J62">
        <f t="shared" si="11"/>
        <v>157</v>
      </c>
      <c r="K62">
        <f t="shared" si="16"/>
        <v>141.08372576980602</v>
      </c>
      <c r="L62">
        <f t="shared" si="14"/>
        <v>1</v>
      </c>
      <c r="M62">
        <f t="shared" si="15"/>
        <v>0.972108791642326</v>
      </c>
      <c r="N62">
        <f t="shared" si="19"/>
        <v>0.86358880568900109</v>
      </c>
      <c r="O62">
        <f t="shared" si="20"/>
        <v>0.74407582938388628</v>
      </c>
      <c r="P62" s="6">
        <f t="shared" si="21"/>
        <v>-0.13641119431099891</v>
      </c>
      <c r="Q62" s="6">
        <f t="shared" si="22"/>
        <v>-0.25592417061611372</v>
      </c>
    </row>
    <row r="63" spans="1:17" x14ac:dyDescent="0.3">
      <c r="A63" s="1">
        <v>43968</v>
      </c>
      <c r="B63">
        <f>SQRT(B62*B64)</f>
        <v>444.93145539509788</v>
      </c>
      <c r="C63">
        <f t="shared" si="12"/>
        <v>21.931455395097885</v>
      </c>
      <c r="D63">
        <f t="shared" si="17"/>
        <v>21.871608973956832</v>
      </c>
      <c r="E63">
        <f t="shared" si="7"/>
        <v>187.16799793845996</v>
      </c>
      <c r="F63">
        <f>GEOMEAN(F62,F64)</f>
        <v>23.366642891095843</v>
      </c>
      <c r="G63">
        <f t="shared" si="13"/>
        <v>2.366642891095843</v>
      </c>
      <c r="H63">
        <f t="shared" si="18"/>
        <v>7.366642891095843</v>
      </c>
      <c r="I63">
        <v>302</v>
      </c>
      <c r="J63">
        <f t="shared" si="11"/>
        <v>119.56481250400202</v>
      </c>
      <c r="K63">
        <f t="shared" si="16"/>
        <v>138.27613154507324</v>
      </c>
      <c r="L63">
        <f t="shared" si="14"/>
        <v>0.76155931531211474</v>
      </c>
      <c r="M63">
        <f t="shared" si="15"/>
        <v>0.98009980095568439</v>
      </c>
      <c r="N63">
        <f t="shared" si="19"/>
        <v>0.83213067195880763</v>
      </c>
      <c r="O63">
        <f t="shared" si="20"/>
        <v>0.73289814985361901</v>
      </c>
      <c r="P63" s="6">
        <f t="shared" si="21"/>
        <v>-0.16786932804119237</v>
      </c>
      <c r="Q63" s="6">
        <f t="shared" si="22"/>
        <v>-0.26710185014638099</v>
      </c>
    </row>
    <row r="64" spans="1:17" x14ac:dyDescent="0.3">
      <c r="A64" s="1">
        <v>43969</v>
      </c>
      <c r="B64">
        <v>468</v>
      </c>
      <c r="C64">
        <f t="shared" si="12"/>
        <v>23.068544604902115</v>
      </c>
      <c r="D64">
        <f t="shared" si="17"/>
        <v>24.142857142857142</v>
      </c>
      <c r="E64">
        <f t="shared" si="7"/>
        <v>190</v>
      </c>
      <c r="F64">
        <v>26</v>
      </c>
      <c r="G64">
        <f t="shared" si="13"/>
        <v>2.633357108904157</v>
      </c>
      <c r="H64">
        <f t="shared" si="18"/>
        <v>9</v>
      </c>
      <c r="I64">
        <f>SQRT(I63*I65)</f>
        <v>322.31661452677241</v>
      </c>
      <c r="J64">
        <f t="shared" si="11"/>
        <v>119.68338547322759</v>
      </c>
      <c r="K64">
        <f t="shared" si="16"/>
        <v>136.8816490411071</v>
      </c>
      <c r="L64">
        <f t="shared" si="14"/>
        <v>1.0009917045553984</v>
      </c>
      <c r="M64">
        <f t="shared" si="15"/>
        <v>0.98991523346520871</v>
      </c>
      <c r="N64">
        <f t="shared" si="19"/>
        <v>0.83383779454904927</v>
      </c>
      <c r="O64">
        <f t="shared" si="20"/>
        <v>0.80867152346775395</v>
      </c>
      <c r="P64" s="6">
        <f t="shared" si="21"/>
        <v>-0.16616220545095073</v>
      </c>
      <c r="Q64" s="6">
        <f t="shared" si="22"/>
        <v>-0.19132847653224605</v>
      </c>
    </row>
    <row r="65" spans="1:17" x14ac:dyDescent="0.3">
      <c r="A65" s="1">
        <v>43970</v>
      </c>
      <c r="B65">
        <v>509</v>
      </c>
      <c r="C65">
        <f t="shared" si="12"/>
        <v>41</v>
      </c>
      <c r="D65">
        <f t="shared" si="17"/>
        <v>27.285714285714285</v>
      </c>
      <c r="E65">
        <f t="shared" si="7"/>
        <v>209</v>
      </c>
      <c r="F65">
        <v>28</v>
      </c>
      <c r="G65">
        <f t="shared" si="13"/>
        <v>2</v>
      </c>
      <c r="H65">
        <f t="shared" si="18"/>
        <v>11</v>
      </c>
      <c r="I65">
        <v>344</v>
      </c>
      <c r="J65">
        <f t="shared" si="11"/>
        <v>137</v>
      </c>
      <c r="K65">
        <f t="shared" si="16"/>
        <v>136.63117606026901</v>
      </c>
      <c r="L65">
        <f t="shared" si="14"/>
        <v>1.1446868707657507</v>
      </c>
      <c r="M65">
        <f t="shared" si="15"/>
        <v>0.99817014930348436</v>
      </c>
      <c r="N65">
        <f t="shared" si="19"/>
        <v>0.83751475635525807</v>
      </c>
      <c r="O65">
        <f t="shared" si="20"/>
        <v>0.82035928143712578</v>
      </c>
      <c r="P65" s="6">
        <f t="shared" si="21"/>
        <v>-0.16248524364474193</v>
      </c>
      <c r="Q65" s="6">
        <f t="shared" si="22"/>
        <v>-0.17964071856287422</v>
      </c>
    </row>
    <row r="66" spans="1:17" x14ac:dyDescent="0.3">
      <c r="A66" s="1">
        <v>43971</v>
      </c>
      <c r="B66">
        <v>553</v>
      </c>
      <c r="C66">
        <f t="shared" si="12"/>
        <v>44</v>
      </c>
      <c r="D66">
        <f t="shared" si="17"/>
        <v>27.571428571428573</v>
      </c>
      <c r="E66">
        <f t="shared" si="7"/>
        <v>243</v>
      </c>
      <c r="F66">
        <v>29</v>
      </c>
      <c r="G66">
        <f t="shared" si="13"/>
        <v>1</v>
      </c>
      <c r="H66">
        <f t="shared" si="18"/>
        <v>12</v>
      </c>
      <c r="I66">
        <v>387</v>
      </c>
      <c r="J66">
        <f t="shared" si="11"/>
        <v>137</v>
      </c>
      <c r="K66">
        <f t="shared" si="16"/>
        <v>136.75516120173378</v>
      </c>
      <c r="L66">
        <f t="shared" si="14"/>
        <v>1</v>
      </c>
      <c r="M66">
        <f t="shared" si="15"/>
        <v>1.0009074440039225</v>
      </c>
      <c r="N66">
        <f t="shared" si="19"/>
        <v>0.87443350006476339</v>
      </c>
      <c r="O66">
        <f t="shared" si="20"/>
        <v>0.86874457776063929</v>
      </c>
      <c r="P66" s="6">
        <f t="shared" si="21"/>
        <v>-0.12556649993523661</v>
      </c>
      <c r="Q66" s="6">
        <f t="shared" si="22"/>
        <v>-0.13125542223936071</v>
      </c>
    </row>
    <row r="67" spans="1:17" x14ac:dyDescent="0.3">
      <c r="A67" s="1">
        <v>43972</v>
      </c>
      <c r="B67">
        <v>578</v>
      </c>
      <c r="C67">
        <f t="shared" si="12"/>
        <v>25</v>
      </c>
      <c r="D67">
        <f t="shared" si="17"/>
        <v>27.697148111012659</v>
      </c>
      <c r="E67">
        <f t="shared" si="7"/>
        <v>247</v>
      </c>
      <c r="F67">
        <v>30</v>
      </c>
      <c r="G67">
        <f t="shared" si="13"/>
        <v>1</v>
      </c>
      <c r="H67">
        <f t="shared" si="18"/>
        <v>12</v>
      </c>
      <c r="I67">
        <v>412</v>
      </c>
      <c r="J67">
        <f t="shared" si="11"/>
        <v>136</v>
      </c>
      <c r="K67">
        <f t="shared" si="16"/>
        <v>144.6967036538839</v>
      </c>
      <c r="L67">
        <f t="shared" si="14"/>
        <v>0.99270072992700731</v>
      </c>
      <c r="M67">
        <f t="shared" si="15"/>
        <v>1.0580712448609906</v>
      </c>
      <c r="N67">
        <f t="shared" si="19"/>
        <v>0.96721089780530611</v>
      </c>
      <c r="O67">
        <f t="shared" si="20"/>
        <v>0.93150684931506844</v>
      </c>
      <c r="P67" s="6">
        <f t="shared" si="21"/>
        <v>-3.2789102194693887E-2</v>
      </c>
      <c r="Q67" s="6">
        <f t="shared" si="22"/>
        <v>-6.8493150684931559E-2</v>
      </c>
    </row>
    <row r="68" spans="1:17" x14ac:dyDescent="0.3">
      <c r="A68" s="1">
        <v>43973</v>
      </c>
      <c r="B68">
        <v>612</v>
      </c>
      <c r="C68">
        <f t="shared" si="12"/>
        <v>34</v>
      </c>
      <c r="D68">
        <f t="shared" si="17"/>
        <v>27.781104483129752</v>
      </c>
      <c r="E68">
        <f t="shared" si="7"/>
        <v>261</v>
      </c>
      <c r="F68">
        <v>30</v>
      </c>
      <c r="G68">
        <f t="shared" si="13"/>
        <v>0</v>
      </c>
      <c r="H68">
        <f t="shared" si="18"/>
        <v>11</v>
      </c>
      <c r="I68">
        <v>427</v>
      </c>
      <c r="J68">
        <f t="shared" si="11"/>
        <v>155</v>
      </c>
      <c r="K68">
        <f t="shared" si="16"/>
        <v>155.46670529694606</v>
      </c>
      <c r="L68">
        <f t="shared" si="14"/>
        <v>1.1397058823529411</v>
      </c>
      <c r="M68">
        <f t="shared" si="15"/>
        <v>1.0744315618192943</v>
      </c>
      <c r="N68">
        <f t="shared" si="19"/>
        <v>1.0712117942888348</v>
      </c>
      <c r="O68">
        <f t="shared" si="20"/>
        <v>0.98726114649681529</v>
      </c>
      <c r="P68" s="6">
        <f t="shared" si="21"/>
        <v>7.121179428883484E-2</v>
      </c>
      <c r="Q68" s="6">
        <f t="shared" si="22"/>
        <v>-1.2738853503184711E-2</v>
      </c>
    </row>
    <row r="69" spans="1:17" x14ac:dyDescent="0.3">
      <c r="A69" s="1">
        <v>43974</v>
      </c>
      <c r="B69">
        <v>616</v>
      </c>
      <c r="C69">
        <f t="shared" si="12"/>
        <v>4</v>
      </c>
      <c r="D69">
        <f t="shared" si="17"/>
        <v>25.428571428571427</v>
      </c>
      <c r="E69">
        <f t="shared" si="7"/>
        <v>253</v>
      </c>
      <c r="F69">
        <v>31</v>
      </c>
      <c r="G69">
        <f t="shared" si="13"/>
        <v>1</v>
      </c>
      <c r="H69">
        <f t="shared" si="18"/>
        <v>10</v>
      </c>
      <c r="I69">
        <v>427</v>
      </c>
      <c r="J69">
        <f t="shared" si="11"/>
        <v>158</v>
      </c>
      <c r="K69">
        <f t="shared" si="16"/>
        <v>166.24200145770749</v>
      </c>
      <c r="L69">
        <f t="shared" si="14"/>
        <v>1.0193548387096774</v>
      </c>
      <c r="M69">
        <f t="shared" si="15"/>
        <v>1.0693093491637344</v>
      </c>
      <c r="N69">
        <f t="shared" si="19"/>
        <v>1.1783215998204501</v>
      </c>
      <c r="O69">
        <f t="shared" si="20"/>
        <v>1.0063694267515924</v>
      </c>
      <c r="P69" s="6">
        <f t="shared" si="21"/>
        <v>0.17832159982045015</v>
      </c>
      <c r="Q69" s="6">
        <f t="shared" si="22"/>
        <v>6.3694267515923553E-3</v>
      </c>
    </row>
    <row r="70" spans="1:17" x14ac:dyDescent="0.3">
      <c r="A70" s="1">
        <v>43975</v>
      </c>
      <c r="B70">
        <f>(B$72/B$69)^(1/3)*B69</f>
        <v>638.81149217218649</v>
      </c>
      <c r="C70">
        <f t="shared" si="12"/>
        <v>22.81149217218649</v>
      </c>
      <c r="D70">
        <f t="shared" si="17"/>
        <v>24.857142857142858</v>
      </c>
      <c r="E70">
        <f t="shared" si="7"/>
        <v>273.81697166537123</v>
      </c>
      <c r="F70">
        <v>31</v>
      </c>
      <c r="G70">
        <f t="shared" si="13"/>
        <v>0</v>
      </c>
      <c r="H70">
        <f t="shared" si="18"/>
        <v>7.633357108904157</v>
      </c>
      <c r="I70">
        <f>(I$72/I$69)^(1/3)*I69</f>
        <v>430.30764535420258</v>
      </c>
      <c r="J70">
        <f t="shared" si="11"/>
        <v>177.50384681798391</v>
      </c>
      <c r="K70">
        <f t="shared" si="16"/>
        <v>179.01303449077577</v>
      </c>
      <c r="L70">
        <f t="shared" si="14"/>
        <v>1.1234420684682527</v>
      </c>
      <c r="M70">
        <f t="shared" si="15"/>
        <v>1.0768219398291909</v>
      </c>
      <c r="N70">
        <f t="shared" si="19"/>
        <v>1.2946054571422814</v>
      </c>
      <c r="O70">
        <f t="shared" si="20"/>
        <v>1.4845826552192567</v>
      </c>
      <c r="P70" s="6">
        <f t="shared" si="21"/>
        <v>0.29460545714228137</v>
      </c>
      <c r="Q70" s="6">
        <f t="shared" si="22"/>
        <v>0.4845826552192567</v>
      </c>
    </row>
    <row r="71" spans="1:17" x14ac:dyDescent="0.3">
      <c r="A71" s="1">
        <v>43976</v>
      </c>
      <c r="B71">
        <f>(B$72/B$69)^(1/3)*B70</f>
        <v>662.46773138190827</v>
      </c>
      <c r="C71">
        <f t="shared" si="12"/>
        <v>23.656239209721775</v>
      </c>
      <c r="D71">
        <f t="shared" si="17"/>
        <v>30.857142857142858</v>
      </c>
      <c r="E71">
        <f t="shared" si="7"/>
        <v>295.46773138190827</v>
      </c>
      <c r="F71">
        <v>31</v>
      </c>
      <c r="G71">
        <f t="shared" si="13"/>
        <v>0</v>
      </c>
      <c r="H71">
        <f t="shared" si="18"/>
        <v>5</v>
      </c>
      <c r="I71">
        <f>(I$72/I$69)^(1/3)*I70</f>
        <v>433.64091252992552</v>
      </c>
      <c r="J71">
        <f t="shared" si="11"/>
        <v>197.82681885198275</v>
      </c>
      <c r="K71">
        <f t="shared" si="16"/>
        <v>197.12324859999231</v>
      </c>
      <c r="L71">
        <f t="shared" si="14"/>
        <v>1.114493135773212</v>
      </c>
      <c r="M71">
        <f t="shared" si="15"/>
        <v>1.1011670136799436</v>
      </c>
      <c r="N71">
        <f t="shared" si="19"/>
        <v>1.4400998963768619</v>
      </c>
      <c r="O71">
        <f t="shared" si="20"/>
        <v>1.6529179724468552</v>
      </c>
      <c r="P71" s="6">
        <f t="shared" si="21"/>
        <v>0.44009989637686187</v>
      </c>
      <c r="Q71" s="6">
        <f t="shared" si="22"/>
        <v>0.65291797244685523</v>
      </c>
    </row>
    <row r="72" spans="1:17" x14ac:dyDescent="0.3">
      <c r="A72" s="1">
        <v>43977</v>
      </c>
      <c r="B72">
        <v>687</v>
      </c>
      <c r="C72">
        <f t="shared" si="12"/>
        <v>24.532268618091734</v>
      </c>
      <c r="D72">
        <f t="shared" si="17"/>
        <v>32.857142857142854</v>
      </c>
      <c r="E72">
        <f t="shared" si="7"/>
        <v>296</v>
      </c>
      <c r="F72">
        <v>31</v>
      </c>
      <c r="G72">
        <f t="shared" si="13"/>
        <v>0</v>
      </c>
      <c r="H72">
        <f t="shared" si="18"/>
        <v>3</v>
      </c>
      <c r="I72">
        <v>437</v>
      </c>
      <c r="J72">
        <f t="shared" si="11"/>
        <v>219</v>
      </c>
      <c r="K72">
        <f t="shared" si="16"/>
        <v>215.25800189425468</v>
      </c>
      <c r="L72">
        <f t="shared" si="14"/>
        <v>1.1070288713678369</v>
      </c>
      <c r="M72">
        <f t="shared" si="15"/>
        <v>1.091997029386736</v>
      </c>
      <c r="N72">
        <f t="shared" si="19"/>
        <v>1.5754676794943403</v>
      </c>
      <c r="O72">
        <f t="shared" si="20"/>
        <v>1.5985401459854014</v>
      </c>
      <c r="P72" s="6">
        <f t="shared" si="21"/>
        <v>0.5754676794943403</v>
      </c>
      <c r="Q72" s="6">
        <f t="shared" si="22"/>
        <v>0.5985401459854014</v>
      </c>
    </row>
    <row r="73" spans="1:17" x14ac:dyDescent="0.3">
      <c r="A73" s="1">
        <v>43978</v>
      </c>
      <c r="B73">
        <v>727</v>
      </c>
      <c r="C73">
        <f t="shared" si="12"/>
        <v>40</v>
      </c>
      <c r="D73">
        <f t="shared" si="17"/>
        <v>35.714285714285715</v>
      </c>
      <c r="E73">
        <f t="shared" si="7"/>
        <v>327.10126281769783</v>
      </c>
      <c r="F73">
        <v>33</v>
      </c>
      <c r="G73">
        <f t="shared" si="13"/>
        <v>2</v>
      </c>
      <c r="H73">
        <f t="shared" si="18"/>
        <v>4</v>
      </c>
      <c r="I73">
        <v>464</v>
      </c>
      <c r="J73">
        <f t="shared" si="11"/>
        <v>230</v>
      </c>
      <c r="K73">
        <f t="shared" si="16"/>
        <v>237.0141357457702</v>
      </c>
      <c r="L73">
        <f t="shared" si="14"/>
        <v>1.0502283105022832</v>
      </c>
      <c r="M73">
        <f t="shared" si="15"/>
        <v>1.1010700353067628</v>
      </c>
      <c r="N73">
        <f t="shared" si="19"/>
        <v>1.7331275372937467</v>
      </c>
      <c r="O73">
        <f t="shared" si="20"/>
        <v>1.6788321167883211</v>
      </c>
      <c r="P73" s="6">
        <f t="shared" si="21"/>
        <v>0.73312753729374669</v>
      </c>
      <c r="Q73" s="6">
        <f t="shared" si="22"/>
        <v>0.67883211678832112</v>
      </c>
    </row>
    <row r="74" spans="1:17" x14ac:dyDescent="0.3">
      <c r="A74" s="1">
        <v>43979</v>
      </c>
      <c r="B74">
        <v>794</v>
      </c>
      <c r="C74">
        <f t="shared" si="12"/>
        <v>67</v>
      </c>
      <c r="D74">
        <f t="shared" si="17"/>
        <v>34.158071348866351</v>
      </c>
      <c r="E74">
        <f t="shared" si="7"/>
        <v>385</v>
      </c>
      <c r="F74">
        <v>34</v>
      </c>
      <c r="G74">
        <f t="shared" si="13"/>
        <v>1</v>
      </c>
      <c r="H74">
        <f t="shared" si="18"/>
        <v>4</v>
      </c>
      <c r="I74">
        <v>493</v>
      </c>
      <c r="J74">
        <f t="shared" si="11"/>
        <v>267</v>
      </c>
      <c r="K74">
        <f t="shared" si="16"/>
        <v>258.05256143894599</v>
      </c>
      <c r="L74">
        <f t="shared" si="14"/>
        <v>1.1608695652173913</v>
      </c>
      <c r="M74">
        <f t="shared" si="15"/>
        <v>1.0887644343531575</v>
      </c>
      <c r="N74">
        <f t="shared" si="19"/>
        <v>1.7834031800490115</v>
      </c>
      <c r="O74">
        <f t="shared" si="20"/>
        <v>1.963235294117647</v>
      </c>
      <c r="P74" s="6">
        <f t="shared" si="21"/>
        <v>0.78340318004901155</v>
      </c>
      <c r="Q74" s="6">
        <f t="shared" si="22"/>
        <v>0.96323529411764697</v>
      </c>
    </row>
    <row r="75" spans="1:17" x14ac:dyDescent="0.3">
      <c r="A75" s="1">
        <v>43980</v>
      </c>
      <c r="B75">
        <v>842</v>
      </c>
      <c r="C75">
        <f t="shared" si="12"/>
        <v>48</v>
      </c>
      <c r="D75">
        <f t="shared" si="17"/>
        <v>32.504609802584532</v>
      </c>
      <c r="E75">
        <f t="shared" si="7"/>
        <v>421</v>
      </c>
      <c r="F75">
        <v>36</v>
      </c>
      <c r="G75">
        <f t="shared" si="13"/>
        <v>2</v>
      </c>
      <c r="H75">
        <f t="shared" si="18"/>
        <v>6</v>
      </c>
      <c r="I75">
        <v>519</v>
      </c>
      <c r="J75">
        <f t="shared" si="11"/>
        <v>287</v>
      </c>
      <c r="K75">
        <f t="shared" si="16"/>
        <v>278.10106088817219</v>
      </c>
      <c r="L75">
        <f t="shared" si="14"/>
        <v>1.0749063670411985</v>
      </c>
      <c r="M75">
        <f t="shared" si="15"/>
        <v>1.077691534381338</v>
      </c>
      <c r="N75">
        <f t="shared" si="19"/>
        <v>1.7888142696340728</v>
      </c>
      <c r="O75">
        <f t="shared" si="20"/>
        <v>1.8516129032258064</v>
      </c>
      <c r="P75" s="6">
        <f t="shared" si="21"/>
        <v>0.78881426963407275</v>
      </c>
      <c r="Q75" s="6">
        <f t="shared" si="22"/>
        <v>0.85161290322580641</v>
      </c>
    </row>
    <row r="76" spans="1:17" x14ac:dyDescent="0.3">
      <c r="A76" s="1">
        <v>43981</v>
      </c>
      <c r="B76">
        <v>866</v>
      </c>
      <c r="C76">
        <f t="shared" si="12"/>
        <v>24</v>
      </c>
      <c r="D76">
        <f t="shared" si="17"/>
        <v>38.571428571428569</v>
      </c>
      <c r="E76">
        <f t="shared" si="7"/>
        <v>443</v>
      </c>
      <c r="F76">
        <v>37</v>
      </c>
      <c r="G76">
        <f t="shared" si="13"/>
        <v>1</v>
      </c>
      <c r="H76">
        <f t="shared" si="18"/>
        <v>6</v>
      </c>
      <c r="I76">
        <v>519</v>
      </c>
      <c r="J76">
        <f t="shared" si="11"/>
        <v>310</v>
      </c>
      <c r="K76">
        <f t="shared" si="16"/>
        <v>297.72911150740805</v>
      </c>
      <c r="L76">
        <f t="shared" si="14"/>
        <v>1.0801393728222997</v>
      </c>
      <c r="M76">
        <f t="shared" si="15"/>
        <v>1.070578841218907</v>
      </c>
      <c r="N76">
        <f t="shared" si="19"/>
        <v>1.7909379633109825</v>
      </c>
      <c r="O76">
        <f t="shared" si="20"/>
        <v>1.9620253164556962</v>
      </c>
      <c r="P76" s="6">
        <f t="shared" si="21"/>
        <v>0.79093796331098254</v>
      </c>
      <c r="Q76" s="6">
        <f t="shared" si="22"/>
        <v>0.96202531645569622</v>
      </c>
    </row>
    <row r="77" spans="1:17" x14ac:dyDescent="0.3">
      <c r="A77" s="1">
        <v>43982</v>
      </c>
      <c r="B77">
        <f>SQRT(B76*B78)</f>
        <v>877.91799161425092</v>
      </c>
      <c r="C77">
        <f t="shared" si="12"/>
        <v>11.917991614250923</v>
      </c>
      <c r="D77">
        <f t="shared" si="17"/>
        <v>39.285714285714285</v>
      </c>
      <c r="E77">
        <f t="shared" si="7"/>
        <v>432.98653621915304</v>
      </c>
      <c r="F77">
        <v>37</v>
      </c>
      <c r="G77">
        <f t="shared" si="13"/>
        <v>0</v>
      </c>
      <c r="H77">
        <f t="shared" si="18"/>
        <v>6</v>
      </c>
      <c r="I77">
        <v>519</v>
      </c>
      <c r="J77">
        <f t="shared" si="11"/>
        <v>321.91799161425092</v>
      </c>
      <c r="K77">
        <f t="shared" si="16"/>
        <v>311.97227059861984</v>
      </c>
      <c r="L77">
        <f t="shared" si="14"/>
        <v>1.0384451342395191</v>
      </c>
      <c r="M77">
        <f t="shared" si="15"/>
        <v>1.0478393228633183</v>
      </c>
      <c r="N77">
        <f t="shared" si="19"/>
        <v>1.7427349437769306</v>
      </c>
      <c r="O77">
        <f t="shared" si="20"/>
        <v>1.81358318360476</v>
      </c>
      <c r="P77" s="6">
        <f t="shared" si="21"/>
        <v>0.74273494377693061</v>
      </c>
      <c r="Q77" s="6">
        <f t="shared" si="22"/>
        <v>0.81358318360476001</v>
      </c>
    </row>
    <row r="78" spans="1:17" x14ac:dyDescent="0.3">
      <c r="A78" s="1">
        <v>43983</v>
      </c>
      <c r="B78">
        <v>890</v>
      </c>
      <c r="C78">
        <f t="shared" si="12"/>
        <v>12.082008385749077</v>
      </c>
      <c r="D78">
        <f t="shared" si="17"/>
        <v>38.857142857142854</v>
      </c>
      <c r="E78">
        <f t="shared" si="7"/>
        <v>422</v>
      </c>
      <c r="F78">
        <v>37</v>
      </c>
      <c r="G78">
        <f t="shared" si="13"/>
        <v>0</v>
      </c>
      <c r="H78">
        <f t="shared" si="18"/>
        <v>6</v>
      </c>
      <c r="I78">
        <v>519</v>
      </c>
      <c r="J78">
        <f t="shared" si="11"/>
        <v>334</v>
      </c>
      <c r="K78">
        <f t="shared" si="16"/>
        <v>320.14748631339495</v>
      </c>
      <c r="L78">
        <f t="shared" si="14"/>
        <v>1.0375313238168644</v>
      </c>
      <c r="M78">
        <f t="shared" si="15"/>
        <v>1.0262049434684959</v>
      </c>
      <c r="N78">
        <f t="shared" si="19"/>
        <v>1.6240980634559583</v>
      </c>
      <c r="O78">
        <f t="shared" si="20"/>
        <v>1.6883454019947834</v>
      </c>
      <c r="P78" s="6">
        <f t="shared" si="21"/>
        <v>0.62409806345595831</v>
      </c>
      <c r="Q78" s="6">
        <f t="shared" si="22"/>
        <v>0.68834540199478345</v>
      </c>
    </row>
    <row r="79" spans="1:17" x14ac:dyDescent="0.3">
      <c r="A79" s="1">
        <v>43984</v>
      </c>
      <c r="B79">
        <v>957</v>
      </c>
      <c r="C79">
        <f t="shared" si="12"/>
        <v>67</v>
      </c>
      <c r="D79">
        <f t="shared" si="17"/>
        <v>39.142857142857146</v>
      </c>
      <c r="E79">
        <f t="shared" si="7"/>
        <v>448</v>
      </c>
      <c r="F79">
        <v>40</v>
      </c>
      <c r="G79">
        <f t="shared" si="13"/>
        <v>3</v>
      </c>
      <c r="H79">
        <f t="shared" si="18"/>
        <v>9</v>
      </c>
      <c r="I79">
        <v>564</v>
      </c>
      <c r="J79">
        <f t="shared" si="11"/>
        <v>353</v>
      </c>
      <c r="K79">
        <f t="shared" si="16"/>
        <v>326.87875440643359</v>
      </c>
      <c r="L79">
        <f t="shared" si="14"/>
        <v>1.0568862275449102</v>
      </c>
      <c r="M79">
        <f t="shared" si="15"/>
        <v>1.021025522238364</v>
      </c>
      <c r="N79">
        <f t="shared" si="19"/>
        <v>1.5185440333456803</v>
      </c>
      <c r="O79">
        <f t="shared" si="20"/>
        <v>1.6118721461187215</v>
      </c>
      <c r="P79" s="6">
        <f t="shared" si="21"/>
        <v>0.51854403334568033</v>
      </c>
      <c r="Q79" s="6">
        <f t="shared" si="22"/>
        <v>0.61187214611872154</v>
      </c>
    </row>
    <row r="80" spans="1:17" x14ac:dyDescent="0.3">
      <c r="A80" s="1">
        <v>43985</v>
      </c>
      <c r="B80">
        <v>1002</v>
      </c>
      <c r="C80">
        <f t="shared" si="12"/>
        <v>45</v>
      </c>
      <c r="D80">
        <f t="shared" si="17"/>
        <v>38.857142857142854</v>
      </c>
      <c r="E80">
        <f t="shared" ref="E80:E143" si="23">SUM(C67:C80)</f>
        <v>449</v>
      </c>
      <c r="F80">
        <v>42</v>
      </c>
      <c r="G80">
        <f t="shared" si="13"/>
        <v>2</v>
      </c>
      <c r="H80">
        <f t="shared" si="18"/>
        <v>9</v>
      </c>
      <c r="I80">
        <v>641</v>
      </c>
      <c r="J80">
        <f t="shared" si="11"/>
        <v>319</v>
      </c>
      <c r="K80">
        <f t="shared" si="16"/>
        <v>333.00112141051528</v>
      </c>
      <c r="L80">
        <f t="shared" si="14"/>
        <v>0.90368271954674217</v>
      </c>
      <c r="M80">
        <f t="shared" si="15"/>
        <v>1.0187297795330843</v>
      </c>
      <c r="N80">
        <f t="shared" si="19"/>
        <v>1.4049842232520011</v>
      </c>
      <c r="O80">
        <f t="shared" si="20"/>
        <v>1.3869565217391304</v>
      </c>
      <c r="P80" s="6">
        <f t="shared" si="21"/>
        <v>0.40498422325200112</v>
      </c>
      <c r="Q80" s="6">
        <f t="shared" si="22"/>
        <v>0.38695652173913042</v>
      </c>
    </row>
    <row r="81" spans="1:17" x14ac:dyDescent="0.3">
      <c r="A81" s="1">
        <v>43986</v>
      </c>
      <c r="B81">
        <v>1066</v>
      </c>
      <c r="C81">
        <f t="shared" si="12"/>
        <v>64</v>
      </c>
      <c r="D81">
        <f t="shared" si="17"/>
        <v>41.802418405541012</v>
      </c>
      <c r="E81">
        <f t="shared" si="23"/>
        <v>488</v>
      </c>
      <c r="F81">
        <v>45</v>
      </c>
      <c r="G81">
        <f t="shared" si="13"/>
        <v>3</v>
      </c>
      <c r="H81">
        <f t="shared" si="18"/>
        <v>11</v>
      </c>
      <c r="I81">
        <v>701</v>
      </c>
      <c r="J81">
        <f t="shared" si="11"/>
        <v>320</v>
      </c>
      <c r="K81">
        <f t="shared" si="16"/>
        <v>340.16762748715104</v>
      </c>
      <c r="L81">
        <f t="shared" si="14"/>
        <v>1.0031347962382444</v>
      </c>
      <c r="M81">
        <f t="shared" si="15"/>
        <v>1.021520966795187</v>
      </c>
      <c r="N81">
        <f t="shared" si="19"/>
        <v>1.3182106218605898</v>
      </c>
      <c r="O81">
        <f t="shared" si="20"/>
        <v>1.1985018726591761</v>
      </c>
      <c r="P81" s="6">
        <f t="shared" si="21"/>
        <v>0.31821062186058979</v>
      </c>
      <c r="Q81" s="6">
        <f t="shared" si="22"/>
        <v>0.19850187265917607</v>
      </c>
    </row>
    <row r="82" spans="1:17" x14ac:dyDescent="0.3">
      <c r="A82" s="1">
        <v>43987</v>
      </c>
      <c r="B82">
        <v>1116</v>
      </c>
      <c r="C82">
        <f t="shared" si="12"/>
        <v>50</v>
      </c>
      <c r="D82">
        <f t="shared" si="17"/>
        <v>44.857142857142854</v>
      </c>
      <c r="E82">
        <f t="shared" si="23"/>
        <v>504</v>
      </c>
      <c r="F82">
        <v>45</v>
      </c>
      <c r="G82">
        <f t="shared" si="13"/>
        <v>0</v>
      </c>
      <c r="H82">
        <f t="shared" si="18"/>
        <v>9</v>
      </c>
      <c r="I82">
        <v>739</v>
      </c>
      <c r="J82">
        <f t="shared" si="11"/>
        <v>332</v>
      </c>
      <c r="K82">
        <f t="shared" si="16"/>
        <v>348.41770335189597</v>
      </c>
      <c r="L82">
        <f t="shared" si="14"/>
        <v>1.0375000000000001</v>
      </c>
      <c r="M82">
        <f t="shared" si="15"/>
        <v>1.0242529717648001</v>
      </c>
      <c r="N82">
        <f t="shared" si="19"/>
        <v>1.2528456462523132</v>
      </c>
      <c r="O82">
        <f t="shared" si="20"/>
        <v>1.1567944250871081</v>
      </c>
      <c r="P82" s="6">
        <f t="shared" si="21"/>
        <v>0.25284564625231321</v>
      </c>
      <c r="Q82" s="6">
        <f t="shared" si="22"/>
        <v>0.15679442508710806</v>
      </c>
    </row>
    <row r="83" spans="1:17" x14ac:dyDescent="0.3">
      <c r="A83" s="1">
        <v>43988</v>
      </c>
      <c r="B83">
        <v>1138</v>
      </c>
      <c r="C83">
        <f t="shared" si="12"/>
        <v>22</v>
      </c>
      <c r="D83">
        <f t="shared" si="17"/>
        <v>44.857142857142854</v>
      </c>
      <c r="E83">
        <f t="shared" si="23"/>
        <v>522</v>
      </c>
      <c r="F83">
        <v>46</v>
      </c>
      <c r="G83">
        <f t="shared" si="13"/>
        <v>1</v>
      </c>
      <c r="H83">
        <f t="shared" si="18"/>
        <v>9</v>
      </c>
      <c r="I83">
        <v>739</v>
      </c>
      <c r="J83">
        <f t="shared" si="11"/>
        <v>353</v>
      </c>
      <c r="K83">
        <f t="shared" si="16"/>
        <v>346.4092644683862</v>
      </c>
      <c r="L83">
        <f t="shared" si="14"/>
        <v>1.0632530120481927</v>
      </c>
      <c r="M83">
        <f t="shared" si="15"/>
        <v>0.99423554295838612</v>
      </c>
      <c r="N83">
        <f t="shared" si="19"/>
        <v>1.1635048474585157</v>
      </c>
      <c r="O83">
        <f t="shared" si="20"/>
        <v>1.1387096774193548</v>
      </c>
      <c r="P83" s="6">
        <f t="shared" si="21"/>
        <v>0.16350484745851568</v>
      </c>
      <c r="Q83" s="6">
        <f t="shared" si="22"/>
        <v>0.1387096774193548</v>
      </c>
    </row>
    <row r="84" spans="1:17" x14ac:dyDescent="0.3">
      <c r="A84" s="1">
        <v>43989</v>
      </c>
      <c r="B84">
        <f>SQRT(B83*B85)</f>
        <v>1170.534920453038</v>
      </c>
      <c r="C84">
        <f t="shared" si="12"/>
        <v>32.534920453038012</v>
      </c>
      <c r="D84">
        <f t="shared" si="17"/>
        <v>56.428571428571431</v>
      </c>
      <c r="E84">
        <f t="shared" si="23"/>
        <v>531.72342828085152</v>
      </c>
      <c r="F84">
        <f>SQRT(F83*F85)</f>
        <v>48.435524153249339</v>
      </c>
      <c r="G84">
        <f t="shared" si="13"/>
        <v>2.4355241532493395</v>
      </c>
      <c r="H84">
        <f t="shared" si="18"/>
        <v>11.435524153249339</v>
      </c>
      <c r="I84">
        <f>SQRT(I83*I85)</f>
        <v>748.43971033076537</v>
      </c>
      <c r="J84">
        <f t="shared" si="11"/>
        <v>373.65968596902326</v>
      </c>
      <c r="K84">
        <f t="shared" si="16"/>
        <v>355.31102464659062</v>
      </c>
      <c r="L84">
        <f t="shared" si="14"/>
        <v>1.0585260225751367</v>
      </c>
      <c r="M84">
        <f t="shared" si="15"/>
        <v>1.0256972347199358</v>
      </c>
      <c r="N84">
        <f t="shared" si="19"/>
        <v>1.1389186095444039</v>
      </c>
      <c r="O84">
        <f t="shared" si="20"/>
        <v>1.1607294270671693</v>
      </c>
      <c r="P84" s="6">
        <f t="shared" si="21"/>
        <v>0.13891860954440394</v>
      </c>
      <c r="Q84" s="6">
        <f t="shared" si="22"/>
        <v>0.16072942706716931</v>
      </c>
    </row>
    <row r="85" spans="1:17" x14ac:dyDescent="0.3">
      <c r="A85" s="1">
        <v>43990</v>
      </c>
      <c r="B85">
        <v>1204</v>
      </c>
      <c r="C85">
        <f t="shared" si="12"/>
        <v>33.465079546961988</v>
      </c>
      <c r="D85">
        <f t="shared" si="17"/>
        <v>51.805951794175662</v>
      </c>
      <c r="E85">
        <f t="shared" si="23"/>
        <v>541.53226861809173</v>
      </c>
      <c r="F85">
        <v>51</v>
      </c>
      <c r="G85">
        <f t="shared" si="13"/>
        <v>2.5644758467506605</v>
      </c>
      <c r="H85">
        <f t="shared" si="18"/>
        <v>14</v>
      </c>
      <c r="I85">
        <v>758</v>
      </c>
      <c r="J85">
        <f t="shared" si="11"/>
        <v>395</v>
      </c>
      <c r="K85">
        <f t="shared" si="16"/>
        <v>368.26502535332247</v>
      </c>
      <c r="L85">
        <f t="shared" si="14"/>
        <v>1.0571116308028634</v>
      </c>
      <c r="M85">
        <f t="shared" si="15"/>
        <v>1.0364582008667378</v>
      </c>
      <c r="N85">
        <f t="shared" si="19"/>
        <v>1.1502980379262602</v>
      </c>
      <c r="O85">
        <f t="shared" si="20"/>
        <v>1.1826347305389222</v>
      </c>
      <c r="P85" s="6">
        <f t="shared" si="21"/>
        <v>0.15029803792626018</v>
      </c>
      <c r="Q85" s="6">
        <f t="shared" si="22"/>
        <v>0.18263473053892221</v>
      </c>
    </row>
    <row r="86" spans="1:17" x14ac:dyDescent="0.3">
      <c r="A86" s="1">
        <v>43991</v>
      </c>
      <c r="B86">
        <v>1271</v>
      </c>
      <c r="C86">
        <f t="shared" si="12"/>
        <v>67</v>
      </c>
      <c r="D86">
        <f t="shared" si="17"/>
        <v>49.285714285714285</v>
      </c>
      <c r="E86">
        <f t="shared" si="23"/>
        <v>584</v>
      </c>
      <c r="F86">
        <v>53</v>
      </c>
      <c r="G86">
        <f t="shared" si="13"/>
        <v>2</v>
      </c>
      <c r="H86">
        <f t="shared" si="18"/>
        <v>13</v>
      </c>
      <c r="I86">
        <v>879</v>
      </c>
      <c r="J86">
        <f t="shared" si="11"/>
        <v>339</v>
      </c>
      <c r="K86">
        <f t="shared" si="16"/>
        <v>383.63247081198085</v>
      </c>
      <c r="L86">
        <f t="shared" si="14"/>
        <v>0.85822784810126584</v>
      </c>
      <c r="M86">
        <f t="shared" si="15"/>
        <v>1.041729310145362</v>
      </c>
      <c r="N86">
        <f t="shared" si="19"/>
        <v>1.1736231420381056</v>
      </c>
      <c r="O86">
        <f t="shared" si="20"/>
        <v>0.96033994334277617</v>
      </c>
      <c r="P86" s="6">
        <f t="shared" si="21"/>
        <v>0.17362314203810558</v>
      </c>
      <c r="Q86" s="6">
        <f t="shared" si="22"/>
        <v>-3.966005665722383E-2</v>
      </c>
    </row>
    <row r="87" spans="1:17" x14ac:dyDescent="0.3">
      <c r="A87" s="1">
        <v>43992</v>
      </c>
      <c r="B87">
        <v>1397</v>
      </c>
      <c r="C87">
        <f t="shared" si="12"/>
        <v>126</v>
      </c>
      <c r="D87">
        <f t="shared" si="17"/>
        <v>50.714285714285715</v>
      </c>
      <c r="E87">
        <f t="shared" si="23"/>
        <v>670</v>
      </c>
      <c r="F87">
        <v>55</v>
      </c>
      <c r="G87">
        <f t="shared" si="13"/>
        <v>2</v>
      </c>
      <c r="H87">
        <f t="shared" si="18"/>
        <v>13</v>
      </c>
      <c r="I87">
        <v>961</v>
      </c>
      <c r="J87">
        <f t="shared" si="11"/>
        <v>381</v>
      </c>
      <c r="K87">
        <f t="shared" si="16"/>
        <v>400.00973788174576</v>
      </c>
      <c r="L87">
        <f t="shared" si="14"/>
        <v>1.1238938053097345</v>
      </c>
      <c r="M87">
        <f t="shared" si="15"/>
        <v>1.0426899918953718</v>
      </c>
      <c r="N87">
        <f t="shared" si="19"/>
        <v>1.2012263988403329</v>
      </c>
      <c r="O87">
        <f t="shared" si="20"/>
        <v>1.1943573667711598</v>
      </c>
      <c r="P87" s="6">
        <f t="shared" si="21"/>
        <v>0.20122639884033289</v>
      </c>
      <c r="Q87" s="6">
        <f t="shared" si="22"/>
        <v>0.19435736677115978</v>
      </c>
    </row>
    <row r="88" spans="1:17" x14ac:dyDescent="0.3">
      <c r="A88" s="1">
        <v>43993</v>
      </c>
      <c r="B88">
        <f>SQRT(B87*B89)</f>
        <v>1428.6416625592296</v>
      </c>
      <c r="C88">
        <f t="shared" ref="C88:C151" si="24">B88-B87</f>
        <v>31.641662559229644</v>
      </c>
      <c r="D88">
        <f t="shared" si="17"/>
        <v>49.045633122049011</v>
      </c>
      <c r="E88">
        <f t="shared" si="23"/>
        <v>634.64166255922964</v>
      </c>
      <c r="F88">
        <f>SQRT(F87*F89)</f>
        <v>56.480084985771754</v>
      </c>
      <c r="G88">
        <f t="shared" si="13"/>
        <v>1.4800849857717537</v>
      </c>
      <c r="H88">
        <f t="shared" si="18"/>
        <v>11.480084985771754</v>
      </c>
      <c r="I88">
        <v>961</v>
      </c>
      <c r="J88">
        <f t="shared" si="11"/>
        <v>411.16157757345786</v>
      </c>
      <c r="K88">
        <f t="shared" si="16"/>
        <v>413.53550472148436</v>
      </c>
      <c r="L88">
        <f t="shared" ref="L88:L151" si="25">J88/J87</f>
        <v>1.0791642455996269</v>
      </c>
      <c r="M88">
        <f t="shared" ref="M88:M151" si="26">K88/K87</f>
        <v>1.0338135939173991</v>
      </c>
      <c r="N88">
        <f t="shared" si="19"/>
        <v>1.2156815384706312</v>
      </c>
      <c r="O88">
        <f t="shared" si="20"/>
        <v>1.2848799299170559</v>
      </c>
      <c r="P88" s="6">
        <f t="shared" si="21"/>
        <v>0.21568153847063121</v>
      </c>
      <c r="Q88" s="6">
        <f t="shared" si="22"/>
        <v>0.28487992991705591</v>
      </c>
    </row>
    <row r="89" spans="1:17" x14ac:dyDescent="0.3">
      <c r="A89" s="1">
        <v>43994</v>
      </c>
      <c r="B89">
        <v>1461</v>
      </c>
      <c r="C89">
        <f t="shared" si="24"/>
        <v>32.358337440770356</v>
      </c>
      <c r="D89">
        <f t="shared" si="17"/>
        <v>47.285714285714285</v>
      </c>
      <c r="E89">
        <f t="shared" si="23"/>
        <v>619</v>
      </c>
      <c r="F89">
        <v>58</v>
      </c>
      <c r="G89">
        <f t="shared" ref="G89:G152" si="27">F89-F88</f>
        <v>1.5199150142282463</v>
      </c>
      <c r="H89">
        <f t="shared" si="18"/>
        <v>13</v>
      </c>
      <c r="I89">
        <v>961</v>
      </c>
      <c r="J89">
        <f t="shared" si="11"/>
        <v>442</v>
      </c>
      <c r="K89">
        <f t="shared" si="16"/>
        <v>423.93436781492488</v>
      </c>
      <c r="L89">
        <f t="shared" si="25"/>
        <v>1.0750031717665365</v>
      </c>
      <c r="M89">
        <f t="shared" si="26"/>
        <v>1.025146240104448</v>
      </c>
      <c r="N89">
        <f t="shared" si="19"/>
        <v>1.2167417549008936</v>
      </c>
      <c r="O89">
        <f t="shared" si="20"/>
        <v>1.3313253012048192</v>
      </c>
      <c r="P89" s="6">
        <f t="shared" si="21"/>
        <v>0.21674175490089365</v>
      </c>
      <c r="Q89" s="6">
        <f t="shared" si="22"/>
        <v>0.33132530120481918</v>
      </c>
    </row>
    <row r="90" spans="1:17" x14ac:dyDescent="0.3">
      <c r="A90" s="1">
        <v>43995</v>
      </c>
      <c r="B90">
        <v>1493</v>
      </c>
      <c r="C90">
        <f t="shared" si="24"/>
        <v>32</v>
      </c>
      <c r="D90">
        <f t="shared" ref="D90:D153" si="28">AVERAGE(C87:C93)</f>
        <v>65.285714285714292</v>
      </c>
      <c r="E90">
        <f t="shared" si="23"/>
        <v>627</v>
      </c>
      <c r="F90">
        <v>59</v>
      </c>
      <c r="G90">
        <f t="shared" si="27"/>
        <v>1</v>
      </c>
      <c r="H90">
        <f t="shared" si="18"/>
        <v>13</v>
      </c>
      <c r="I90">
        <v>961</v>
      </c>
      <c r="J90">
        <f t="shared" si="11"/>
        <v>473</v>
      </c>
      <c r="K90">
        <f t="shared" ref="K90:K153" si="29">GEOMEAN(J87:J93)</f>
        <v>451.26921980487123</v>
      </c>
      <c r="L90">
        <f t="shared" si="25"/>
        <v>1.0701357466063348</v>
      </c>
      <c r="M90">
        <f t="shared" si="26"/>
        <v>1.0644789714286147</v>
      </c>
      <c r="N90">
        <f t="shared" si="19"/>
        <v>1.3027054010735175</v>
      </c>
      <c r="O90">
        <f t="shared" si="20"/>
        <v>1.339943342776204</v>
      </c>
      <c r="P90" s="6">
        <f t="shared" si="21"/>
        <v>0.30270540107351751</v>
      </c>
      <c r="Q90" s="6">
        <f t="shared" si="22"/>
        <v>0.33994334277620397</v>
      </c>
    </row>
    <row r="91" spans="1:17" x14ac:dyDescent="0.3">
      <c r="A91" s="1">
        <v>43996</v>
      </c>
      <c r="B91">
        <f>SQRT(B90*B92)</f>
        <v>1513.8543523073811</v>
      </c>
      <c r="C91">
        <f t="shared" si="24"/>
        <v>20.854352307381077</v>
      </c>
      <c r="D91">
        <f t="shared" si="28"/>
        <v>62.571428571428569</v>
      </c>
      <c r="E91">
        <f t="shared" si="23"/>
        <v>635.93636069313015</v>
      </c>
      <c r="F91">
        <f>SQRT(F90*F92)</f>
        <v>59.991666087882571</v>
      </c>
      <c r="G91">
        <f t="shared" si="27"/>
        <v>0.99166608788257093</v>
      </c>
      <c r="H91">
        <f t="shared" si="18"/>
        <v>11.556141934633231</v>
      </c>
      <c r="I91">
        <f>SQRT(I90*I92)</f>
        <v>982.26473010080133</v>
      </c>
      <c r="J91">
        <f t="shared" si="11"/>
        <v>471.5979561186972</v>
      </c>
      <c r="K91">
        <f t="shared" si="29"/>
        <v>474.44830164280097</v>
      </c>
      <c r="L91">
        <f t="shared" si="25"/>
        <v>0.99703584803107226</v>
      </c>
      <c r="M91">
        <f t="shared" si="26"/>
        <v>1.0513641986217281</v>
      </c>
      <c r="N91">
        <f t="shared" si="19"/>
        <v>1.3353041947254802</v>
      </c>
      <c r="O91">
        <f t="shared" si="20"/>
        <v>1.2621055303188182</v>
      </c>
      <c r="P91" s="6">
        <f t="shared" si="21"/>
        <v>0.33530419472548023</v>
      </c>
      <c r="Q91" s="6">
        <f t="shared" si="22"/>
        <v>0.26210553031881823</v>
      </c>
    </row>
    <row r="92" spans="1:17" x14ac:dyDescent="0.3">
      <c r="A92" s="1">
        <v>43997</v>
      </c>
      <c r="B92">
        <v>1535</v>
      </c>
      <c r="C92">
        <f t="shared" si="24"/>
        <v>21.145647692618923</v>
      </c>
      <c r="D92">
        <f t="shared" si="28"/>
        <v>59.765476777252907</v>
      </c>
      <c r="E92">
        <f t="shared" si="23"/>
        <v>645</v>
      </c>
      <c r="F92">
        <v>61</v>
      </c>
      <c r="G92">
        <f t="shared" si="27"/>
        <v>1.0083339121174291</v>
      </c>
      <c r="H92">
        <f t="shared" si="18"/>
        <v>10</v>
      </c>
      <c r="I92">
        <v>1004</v>
      </c>
      <c r="J92">
        <f t="shared" si="11"/>
        <v>470</v>
      </c>
      <c r="K92">
        <f t="shared" si="29"/>
        <v>489.13924033207093</v>
      </c>
      <c r="L92">
        <f t="shared" si="25"/>
        <v>0.99661161356200834</v>
      </c>
      <c r="M92">
        <f t="shared" si="26"/>
        <v>1.0309642560388599</v>
      </c>
      <c r="N92">
        <f t="shared" si="19"/>
        <v>1.3282261595783602</v>
      </c>
      <c r="O92">
        <f t="shared" si="20"/>
        <v>1.1898734177215189</v>
      </c>
      <c r="P92" s="6">
        <f t="shared" si="21"/>
        <v>0.32822615957836021</v>
      </c>
      <c r="Q92" s="6">
        <f t="shared" si="22"/>
        <v>0.18987341772151889</v>
      </c>
    </row>
    <row r="93" spans="1:17" x14ac:dyDescent="0.3">
      <c r="A93" s="1">
        <v>43998</v>
      </c>
      <c r="B93">
        <v>1728</v>
      </c>
      <c r="C93">
        <f t="shared" si="24"/>
        <v>193</v>
      </c>
      <c r="D93">
        <f t="shared" si="28"/>
        <v>83.428571428571431</v>
      </c>
      <c r="E93">
        <f t="shared" si="23"/>
        <v>771</v>
      </c>
      <c r="F93">
        <v>64</v>
      </c>
      <c r="G93">
        <f t="shared" si="27"/>
        <v>3</v>
      </c>
      <c r="H93">
        <f t="shared" ref="H93:H156" si="30">SUM(G87:G93)</f>
        <v>11</v>
      </c>
      <c r="I93">
        <v>1139</v>
      </c>
      <c r="J93">
        <f t="shared" si="11"/>
        <v>525</v>
      </c>
      <c r="K93">
        <f t="shared" si="29"/>
        <v>517.07127087132562</v>
      </c>
      <c r="L93">
        <f t="shared" si="25"/>
        <v>1.1170212765957446</v>
      </c>
      <c r="M93">
        <f t="shared" si="26"/>
        <v>1.0571044566375252</v>
      </c>
      <c r="N93">
        <f t="shared" si="19"/>
        <v>1.347829785567717</v>
      </c>
      <c r="O93">
        <f t="shared" si="20"/>
        <v>1.5486725663716814</v>
      </c>
      <c r="P93" s="6">
        <f t="shared" si="21"/>
        <v>0.34782978556771704</v>
      </c>
      <c r="Q93" s="6">
        <f t="shared" si="22"/>
        <v>0.54867256637168138</v>
      </c>
    </row>
    <row r="94" spans="1:17" x14ac:dyDescent="0.3">
      <c r="A94" s="1">
        <v>43999</v>
      </c>
      <c r="B94">
        <v>1835</v>
      </c>
      <c r="C94">
        <f t="shared" si="24"/>
        <v>107</v>
      </c>
      <c r="D94">
        <f t="shared" si="28"/>
        <v>87.142857142857139</v>
      </c>
      <c r="E94">
        <f t="shared" si="23"/>
        <v>833</v>
      </c>
      <c r="F94">
        <v>67</v>
      </c>
      <c r="G94">
        <f t="shared" si="27"/>
        <v>3</v>
      </c>
      <c r="H94">
        <f t="shared" si="30"/>
        <v>12</v>
      </c>
      <c r="I94">
        <v>1227</v>
      </c>
      <c r="J94">
        <f t="shared" si="11"/>
        <v>541</v>
      </c>
      <c r="K94">
        <f t="shared" si="29"/>
        <v>547.74068001194803</v>
      </c>
      <c r="L94">
        <f t="shared" si="25"/>
        <v>1.0304761904761905</v>
      </c>
      <c r="M94">
        <f t="shared" si="26"/>
        <v>1.0593136978756157</v>
      </c>
      <c r="N94">
        <f t="shared" ref="N94:N157" si="31">K94/K87</f>
        <v>1.3693183643791085</v>
      </c>
      <c r="O94">
        <f t="shared" ref="O94:O157" si="32">J94/J87</f>
        <v>1.4199475065616798</v>
      </c>
      <c r="P94" s="6">
        <f t="shared" ref="P94:P157" si="33">N94-1</f>
        <v>0.36931836437910848</v>
      </c>
      <c r="Q94" s="6">
        <f t="shared" ref="Q94:Q157" si="34">O94-1</f>
        <v>0.41994750656167978</v>
      </c>
    </row>
    <row r="95" spans="1:17" x14ac:dyDescent="0.3">
      <c r="A95" s="1">
        <v>44000</v>
      </c>
      <c r="B95">
        <v>1847</v>
      </c>
      <c r="C95">
        <f t="shared" si="24"/>
        <v>12</v>
      </c>
      <c r="D95">
        <f t="shared" si="28"/>
        <v>90.45493411669392</v>
      </c>
      <c r="E95">
        <f t="shared" si="23"/>
        <v>781</v>
      </c>
      <c r="F95">
        <v>67</v>
      </c>
      <c r="G95">
        <f t="shared" si="27"/>
        <v>0</v>
      </c>
      <c r="H95">
        <f t="shared" si="30"/>
        <v>10.519915014228246</v>
      </c>
      <c r="I95">
        <v>1271</v>
      </c>
      <c r="J95">
        <f t="shared" si="11"/>
        <v>509</v>
      </c>
      <c r="K95">
        <f t="shared" si="29"/>
        <v>582.93392940491663</v>
      </c>
      <c r="L95">
        <f t="shared" si="25"/>
        <v>0.94085027726432535</v>
      </c>
      <c r="M95">
        <f t="shared" si="26"/>
        <v>1.0642516626521166</v>
      </c>
      <c r="N95">
        <f t="shared" si="31"/>
        <v>1.4096345362111578</v>
      </c>
      <c r="O95">
        <f t="shared" si="32"/>
        <v>1.2379561412424593</v>
      </c>
      <c r="P95" s="6">
        <f t="shared" si="33"/>
        <v>0.40963453621115775</v>
      </c>
      <c r="Q95" s="6">
        <f t="shared" si="34"/>
        <v>0.23795614124245934</v>
      </c>
    </row>
    <row r="96" spans="1:17" x14ac:dyDescent="0.3">
      <c r="A96" s="1">
        <v>44001</v>
      </c>
      <c r="B96">
        <v>2045</v>
      </c>
      <c r="C96">
        <f t="shared" si="24"/>
        <v>198</v>
      </c>
      <c r="D96">
        <f t="shared" si="28"/>
        <v>93.857142857142861</v>
      </c>
      <c r="E96">
        <f t="shared" si="23"/>
        <v>929</v>
      </c>
      <c r="F96">
        <v>72</v>
      </c>
      <c r="G96">
        <f t="shared" si="27"/>
        <v>5</v>
      </c>
      <c r="H96">
        <f t="shared" si="30"/>
        <v>14</v>
      </c>
      <c r="I96">
        <v>1321</v>
      </c>
      <c r="J96">
        <f t="shared" si="11"/>
        <v>652</v>
      </c>
      <c r="K96">
        <f t="shared" si="29"/>
        <v>623.29949329284034</v>
      </c>
      <c r="L96">
        <f t="shared" si="25"/>
        <v>1.2809430255402749</v>
      </c>
      <c r="M96">
        <f t="shared" si="26"/>
        <v>1.0692455214077701</v>
      </c>
      <c r="N96">
        <f t="shared" si="31"/>
        <v>1.4702735626401287</v>
      </c>
      <c r="O96">
        <f t="shared" si="32"/>
        <v>1.4751131221719458</v>
      </c>
      <c r="P96" s="6">
        <f t="shared" si="33"/>
        <v>0.47027356264012865</v>
      </c>
      <c r="Q96" s="6">
        <f t="shared" si="34"/>
        <v>0.47511312217194579</v>
      </c>
    </row>
    <row r="97" spans="1:17" x14ac:dyDescent="0.3">
      <c r="A97" s="1">
        <v>44002</v>
      </c>
      <c r="B97">
        <v>2103</v>
      </c>
      <c r="C97">
        <f t="shared" si="24"/>
        <v>58</v>
      </c>
      <c r="D97">
        <f t="shared" si="28"/>
        <v>91</v>
      </c>
      <c r="E97">
        <f t="shared" si="23"/>
        <v>965</v>
      </c>
      <c r="F97">
        <v>74</v>
      </c>
      <c r="G97">
        <f t="shared" si="27"/>
        <v>2</v>
      </c>
      <c r="H97">
        <f t="shared" si="30"/>
        <v>15</v>
      </c>
      <c r="I97">
        <v>1321</v>
      </c>
      <c r="J97">
        <f t="shared" si="11"/>
        <v>708</v>
      </c>
      <c r="K97">
        <f t="shared" si="29"/>
        <v>674.67544055076416</v>
      </c>
      <c r="L97">
        <f t="shared" si="25"/>
        <v>1.0858895705521472</v>
      </c>
      <c r="M97">
        <f t="shared" si="26"/>
        <v>1.0824257805609769</v>
      </c>
      <c r="N97">
        <f t="shared" si="31"/>
        <v>1.4950619518044987</v>
      </c>
      <c r="O97">
        <f t="shared" si="32"/>
        <v>1.4968287526427062</v>
      </c>
      <c r="P97" s="6">
        <f t="shared" si="33"/>
        <v>0.49506195180449875</v>
      </c>
      <c r="Q97" s="6">
        <f t="shared" si="34"/>
        <v>0.49682875264270621</v>
      </c>
    </row>
    <row r="98" spans="1:17" x14ac:dyDescent="0.3">
      <c r="A98" s="1">
        <v>44003</v>
      </c>
      <c r="B98">
        <f>SQRT(B97*B99)</f>
        <v>2147.0388911242385</v>
      </c>
      <c r="C98">
        <f t="shared" si="24"/>
        <v>44.038891124238489</v>
      </c>
      <c r="D98">
        <f t="shared" si="28"/>
        <v>89.571428571428569</v>
      </c>
      <c r="E98">
        <f t="shared" si="23"/>
        <v>976.50397067120048</v>
      </c>
      <c r="F98">
        <f>SQRT(F97*F99)</f>
        <v>77.420927403383644</v>
      </c>
      <c r="G98">
        <f t="shared" si="27"/>
        <v>3.4209274033836437</v>
      </c>
      <c r="H98">
        <f t="shared" si="30"/>
        <v>17.429261315501073</v>
      </c>
      <c r="I98">
        <f>SQRT(I97*I99)</f>
        <v>1340.3581610897886</v>
      </c>
      <c r="J98">
        <f t="shared" si="11"/>
        <v>729.25980263106612</v>
      </c>
      <c r="K98">
        <f t="shared" si="29"/>
        <v>728.17940579990022</v>
      </c>
      <c r="L98">
        <f t="shared" si="25"/>
        <v>1.03002796981789</v>
      </c>
      <c r="M98">
        <f t="shared" si="26"/>
        <v>1.0793032649972536</v>
      </c>
      <c r="N98">
        <f t="shared" si="31"/>
        <v>1.5347918904515889</v>
      </c>
      <c r="O98">
        <f t="shared" si="32"/>
        <v>1.5463591246937416</v>
      </c>
      <c r="P98" s="6">
        <f t="shared" si="33"/>
        <v>0.53479189045158892</v>
      </c>
      <c r="Q98" s="6">
        <f t="shared" si="34"/>
        <v>0.54635912469374159</v>
      </c>
    </row>
    <row r="99" spans="1:17" x14ac:dyDescent="0.3">
      <c r="A99" s="1">
        <v>44004</v>
      </c>
      <c r="B99">
        <v>2192</v>
      </c>
      <c r="C99">
        <f t="shared" si="24"/>
        <v>44.961108875761511</v>
      </c>
      <c r="D99">
        <f t="shared" si="28"/>
        <v>102</v>
      </c>
      <c r="E99">
        <f t="shared" si="23"/>
        <v>988</v>
      </c>
      <c r="F99">
        <v>81</v>
      </c>
      <c r="G99">
        <f t="shared" si="27"/>
        <v>3.5790725966163563</v>
      </c>
      <c r="H99">
        <f t="shared" si="30"/>
        <v>20</v>
      </c>
      <c r="I99">
        <v>1360</v>
      </c>
      <c r="J99">
        <f t="shared" ref="J99:J109" si="35">B99-F99-I99</f>
        <v>751</v>
      </c>
      <c r="K99">
        <f t="shared" si="29"/>
        <v>798.91654850583222</v>
      </c>
      <c r="L99">
        <f t="shared" si="25"/>
        <v>1.0298113200405374</v>
      </c>
      <c r="M99">
        <f t="shared" si="26"/>
        <v>1.0971424653629522</v>
      </c>
      <c r="N99">
        <f t="shared" si="31"/>
        <v>1.6333110955552392</v>
      </c>
      <c r="O99">
        <f t="shared" si="32"/>
        <v>1.5978723404255319</v>
      </c>
      <c r="P99" s="6">
        <f t="shared" si="33"/>
        <v>0.63331109555523923</v>
      </c>
      <c r="Q99" s="6">
        <f t="shared" si="34"/>
        <v>0.59787234042553195</v>
      </c>
    </row>
    <row r="100" spans="1:17" x14ac:dyDescent="0.3">
      <c r="A100" s="1">
        <v>44005</v>
      </c>
      <c r="B100">
        <v>2365</v>
      </c>
      <c r="C100">
        <f t="shared" si="24"/>
        <v>173</v>
      </c>
      <c r="D100">
        <f t="shared" si="28"/>
        <v>100.71428571428571</v>
      </c>
      <c r="E100">
        <f t="shared" si="23"/>
        <v>1094</v>
      </c>
      <c r="F100">
        <v>82</v>
      </c>
      <c r="G100">
        <f t="shared" si="27"/>
        <v>1</v>
      </c>
      <c r="H100">
        <f t="shared" si="30"/>
        <v>18</v>
      </c>
      <c r="I100">
        <v>1369</v>
      </c>
      <c r="J100">
        <f t="shared" si="35"/>
        <v>914</v>
      </c>
      <c r="K100">
        <f t="shared" si="29"/>
        <v>859.20909596640865</v>
      </c>
      <c r="L100">
        <f t="shared" si="25"/>
        <v>1.2170439414114513</v>
      </c>
      <c r="M100">
        <f t="shared" si="26"/>
        <v>1.0754678915755822</v>
      </c>
      <c r="N100">
        <f t="shared" si="31"/>
        <v>1.6616840740707577</v>
      </c>
      <c r="O100">
        <f t="shared" si="32"/>
        <v>1.740952380952381</v>
      </c>
      <c r="P100" s="6">
        <f t="shared" si="33"/>
        <v>0.66168407407075769</v>
      </c>
      <c r="Q100" s="6">
        <f t="shared" si="34"/>
        <v>0.74095238095238103</v>
      </c>
    </row>
    <row r="101" spans="1:17" x14ac:dyDescent="0.3">
      <c r="A101" s="1">
        <v>44006</v>
      </c>
      <c r="B101">
        <v>2462</v>
      </c>
      <c r="C101">
        <f t="shared" si="24"/>
        <v>97</v>
      </c>
      <c r="D101">
        <f t="shared" si="28"/>
        <v>94.285714285714292</v>
      </c>
      <c r="E101">
        <f t="shared" si="23"/>
        <v>1065</v>
      </c>
      <c r="F101">
        <v>84</v>
      </c>
      <c r="G101">
        <f t="shared" si="27"/>
        <v>2</v>
      </c>
      <c r="H101">
        <f t="shared" si="30"/>
        <v>17</v>
      </c>
      <c r="I101">
        <v>1455</v>
      </c>
      <c r="J101">
        <f t="shared" si="35"/>
        <v>923</v>
      </c>
      <c r="K101">
        <f t="shared" si="29"/>
        <v>888.88970705938937</v>
      </c>
      <c r="L101">
        <f t="shared" si="25"/>
        <v>1.0098468271334793</v>
      </c>
      <c r="M101">
        <f t="shared" si="26"/>
        <v>1.0345441071705566</v>
      </c>
      <c r="N101">
        <f t="shared" si="31"/>
        <v>1.6228294510460675</v>
      </c>
      <c r="O101">
        <f t="shared" si="32"/>
        <v>1.7060998151571165</v>
      </c>
      <c r="P101" s="6">
        <f t="shared" si="33"/>
        <v>0.62282945104606746</v>
      </c>
      <c r="Q101" s="6">
        <f t="shared" si="34"/>
        <v>0.70609981515711651</v>
      </c>
    </row>
    <row r="102" spans="1:17" x14ac:dyDescent="0.3">
      <c r="A102" s="1">
        <v>44007</v>
      </c>
      <c r="B102" s="3">
        <v>2561</v>
      </c>
      <c r="C102" s="3">
        <f t="shared" si="24"/>
        <v>99</v>
      </c>
      <c r="D102" s="3">
        <f t="shared" si="28"/>
        <v>103.40778911788448</v>
      </c>
      <c r="E102">
        <f t="shared" si="23"/>
        <v>1132.3583374407704</v>
      </c>
      <c r="F102" s="3">
        <v>86</v>
      </c>
      <c r="G102" s="3">
        <f t="shared" si="27"/>
        <v>2</v>
      </c>
      <c r="H102">
        <f t="shared" si="30"/>
        <v>19</v>
      </c>
      <c r="I102" s="3">
        <v>1501</v>
      </c>
      <c r="J102">
        <f t="shared" si="35"/>
        <v>974</v>
      </c>
      <c r="K102">
        <f t="shared" si="29"/>
        <v>931.08241142072609</v>
      </c>
      <c r="L102">
        <f t="shared" si="25"/>
        <v>1.0552546045503792</v>
      </c>
      <c r="M102">
        <f t="shared" si="26"/>
        <v>1.0474667487161236</v>
      </c>
      <c r="N102">
        <f t="shared" si="31"/>
        <v>1.5972348913902026</v>
      </c>
      <c r="O102">
        <f t="shared" si="32"/>
        <v>1.9135559921414538</v>
      </c>
      <c r="P102" s="6">
        <f t="shared" si="33"/>
        <v>0.59723489139020258</v>
      </c>
      <c r="Q102" s="6">
        <f t="shared" si="34"/>
        <v>0.91355599214145378</v>
      </c>
    </row>
    <row r="103" spans="1:17" x14ac:dyDescent="0.3">
      <c r="A103" s="1">
        <v>44008</v>
      </c>
      <c r="B103">
        <v>2750</v>
      </c>
      <c r="C103">
        <f t="shared" si="24"/>
        <v>189</v>
      </c>
      <c r="D103">
        <f t="shared" si="28"/>
        <v>113</v>
      </c>
      <c r="E103">
        <f t="shared" si="23"/>
        <v>1289</v>
      </c>
      <c r="F103">
        <v>87</v>
      </c>
      <c r="G103">
        <f t="shared" si="27"/>
        <v>1</v>
      </c>
      <c r="H103">
        <f t="shared" si="30"/>
        <v>15</v>
      </c>
      <c r="I103">
        <v>1578</v>
      </c>
      <c r="J103">
        <f t="shared" si="35"/>
        <v>1085</v>
      </c>
      <c r="K103">
        <f t="shared" si="29"/>
        <v>986.29351174943054</v>
      </c>
      <c r="L103">
        <f t="shared" si="25"/>
        <v>1.1139630390143738</v>
      </c>
      <c r="M103">
        <f t="shared" si="26"/>
        <v>1.0592977588787855</v>
      </c>
      <c r="N103">
        <f t="shared" si="31"/>
        <v>1.5823749615757305</v>
      </c>
      <c r="O103">
        <f t="shared" si="32"/>
        <v>1.6641104294478528</v>
      </c>
      <c r="P103" s="6">
        <f t="shared" si="33"/>
        <v>0.58237496157573054</v>
      </c>
      <c r="Q103" s="6">
        <f t="shared" si="34"/>
        <v>0.66411042944785281</v>
      </c>
    </row>
    <row r="104" spans="1:17" x14ac:dyDescent="0.3">
      <c r="A104" s="1">
        <v>44009</v>
      </c>
      <c r="B104">
        <v>2763</v>
      </c>
      <c r="C104">
        <f t="shared" si="24"/>
        <v>13</v>
      </c>
      <c r="D104">
        <f t="shared" si="28"/>
        <v>101.14285714285714</v>
      </c>
      <c r="E104">
        <f t="shared" si="23"/>
        <v>1270</v>
      </c>
      <c r="F104">
        <v>87</v>
      </c>
      <c r="G104">
        <f t="shared" si="27"/>
        <v>0</v>
      </c>
      <c r="H104">
        <f t="shared" si="30"/>
        <v>13</v>
      </c>
      <c r="I104">
        <v>1778</v>
      </c>
      <c r="J104">
        <f t="shared" si="35"/>
        <v>898</v>
      </c>
      <c r="K104">
        <f t="shared" si="29"/>
        <v>1008.4790915991522</v>
      </c>
      <c r="L104">
        <f t="shared" si="25"/>
        <v>0.82764976958525349</v>
      </c>
      <c r="M104">
        <f t="shared" si="26"/>
        <v>1.0224938921177431</v>
      </c>
      <c r="N104">
        <f t="shared" si="31"/>
        <v>1.4947618232196076</v>
      </c>
      <c r="O104">
        <f t="shared" si="32"/>
        <v>1.268361581920904</v>
      </c>
      <c r="P104" s="6">
        <f t="shared" si="33"/>
        <v>0.4947618232196076</v>
      </c>
      <c r="Q104" s="6">
        <f t="shared" si="34"/>
        <v>0.26836158192090398</v>
      </c>
    </row>
    <row r="105" spans="1:17" x14ac:dyDescent="0.3">
      <c r="A105" s="1">
        <v>44010</v>
      </c>
      <c r="B105">
        <f>SQRT(B104*B106)</f>
        <v>2870.8934149494298</v>
      </c>
      <c r="C105">
        <f t="shared" si="24"/>
        <v>107.89341494942983</v>
      </c>
      <c r="D105">
        <f t="shared" si="28"/>
        <v>104.71428571428571</v>
      </c>
      <c r="E105">
        <f t="shared" si="23"/>
        <v>1357.0390626420487</v>
      </c>
      <c r="F105">
        <f>SQRT(F104*F106)</f>
        <v>89.465076985380165</v>
      </c>
      <c r="G105">
        <f t="shared" si="27"/>
        <v>2.4650769853801648</v>
      </c>
      <c r="H105">
        <f t="shared" si="30"/>
        <v>12.044149581996521</v>
      </c>
      <c r="I105">
        <f>SQRT(I104*I106)</f>
        <v>1772.4914668341848</v>
      </c>
      <c r="J105">
        <f t="shared" si="35"/>
        <v>1008.9368711298648</v>
      </c>
      <c r="K105">
        <f t="shared" si="29"/>
        <v>1034.4757160574702</v>
      </c>
      <c r="L105">
        <f t="shared" si="25"/>
        <v>1.1235377184074218</v>
      </c>
      <c r="M105">
        <f t="shared" si="26"/>
        <v>1.025778050011027</v>
      </c>
      <c r="N105">
        <f t="shared" si="31"/>
        <v>1.4206330305662869</v>
      </c>
      <c r="O105">
        <f t="shared" si="32"/>
        <v>1.3835081372780502</v>
      </c>
      <c r="P105" s="6">
        <f t="shared" si="33"/>
        <v>0.42063303056628687</v>
      </c>
      <c r="Q105" s="6">
        <f t="shared" si="34"/>
        <v>0.38350813727805022</v>
      </c>
    </row>
    <row r="106" spans="1:17" x14ac:dyDescent="0.3">
      <c r="A106" s="1">
        <v>44011</v>
      </c>
      <c r="B106">
        <v>2983</v>
      </c>
      <c r="C106">
        <f t="shared" si="24"/>
        <v>112.10658505057017</v>
      </c>
      <c r="D106">
        <f t="shared" si="28"/>
        <v>98.857142857142861</v>
      </c>
      <c r="E106">
        <f t="shared" si="23"/>
        <v>1448</v>
      </c>
      <c r="F106">
        <v>92</v>
      </c>
      <c r="G106">
        <f t="shared" si="27"/>
        <v>2.5349230146198352</v>
      </c>
      <c r="H106">
        <f t="shared" si="30"/>
        <v>11</v>
      </c>
      <c r="I106">
        <v>1767</v>
      </c>
      <c r="J106">
        <f t="shared" si="35"/>
        <v>1124</v>
      </c>
      <c r="K106">
        <f t="shared" si="29"/>
        <v>1047.7600175301759</v>
      </c>
      <c r="L106">
        <f t="shared" si="25"/>
        <v>1.1140439329383225</v>
      </c>
      <c r="M106">
        <f t="shared" si="26"/>
        <v>1.0128415788466587</v>
      </c>
      <c r="N106">
        <f t="shared" si="31"/>
        <v>1.3114761729366369</v>
      </c>
      <c r="O106">
        <f t="shared" si="32"/>
        <v>1.4966711051930759</v>
      </c>
      <c r="P106" s="6">
        <f t="shared" si="33"/>
        <v>0.31147617293663687</v>
      </c>
      <c r="Q106" s="6">
        <f t="shared" si="34"/>
        <v>0.49667110519307589</v>
      </c>
    </row>
    <row r="107" spans="1:17" x14ac:dyDescent="0.3">
      <c r="A107" s="1">
        <v>44012</v>
      </c>
      <c r="B107">
        <v>3073</v>
      </c>
      <c r="C107">
        <f t="shared" si="24"/>
        <v>90</v>
      </c>
      <c r="D107">
        <f t="shared" si="28"/>
        <v>87.142857142857139</v>
      </c>
      <c r="E107">
        <f t="shared" si="23"/>
        <v>1345</v>
      </c>
      <c r="F107">
        <v>93</v>
      </c>
      <c r="G107">
        <f t="shared" si="27"/>
        <v>1</v>
      </c>
      <c r="H107">
        <f t="shared" si="30"/>
        <v>11</v>
      </c>
      <c r="I107">
        <v>1912</v>
      </c>
      <c r="J107">
        <f t="shared" si="35"/>
        <v>1068</v>
      </c>
      <c r="K107">
        <f t="shared" si="29"/>
        <v>1038.9896837531548</v>
      </c>
      <c r="L107">
        <f t="shared" si="25"/>
        <v>0.95017793594306055</v>
      </c>
      <c r="M107">
        <f t="shared" si="26"/>
        <v>0.99162944411861143</v>
      </c>
      <c r="N107">
        <f t="shared" si="31"/>
        <v>1.2092396235453433</v>
      </c>
      <c r="O107">
        <f t="shared" si="32"/>
        <v>1.1684901531728664</v>
      </c>
      <c r="P107" s="6">
        <f t="shared" si="33"/>
        <v>0.20923962354534331</v>
      </c>
      <c r="Q107" s="6">
        <f t="shared" si="34"/>
        <v>0.16849015317286642</v>
      </c>
    </row>
    <row r="108" spans="1:17" x14ac:dyDescent="0.3">
      <c r="A108" s="1">
        <v>44013</v>
      </c>
      <c r="B108">
        <v>3195</v>
      </c>
      <c r="C108">
        <f t="shared" si="24"/>
        <v>122</v>
      </c>
      <c r="D108">
        <f t="shared" si="28"/>
        <v>116.28571428571429</v>
      </c>
      <c r="E108">
        <f t="shared" si="23"/>
        <v>1360</v>
      </c>
      <c r="F108">
        <v>95</v>
      </c>
      <c r="G108">
        <f t="shared" si="27"/>
        <v>2</v>
      </c>
      <c r="H108">
        <f t="shared" si="30"/>
        <v>11</v>
      </c>
      <c r="I108">
        <v>1997</v>
      </c>
      <c r="J108">
        <f t="shared" si="35"/>
        <v>1103</v>
      </c>
      <c r="K108">
        <f t="shared" si="29"/>
        <v>1087.5056959077672</v>
      </c>
      <c r="L108">
        <f t="shared" si="25"/>
        <v>1.0327715355805243</v>
      </c>
      <c r="M108">
        <f t="shared" si="26"/>
        <v>1.0466953742787488</v>
      </c>
      <c r="N108">
        <f t="shared" si="31"/>
        <v>1.2234427817883458</v>
      </c>
      <c r="O108">
        <f t="shared" si="32"/>
        <v>1.1950162513542795</v>
      </c>
      <c r="P108" s="6">
        <f t="shared" si="33"/>
        <v>0.22344278178834576</v>
      </c>
      <c r="Q108" s="6">
        <f t="shared" si="34"/>
        <v>0.19501625135427947</v>
      </c>
    </row>
    <row r="109" spans="1:17" x14ac:dyDescent="0.3">
      <c r="A109" s="1">
        <v>44014</v>
      </c>
      <c r="B109">
        <v>3253</v>
      </c>
      <c r="C109">
        <f t="shared" si="24"/>
        <v>58</v>
      </c>
      <c r="D109">
        <f t="shared" si="28"/>
        <v>108.88103974074531</v>
      </c>
      <c r="E109">
        <f t="shared" si="23"/>
        <v>1406</v>
      </c>
      <c r="F109">
        <v>99</v>
      </c>
      <c r="G109">
        <f t="shared" si="27"/>
        <v>4</v>
      </c>
      <c r="H109">
        <f t="shared" si="30"/>
        <v>13</v>
      </c>
      <c r="I109">
        <v>2089</v>
      </c>
      <c r="J109">
        <f t="shared" si="35"/>
        <v>1065</v>
      </c>
      <c r="K109">
        <f t="shared" si="29"/>
        <v>1121.300051914744</v>
      </c>
      <c r="L109">
        <f t="shared" si="25"/>
        <v>0.96554850407978243</v>
      </c>
      <c r="M109">
        <f t="shared" si="26"/>
        <v>1.0310751071319841</v>
      </c>
      <c r="N109">
        <f t="shared" si="31"/>
        <v>1.2042973190780903</v>
      </c>
      <c r="O109">
        <f t="shared" si="32"/>
        <v>1.093429158110883</v>
      </c>
      <c r="P109" s="6">
        <f t="shared" si="33"/>
        <v>0.20429731907809034</v>
      </c>
      <c r="Q109" s="6">
        <f t="shared" si="34"/>
        <v>9.3429158110883037E-2</v>
      </c>
    </row>
    <row r="110" spans="1:17" x14ac:dyDescent="0.3">
      <c r="A110" s="1">
        <v>44015</v>
      </c>
      <c r="B110">
        <v>3360</v>
      </c>
      <c r="C110">
        <f t="shared" si="24"/>
        <v>107</v>
      </c>
      <c r="D110">
        <f t="shared" si="28"/>
        <v>101</v>
      </c>
      <c r="E110">
        <f t="shared" si="23"/>
        <v>1315</v>
      </c>
      <c r="F110">
        <v>101</v>
      </c>
      <c r="G110">
        <f t="shared" si="27"/>
        <v>2</v>
      </c>
      <c r="H110">
        <f t="shared" si="30"/>
        <v>14</v>
      </c>
      <c r="I110">
        <v>2236</v>
      </c>
      <c r="J110">
        <f>B110-F110-I110</f>
        <v>1023</v>
      </c>
      <c r="K110">
        <f t="shared" si="29"/>
        <v>1140.2624120910375</v>
      </c>
      <c r="L110">
        <f t="shared" si="25"/>
        <v>0.96056338028169019</v>
      </c>
      <c r="M110">
        <f t="shared" si="26"/>
        <v>1.0169110490487476</v>
      </c>
      <c r="N110">
        <f t="shared" si="31"/>
        <v>1.1561086010476798</v>
      </c>
      <c r="O110">
        <f t="shared" si="32"/>
        <v>0.94285714285714284</v>
      </c>
      <c r="P110" s="6">
        <f t="shared" si="33"/>
        <v>0.15610860104767976</v>
      </c>
      <c r="Q110" s="6">
        <f t="shared" si="34"/>
        <v>-5.7142857142857162E-2</v>
      </c>
    </row>
    <row r="111" spans="1:17" x14ac:dyDescent="0.3">
      <c r="A111" s="1">
        <v>44016</v>
      </c>
      <c r="B111">
        <v>3577</v>
      </c>
      <c r="C111">
        <f t="shared" si="24"/>
        <v>217</v>
      </c>
      <c r="D111">
        <f t="shared" si="28"/>
        <v>100.42857142857143</v>
      </c>
      <c r="E111">
        <f t="shared" si="23"/>
        <v>1474</v>
      </c>
      <c r="F111">
        <v>105</v>
      </c>
      <c r="G111">
        <f t="shared" si="27"/>
        <v>4</v>
      </c>
      <c r="H111">
        <f t="shared" si="30"/>
        <v>18</v>
      </c>
      <c r="I111">
        <v>2236</v>
      </c>
      <c r="J111">
        <f>B111-F111-I111</f>
        <v>1236</v>
      </c>
      <c r="K111">
        <f t="shared" si="29"/>
        <v>1164.9818777833777</v>
      </c>
      <c r="L111">
        <f t="shared" si="25"/>
        <v>1.2082111436950147</v>
      </c>
      <c r="M111">
        <f t="shared" si="26"/>
        <v>1.0216787516892794</v>
      </c>
      <c r="N111">
        <f t="shared" si="31"/>
        <v>1.1551869418889569</v>
      </c>
      <c r="O111">
        <f t="shared" si="32"/>
        <v>1.376391982182628</v>
      </c>
      <c r="P111" s="6">
        <f t="shared" si="33"/>
        <v>0.15518694188895688</v>
      </c>
      <c r="Q111" s="6">
        <f t="shared" si="34"/>
        <v>0.37639198218262804</v>
      </c>
    </row>
    <row r="112" spans="1:17" x14ac:dyDescent="0.3">
      <c r="A112" s="1">
        <v>44017</v>
      </c>
      <c r="B112">
        <f>SQRT(B111*B113)</f>
        <v>3633.060693134647</v>
      </c>
      <c r="C112">
        <f t="shared" si="24"/>
        <v>56.060693134646954</v>
      </c>
      <c r="D112">
        <f t="shared" si="28"/>
        <v>96.243620821477961</v>
      </c>
      <c r="E112">
        <f t="shared" si="23"/>
        <v>1486.0218020104085</v>
      </c>
      <c r="F112">
        <f>SQRT(F111*F113)</f>
        <v>108.92658077806354</v>
      </c>
      <c r="G112">
        <f t="shared" si="27"/>
        <v>3.9265807780635384</v>
      </c>
      <c r="H112">
        <f t="shared" si="30"/>
        <v>19.461503792683374</v>
      </c>
      <c r="I112">
        <f>SQRT(I111*I113)</f>
        <v>2274.1741358128229</v>
      </c>
      <c r="J112">
        <f t="shared" ref="J112:J123" si="36">B112-F112-I112</f>
        <v>1249.9599765437606</v>
      </c>
      <c r="K112">
        <f t="shared" si="29"/>
        <v>1186.9882858426299</v>
      </c>
      <c r="L112">
        <f t="shared" si="25"/>
        <v>1.011294479404337</v>
      </c>
      <c r="M112">
        <f t="shared" si="26"/>
        <v>1.0188899144947421</v>
      </c>
      <c r="N112">
        <f t="shared" si="31"/>
        <v>1.1474298211333622</v>
      </c>
      <c r="O112">
        <f t="shared" si="32"/>
        <v>1.2388881924237582</v>
      </c>
      <c r="P112" s="6">
        <f t="shared" si="33"/>
        <v>0.14742982113336223</v>
      </c>
      <c r="Q112" s="6">
        <f t="shared" si="34"/>
        <v>0.23888819242375825</v>
      </c>
    </row>
    <row r="113" spans="1:17" x14ac:dyDescent="0.3">
      <c r="A113" s="1">
        <v>44018</v>
      </c>
      <c r="B113">
        <v>3690</v>
      </c>
      <c r="C113">
        <f t="shared" si="24"/>
        <v>56.939306865353046</v>
      </c>
      <c r="D113">
        <f t="shared" si="28"/>
        <v>101.52667419178657</v>
      </c>
      <c r="E113">
        <f t="shared" si="23"/>
        <v>1498</v>
      </c>
      <c r="F113">
        <v>113</v>
      </c>
      <c r="G113">
        <f t="shared" si="27"/>
        <v>4.0734192219364616</v>
      </c>
      <c r="H113">
        <f t="shared" si="30"/>
        <v>21</v>
      </c>
      <c r="I113">
        <v>2313</v>
      </c>
      <c r="J113">
        <f t="shared" si="36"/>
        <v>1264</v>
      </c>
      <c r="K113">
        <f t="shared" si="29"/>
        <v>1217.7266247790831</v>
      </c>
      <c r="L113">
        <f t="shared" si="25"/>
        <v>1.0112323784118762</v>
      </c>
      <c r="M113">
        <f t="shared" si="26"/>
        <v>1.0258960760633222</v>
      </c>
      <c r="N113">
        <f t="shared" si="31"/>
        <v>1.1622190238271923</v>
      </c>
      <c r="O113">
        <f t="shared" si="32"/>
        <v>1.1245551601423487</v>
      </c>
      <c r="P113" s="6">
        <f t="shared" si="33"/>
        <v>0.16221902382719233</v>
      </c>
      <c r="Q113" s="6">
        <f t="shared" si="34"/>
        <v>0.12455516014234869</v>
      </c>
    </row>
    <row r="114" spans="1:17" x14ac:dyDescent="0.3">
      <c r="A114" s="1">
        <v>44019</v>
      </c>
      <c r="B114">
        <v>3776</v>
      </c>
      <c r="C114">
        <f t="shared" si="24"/>
        <v>86</v>
      </c>
      <c r="D114">
        <f t="shared" si="28"/>
        <v>100.14285714285714</v>
      </c>
      <c r="E114">
        <f t="shared" si="23"/>
        <v>1411</v>
      </c>
      <c r="F114">
        <v>113</v>
      </c>
      <c r="G114">
        <f t="shared" si="27"/>
        <v>0</v>
      </c>
      <c r="H114">
        <f t="shared" si="30"/>
        <v>20</v>
      </c>
      <c r="I114">
        <v>2422</v>
      </c>
      <c r="J114">
        <f t="shared" si="36"/>
        <v>1241</v>
      </c>
      <c r="K114">
        <f t="shared" si="29"/>
        <v>1258.7443289415646</v>
      </c>
      <c r="L114">
        <f t="shared" si="25"/>
        <v>0.98180379746835444</v>
      </c>
      <c r="M114">
        <f t="shared" si="26"/>
        <v>1.0336838361975726</v>
      </c>
      <c r="N114">
        <f t="shared" si="31"/>
        <v>1.2115080145883523</v>
      </c>
      <c r="O114">
        <f t="shared" si="32"/>
        <v>1.1619850187265917</v>
      </c>
      <c r="P114" s="6">
        <f t="shared" si="33"/>
        <v>0.21150801458835233</v>
      </c>
      <c r="Q114" s="6">
        <f t="shared" si="34"/>
        <v>0.16198501872659166</v>
      </c>
    </row>
    <row r="115" spans="1:17" x14ac:dyDescent="0.3">
      <c r="A115" s="1">
        <v>44020</v>
      </c>
      <c r="B115">
        <f>(B117/B114)^(1/3)*B114</f>
        <v>3868.7053457503457</v>
      </c>
      <c r="C115">
        <f t="shared" si="24"/>
        <v>92.705345750345714</v>
      </c>
      <c r="D115">
        <f t="shared" si="28"/>
        <v>69.571428571428569</v>
      </c>
      <c r="E115">
        <f t="shared" si="23"/>
        <v>1406.7053457503457</v>
      </c>
      <c r="F115">
        <f>(F117/F114)^(1/3)*F114</f>
        <v>114.9656103850771</v>
      </c>
      <c r="G115">
        <f t="shared" si="27"/>
        <v>1.965610385077099</v>
      </c>
      <c r="H115">
        <f t="shared" si="30"/>
        <v>19.965610385077099</v>
      </c>
      <c r="I115">
        <f>(I117/I114)^(1/3)*I114</f>
        <v>2496.3602912061965</v>
      </c>
      <c r="J115">
        <f t="shared" si="36"/>
        <v>1257.3794441590721</v>
      </c>
      <c r="K115">
        <f t="shared" si="29"/>
        <v>1266.457327672683</v>
      </c>
      <c r="L115">
        <f t="shared" si="25"/>
        <v>1.0131985851402676</v>
      </c>
      <c r="M115">
        <f t="shared" si="26"/>
        <v>1.0061275340462539</v>
      </c>
      <c r="N115">
        <f t="shared" si="31"/>
        <v>1.1645523627492733</v>
      </c>
      <c r="O115">
        <f t="shared" si="32"/>
        <v>1.1399632313318877</v>
      </c>
      <c r="P115" s="6">
        <f t="shared" si="33"/>
        <v>0.16455236274927332</v>
      </c>
      <c r="Q115" s="6">
        <f t="shared" si="34"/>
        <v>0.13996323133188771</v>
      </c>
    </row>
    <row r="116" spans="1:17" x14ac:dyDescent="0.3">
      <c r="A116" s="1">
        <v>44021</v>
      </c>
      <c r="B116">
        <f>(B117/B114)^(1/3)*B115</f>
        <v>3963.686719342506</v>
      </c>
      <c r="C116">
        <f t="shared" si="24"/>
        <v>94.981373592160253</v>
      </c>
      <c r="D116">
        <f t="shared" si="28"/>
        <v>78.94539235676173</v>
      </c>
      <c r="E116">
        <f t="shared" si="23"/>
        <v>1402.686719342506</v>
      </c>
      <c r="F116">
        <f>(F117/F114)^(1/3)*F115</f>
        <v>116.96541213463139</v>
      </c>
      <c r="G116">
        <f t="shared" si="27"/>
        <v>1.9998017495542939</v>
      </c>
      <c r="H116">
        <f t="shared" si="30"/>
        <v>17.965412134631393</v>
      </c>
      <c r="I116">
        <f>(I117/I114)^(1/3)*I115</f>
        <v>2573.0035935223314</v>
      </c>
      <c r="J116">
        <f t="shared" si="36"/>
        <v>1273.717713685543</v>
      </c>
      <c r="K116">
        <f t="shared" si="29"/>
        <v>1282.0340723479387</v>
      </c>
      <c r="L116">
        <f t="shared" si="25"/>
        <v>1.0129939053818378</v>
      </c>
      <c r="M116">
        <f t="shared" si="26"/>
        <v>1.0122994627097941</v>
      </c>
      <c r="N116">
        <f t="shared" si="31"/>
        <v>1.1433461277012549</v>
      </c>
      <c r="O116">
        <f t="shared" si="32"/>
        <v>1.1959790738831391</v>
      </c>
      <c r="P116" s="6">
        <f t="shared" si="33"/>
        <v>0.14334612770125488</v>
      </c>
      <c r="Q116" s="6">
        <f t="shared" si="34"/>
        <v>0.19597907388313907</v>
      </c>
    </row>
    <row r="117" spans="1:17" x14ac:dyDescent="0.3">
      <c r="A117" s="1">
        <v>44022</v>
      </c>
      <c r="B117">
        <v>4061</v>
      </c>
      <c r="C117">
        <f t="shared" si="24"/>
        <v>97.313280657494033</v>
      </c>
      <c r="D117">
        <f t="shared" si="28"/>
        <v>88.714285714285708</v>
      </c>
      <c r="E117">
        <f t="shared" si="23"/>
        <v>1311</v>
      </c>
      <c r="F117">
        <v>119</v>
      </c>
      <c r="G117">
        <f t="shared" si="27"/>
        <v>2.0345878653686071</v>
      </c>
      <c r="H117">
        <f t="shared" si="30"/>
        <v>18</v>
      </c>
      <c r="I117">
        <v>2652</v>
      </c>
      <c r="J117">
        <f t="shared" si="36"/>
        <v>1290</v>
      </c>
      <c r="K117">
        <f t="shared" si="29"/>
        <v>1305.6143220976103</v>
      </c>
      <c r="L117">
        <f t="shared" si="25"/>
        <v>1.0127832769690732</v>
      </c>
      <c r="M117">
        <f t="shared" si="26"/>
        <v>1.0183928417023163</v>
      </c>
      <c r="N117">
        <f t="shared" si="31"/>
        <v>1.1450121553190085</v>
      </c>
      <c r="O117">
        <f t="shared" si="32"/>
        <v>1.2609970674486803</v>
      </c>
      <c r="P117" s="6">
        <f t="shared" si="33"/>
        <v>0.14501215531900846</v>
      </c>
      <c r="Q117" s="6">
        <f t="shared" si="34"/>
        <v>0.26099706744868034</v>
      </c>
    </row>
    <row r="118" spans="1:17" x14ac:dyDescent="0.3">
      <c r="A118" s="1">
        <v>44023</v>
      </c>
      <c r="B118">
        <v>4064</v>
      </c>
      <c r="C118">
        <f t="shared" si="24"/>
        <v>3</v>
      </c>
      <c r="D118">
        <f t="shared" si="28"/>
        <v>92.285714285714292</v>
      </c>
      <c r="E118">
        <f t="shared" si="23"/>
        <v>1301</v>
      </c>
      <c r="F118">
        <v>122</v>
      </c>
      <c r="G118">
        <f t="shared" si="27"/>
        <v>3</v>
      </c>
      <c r="H118">
        <f t="shared" si="30"/>
        <v>17</v>
      </c>
      <c r="I118">
        <v>2652</v>
      </c>
      <c r="J118">
        <f t="shared" si="36"/>
        <v>1290</v>
      </c>
      <c r="K118">
        <f t="shared" si="29"/>
        <v>1336.0197206397625</v>
      </c>
      <c r="L118">
        <f t="shared" si="25"/>
        <v>1</v>
      </c>
      <c r="M118">
        <f t="shared" si="26"/>
        <v>1.023288193172776</v>
      </c>
      <c r="N118">
        <f t="shared" si="31"/>
        <v>1.1468158828202719</v>
      </c>
      <c r="O118">
        <f t="shared" si="32"/>
        <v>1.0436893203883495</v>
      </c>
      <c r="P118" s="6">
        <f t="shared" si="33"/>
        <v>0.14681588282027191</v>
      </c>
      <c r="Q118" s="6">
        <f t="shared" si="34"/>
        <v>4.3689320388349495E-2</v>
      </c>
    </row>
    <row r="119" spans="1:17" x14ac:dyDescent="0.3">
      <c r="A119" s="1">
        <v>44024</v>
      </c>
      <c r="B119">
        <f>SQRT(B118*B120)</f>
        <v>4185.678439631979</v>
      </c>
      <c r="C119">
        <f t="shared" si="24"/>
        <v>121.67843963197902</v>
      </c>
      <c r="D119">
        <f t="shared" si="28"/>
        <v>82.184950607093469</v>
      </c>
      <c r="E119">
        <f t="shared" si="23"/>
        <v>1314.7850246825492</v>
      </c>
      <c r="F119">
        <f>SQRT(F118*F120)</f>
        <v>123.98386991863094</v>
      </c>
      <c r="G119">
        <f t="shared" si="27"/>
        <v>1.9838699186309441</v>
      </c>
      <c r="H119">
        <f t="shared" si="30"/>
        <v>15.057289140567406</v>
      </c>
      <c r="I119">
        <f>SQRT(I118*I120)</f>
        <v>2700.0644436753728</v>
      </c>
      <c r="J119">
        <f t="shared" si="36"/>
        <v>1361.6301260379751</v>
      </c>
      <c r="K119">
        <f t="shared" si="29"/>
        <v>1349.5112983886677</v>
      </c>
      <c r="L119">
        <f t="shared" si="25"/>
        <v>1.0555272294868023</v>
      </c>
      <c r="M119">
        <f t="shared" si="26"/>
        <v>1.0100983372778694</v>
      </c>
      <c r="N119">
        <f t="shared" si="31"/>
        <v>1.1369204856395567</v>
      </c>
      <c r="O119">
        <f t="shared" si="32"/>
        <v>1.0893389801191806</v>
      </c>
      <c r="P119" s="6">
        <f t="shared" si="33"/>
        <v>0.13692048563955672</v>
      </c>
      <c r="Q119" s="6">
        <f t="shared" si="34"/>
        <v>8.9338980119180622E-2</v>
      </c>
    </row>
    <row r="120" spans="1:17" x14ac:dyDescent="0.3">
      <c r="A120" s="1">
        <v>44025</v>
      </c>
      <c r="B120">
        <v>4311</v>
      </c>
      <c r="C120">
        <f t="shared" si="24"/>
        <v>125.32156036802098</v>
      </c>
      <c r="D120">
        <f t="shared" si="28"/>
        <v>70.473325808213431</v>
      </c>
      <c r="E120">
        <f t="shared" si="23"/>
        <v>1328</v>
      </c>
      <c r="F120">
        <v>126</v>
      </c>
      <c r="G120">
        <f t="shared" si="27"/>
        <v>2.0161300813690559</v>
      </c>
      <c r="H120">
        <f t="shared" si="30"/>
        <v>13</v>
      </c>
      <c r="I120">
        <v>2749</v>
      </c>
      <c r="J120">
        <f t="shared" si="36"/>
        <v>1436</v>
      </c>
      <c r="K120">
        <f t="shared" si="29"/>
        <v>1351.6627193487714</v>
      </c>
      <c r="L120">
        <f t="shared" si="25"/>
        <v>1.0546182641966242</v>
      </c>
      <c r="M120">
        <f t="shared" si="26"/>
        <v>1.0015942222659955</v>
      </c>
      <c r="N120">
        <f t="shared" si="31"/>
        <v>1.1099886393581866</v>
      </c>
      <c r="O120">
        <f t="shared" si="32"/>
        <v>1.1360759493670887</v>
      </c>
      <c r="P120" s="6">
        <f t="shared" si="33"/>
        <v>0.10998863935818659</v>
      </c>
      <c r="Q120" s="6">
        <f t="shared" si="34"/>
        <v>0.13607594936708867</v>
      </c>
    </row>
    <row r="121" spans="1:17" x14ac:dyDescent="0.3">
      <c r="A121" s="1">
        <v>44026</v>
      </c>
      <c r="B121">
        <v>4422</v>
      </c>
      <c r="C121">
        <f t="shared" si="24"/>
        <v>111</v>
      </c>
      <c r="D121">
        <f t="shared" si="28"/>
        <v>97.142857142857139</v>
      </c>
      <c r="E121">
        <f t="shared" si="23"/>
        <v>1349</v>
      </c>
      <c r="F121">
        <v>130</v>
      </c>
      <c r="G121">
        <f t="shared" si="27"/>
        <v>4</v>
      </c>
      <c r="H121">
        <f t="shared" si="30"/>
        <v>17</v>
      </c>
      <c r="I121">
        <v>2834</v>
      </c>
      <c r="J121">
        <f t="shared" si="36"/>
        <v>1458</v>
      </c>
      <c r="K121">
        <f t="shared" si="29"/>
        <v>1377.0660058643441</v>
      </c>
      <c r="L121">
        <f t="shared" si="25"/>
        <v>1.0153203342618384</v>
      </c>
      <c r="M121">
        <f t="shared" si="26"/>
        <v>1.018794101629001</v>
      </c>
      <c r="N121">
        <f t="shared" si="31"/>
        <v>1.0939997696134784</v>
      </c>
      <c r="O121">
        <f t="shared" si="32"/>
        <v>1.1748589846897664</v>
      </c>
      <c r="P121" s="6">
        <f t="shared" si="33"/>
        <v>9.3999769613478446E-2</v>
      </c>
      <c r="Q121" s="6">
        <f t="shared" si="34"/>
        <v>0.17485898468976635</v>
      </c>
    </row>
    <row r="122" spans="1:17" x14ac:dyDescent="0.3">
      <c r="A122" s="1">
        <v>44027</v>
      </c>
      <c r="B122">
        <v>4444</v>
      </c>
      <c r="C122">
        <f t="shared" si="24"/>
        <v>22</v>
      </c>
      <c r="D122">
        <f t="shared" si="28"/>
        <v>107.42857142857143</v>
      </c>
      <c r="E122">
        <f t="shared" si="23"/>
        <v>1249</v>
      </c>
      <c r="F122">
        <v>132</v>
      </c>
      <c r="G122">
        <f t="shared" si="27"/>
        <v>2</v>
      </c>
      <c r="H122">
        <f t="shared" si="30"/>
        <v>17.034389614922901</v>
      </c>
      <c r="I122">
        <v>2963</v>
      </c>
      <c r="J122">
        <f t="shared" si="36"/>
        <v>1349</v>
      </c>
      <c r="K122">
        <f t="shared" si="29"/>
        <v>1399.5262433479922</v>
      </c>
      <c r="L122">
        <f t="shared" si="25"/>
        <v>0.92524005486968453</v>
      </c>
      <c r="M122">
        <f t="shared" si="26"/>
        <v>1.0163102112665621</v>
      </c>
      <c r="N122">
        <f t="shared" si="31"/>
        <v>1.1050717720745038</v>
      </c>
      <c r="O122">
        <f t="shared" si="32"/>
        <v>1.0728662745892137</v>
      </c>
      <c r="P122" s="6">
        <f t="shared" si="33"/>
        <v>0.1050717720745038</v>
      </c>
      <c r="Q122" s="6">
        <f t="shared" si="34"/>
        <v>7.2866274589213686E-2</v>
      </c>
    </row>
    <row r="123" spans="1:17" x14ac:dyDescent="0.3">
      <c r="A123" s="1">
        <v>44028</v>
      </c>
      <c r="B123">
        <v>4457</v>
      </c>
      <c r="C123">
        <f t="shared" si="24"/>
        <v>13</v>
      </c>
      <c r="D123">
        <f t="shared" si="28"/>
        <v>92.327867175597675</v>
      </c>
      <c r="E123">
        <f t="shared" si="23"/>
        <v>1204</v>
      </c>
      <c r="F123">
        <v>137</v>
      </c>
      <c r="G123">
        <f t="shared" si="27"/>
        <v>5</v>
      </c>
      <c r="H123">
        <f t="shared" si="30"/>
        <v>20.034587865368607</v>
      </c>
      <c r="I123">
        <v>3032</v>
      </c>
      <c r="J123">
        <f t="shared" si="36"/>
        <v>1288</v>
      </c>
      <c r="K123">
        <f t="shared" si="29"/>
        <v>1398.3816564186207</v>
      </c>
      <c r="L123">
        <f t="shared" si="25"/>
        <v>0.95478131949592293</v>
      </c>
      <c r="M123">
        <f t="shared" si="26"/>
        <v>0.99918216115288161</v>
      </c>
      <c r="N123">
        <f t="shared" si="31"/>
        <v>1.0907523337953109</v>
      </c>
      <c r="O123">
        <f t="shared" si="32"/>
        <v>1.0112130703381135</v>
      </c>
      <c r="P123" s="6">
        <f t="shared" si="33"/>
        <v>9.0752333795310891E-2</v>
      </c>
      <c r="Q123" s="6">
        <f t="shared" si="34"/>
        <v>1.1213070338113473E-2</v>
      </c>
    </row>
    <row r="124" spans="1:17" x14ac:dyDescent="0.3">
      <c r="A124" s="1">
        <v>44029</v>
      </c>
      <c r="B124">
        <v>4741</v>
      </c>
      <c r="C124">
        <f t="shared" si="24"/>
        <v>284</v>
      </c>
      <c r="D124">
        <f t="shared" si="28"/>
        <v>76.714285714285708</v>
      </c>
      <c r="E124">
        <f t="shared" si="23"/>
        <v>1381</v>
      </c>
      <c r="F124">
        <v>143</v>
      </c>
      <c r="G124">
        <f t="shared" si="27"/>
        <v>6</v>
      </c>
      <c r="H124">
        <f t="shared" si="30"/>
        <v>24</v>
      </c>
      <c r="I124">
        <v>3128.4151581043884</v>
      </c>
      <c r="J124">
        <f>B124-F124-I124</f>
        <v>1469.5848418956116</v>
      </c>
      <c r="K124">
        <f t="shared" si="29"/>
        <v>1372.5568807047339</v>
      </c>
      <c r="L124">
        <f t="shared" si="25"/>
        <v>1.1409820201052885</v>
      </c>
      <c r="M124">
        <f t="shared" si="26"/>
        <v>0.98153238381285246</v>
      </c>
      <c r="N124">
        <f t="shared" si="31"/>
        <v>1.0512728433459377</v>
      </c>
      <c r="O124">
        <f t="shared" si="32"/>
        <v>1.1392130557330322</v>
      </c>
      <c r="P124" s="6">
        <f t="shared" si="33"/>
        <v>5.1272843345937735E-2</v>
      </c>
      <c r="Q124" s="6">
        <f t="shared" si="34"/>
        <v>0.13921305573303222</v>
      </c>
    </row>
    <row r="125" spans="1:17" x14ac:dyDescent="0.3">
      <c r="A125" s="1">
        <v>44030</v>
      </c>
      <c r="B125">
        <v>4816</v>
      </c>
      <c r="C125">
        <f t="shared" si="24"/>
        <v>75</v>
      </c>
      <c r="D125">
        <f t="shared" si="28"/>
        <v>71.428571428571431</v>
      </c>
      <c r="E125">
        <f t="shared" si="23"/>
        <v>1239</v>
      </c>
      <c r="F125">
        <v>144</v>
      </c>
      <c r="G125">
        <f t="shared" si="27"/>
        <v>1</v>
      </c>
      <c r="H125">
        <f t="shared" si="30"/>
        <v>22</v>
      </c>
      <c r="I125">
        <v>3227.3131018596096</v>
      </c>
      <c r="J125">
        <f>B125-F125-I125</f>
        <v>1444.6868981403904</v>
      </c>
      <c r="K125">
        <f t="shared" si="29"/>
        <v>1338.8105883063604</v>
      </c>
      <c r="L125">
        <f t="shared" si="25"/>
        <v>0.98305783848239381</v>
      </c>
      <c r="M125">
        <f t="shared" si="26"/>
        <v>0.97541355635400218</v>
      </c>
      <c r="N125">
        <f t="shared" si="31"/>
        <v>1.0020889419695553</v>
      </c>
      <c r="O125">
        <f t="shared" si="32"/>
        <v>1.1199123241398377</v>
      </c>
      <c r="P125" s="6">
        <f t="shared" si="33"/>
        <v>2.0889419695553357E-3</v>
      </c>
      <c r="Q125" s="6">
        <f t="shared" si="34"/>
        <v>0.11991232413983766</v>
      </c>
    </row>
    <row r="126" spans="1:17" x14ac:dyDescent="0.3">
      <c r="A126" s="1">
        <v>44031</v>
      </c>
      <c r="B126">
        <f>SQRT(B125*B127)</f>
        <v>4831.9735098611627</v>
      </c>
      <c r="C126">
        <f t="shared" si="24"/>
        <v>15.973509861162711</v>
      </c>
      <c r="D126">
        <f t="shared" si="28"/>
        <v>128.71428571428572</v>
      </c>
      <c r="E126">
        <f t="shared" si="23"/>
        <v>1198.9128167265158</v>
      </c>
      <c r="F126">
        <f>SQRT(F125*F127)</f>
        <v>149.39879517586479</v>
      </c>
      <c r="G126">
        <f t="shared" si="27"/>
        <v>5.398795175864791</v>
      </c>
      <c r="H126">
        <f t="shared" si="30"/>
        <v>25.414925257233847</v>
      </c>
      <c r="I126">
        <v>3328.7206472334296</v>
      </c>
      <c r="J126">
        <f t="shared" ref="J126:J146" si="37">B126-F126-I126</f>
        <v>1353.8540674518686</v>
      </c>
      <c r="K126">
        <f t="shared" si="29"/>
        <v>1363.078683110436</v>
      </c>
      <c r="L126">
        <f t="shared" si="25"/>
        <v>0.93712628611400683</v>
      </c>
      <c r="M126">
        <f t="shared" si="26"/>
        <v>1.0181266080624412</v>
      </c>
      <c r="N126">
        <f t="shared" si="31"/>
        <v>1.0100535540072677</v>
      </c>
      <c r="O126">
        <f t="shared" si="32"/>
        <v>0.99428915500809822</v>
      </c>
      <c r="P126" s="6">
        <f t="shared" si="33"/>
        <v>1.0053554007267707E-2</v>
      </c>
      <c r="Q126" s="6">
        <f t="shared" si="34"/>
        <v>-5.7108449919017756E-3</v>
      </c>
    </row>
    <row r="127" spans="1:17" x14ac:dyDescent="0.3">
      <c r="A127" s="1">
        <v>44032</v>
      </c>
      <c r="B127">
        <v>4848</v>
      </c>
      <c r="C127">
        <f t="shared" si="24"/>
        <v>16.026490138837289</v>
      </c>
      <c r="D127">
        <f t="shared" si="28"/>
        <v>171.57142857142858</v>
      </c>
      <c r="E127">
        <f t="shared" si="23"/>
        <v>1158</v>
      </c>
      <c r="F127">
        <v>155</v>
      </c>
      <c r="G127">
        <f t="shared" si="27"/>
        <v>5.601204824135209</v>
      </c>
      <c r="H127">
        <f t="shared" si="30"/>
        <v>29</v>
      </c>
      <c r="I127">
        <v>3432.6624657726602</v>
      </c>
      <c r="J127">
        <f t="shared" si="37"/>
        <v>1260.3375342273398</v>
      </c>
      <c r="K127">
        <f t="shared" si="29"/>
        <v>1421.1800501435205</v>
      </c>
      <c r="L127">
        <f t="shared" si="25"/>
        <v>0.93092569171761685</v>
      </c>
      <c r="M127">
        <f t="shared" si="26"/>
        <v>1.042625101362822</v>
      </c>
      <c r="N127">
        <f t="shared" si="31"/>
        <v>1.0514309744580679</v>
      </c>
      <c r="O127">
        <f t="shared" si="32"/>
        <v>0.87767237759564054</v>
      </c>
      <c r="P127" s="6">
        <f t="shared" si="33"/>
        <v>5.143097445806788E-2</v>
      </c>
      <c r="Q127" s="6">
        <f t="shared" si="34"/>
        <v>-0.12232762240435946</v>
      </c>
    </row>
    <row r="128" spans="1:17" x14ac:dyDescent="0.3">
      <c r="A128" s="1">
        <v>44033</v>
      </c>
      <c r="B128">
        <v>4922</v>
      </c>
      <c r="C128">
        <f t="shared" si="24"/>
        <v>74</v>
      </c>
      <c r="D128">
        <f t="shared" si="28"/>
        <v>176.28571428571428</v>
      </c>
      <c r="E128">
        <f t="shared" si="23"/>
        <v>1146</v>
      </c>
      <c r="F128">
        <v>158</v>
      </c>
      <c r="G128">
        <f t="shared" si="27"/>
        <v>3</v>
      </c>
      <c r="H128">
        <f t="shared" si="30"/>
        <v>28</v>
      </c>
      <c r="I128">
        <v>3539.1609216884744</v>
      </c>
      <c r="J128">
        <f t="shared" si="37"/>
        <v>1224.8390783115256</v>
      </c>
      <c r="K128">
        <f t="shared" si="29"/>
        <v>1476.4878708173997</v>
      </c>
      <c r="L128">
        <f t="shared" si="25"/>
        <v>0.97183416747357532</v>
      </c>
      <c r="M128">
        <f t="shared" si="26"/>
        <v>1.038916828777813</v>
      </c>
      <c r="N128">
        <f t="shared" si="31"/>
        <v>1.0721983292955164</v>
      </c>
      <c r="O128">
        <f t="shared" si="32"/>
        <v>0.84008167236730147</v>
      </c>
      <c r="P128" s="6">
        <f t="shared" si="33"/>
        <v>7.2198329295516395E-2</v>
      </c>
      <c r="Q128" s="6">
        <f t="shared" si="34"/>
        <v>-0.15991832763269853</v>
      </c>
    </row>
    <row r="129" spans="1:17" x14ac:dyDescent="0.3">
      <c r="A129" s="1">
        <v>44034</v>
      </c>
      <c r="B129">
        <v>5345</v>
      </c>
      <c r="C129">
        <f t="shared" si="24"/>
        <v>423</v>
      </c>
      <c r="D129">
        <f t="shared" si="28"/>
        <v>166.71428571428572</v>
      </c>
      <c r="E129">
        <f t="shared" si="23"/>
        <v>1476.2946542496543</v>
      </c>
      <c r="F129">
        <v>167</v>
      </c>
      <c r="G129">
        <f t="shared" si="27"/>
        <v>9</v>
      </c>
      <c r="H129">
        <f t="shared" si="30"/>
        <v>35</v>
      </c>
      <c r="I129">
        <v>3648.2359070798102</v>
      </c>
      <c r="J129">
        <f t="shared" si="37"/>
        <v>1529.7640929201898</v>
      </c>
      <c r="K129">
        <f t="shared" si="29"/>
        <v>1524.4412097393395</v>
      </c>
      <c r="L129">
        <f t="shared" si="25"/>
        <v>1.2489510826426373</v>
      </c>
      <c r="M129">
        <f t="shared" si="26"/>
        <v>1.0324779768731811</v>
      </c>
      <c r="N129">
        <f t="shared" si="31"/>
        <v>1.0892551797331942</v>
      </c>
      <c r="O129">
        <f t="shared" si="32"/>
        <v>1.1339985863011044</v>
      </c>
      <c r="P129" s="6">
        <f t="shared" si="33"/>
        <v>8.925517973319419E-2</v>
      </c>
      <c r="Q129" s="6">
        <f t="shared" si="34"/>
        <v>0.13399858630110439</v>
      </c>
    </row>
    <row r="130" spans="1:17" x14ac:dyDescent="0.3">
      <c r="A130" s="1">
        <v>44035</v>
      </c>
      <c r="B130">
        <v>5658</v>
      </c>
      <c r="C130">
        <f t="shared" si="24"/>
        <v>313</v>
      </c>
      <c r="D130">
        <f t="shared" si="28"/>
        <v>184.93653700396811</v>
      </c>
      <c r="E130">
        <f t="shared" si="23"/>
        <v>1694.313280657494</v>
      </c>
      <c r="F130">
        <v>173</v>
      </c>
      <c r="G130">
        <f t="shared" si="27"/>
        <v>6</v>
      </c>
      <c r="H130">
        <f t="shared" si="30"/>
        <v>36</v>
      </c>
      <c r="I130">
        <v>3759.9046759563712</v>
      </c>
      <c r="J130">
        <f t="shared" si="37"/>
        <v>1725.0953240436288</v>
      </c>
      <c r="K130">
        <f t="shared" si="29"/>
        <v>1591.3326188103997</v>
      </c>
      <c r="L130">
        <f t="shared" si="25"/>
        <v>1.1276871591034461</v>
      </c>
      <c r="M130">
        <f t="shared" si="26"/>
        <v>1.0438792973082234</v>
      </c>
      <c r="N130">
        <f t="shared" si="31"/>
        <v>1.1379816171830683</v>
      </c>
      <c r="O130">
        <f t="shared" si="32"/>
        <v>1.3393597236363577</v>
      </c>
      <c r="P130" s="6">
        <f t="shared" si="33"/>
        <v>0.13798161718306834</v>
      </c>
      <c r="Q130" s="6">
        <f t="shared" si="34"/>
        <v>0.33935972363635769</v>
      </c>
    </row>
    <row r="131" spans="1:17" x14ac:dyDescent="0.3">
      <c r="A131" s="1">
        <v>44036</v>
      </c>
      <c r="B131">
        <v>5975</v>
      </c>
      <c r="C131">
        <f t="shared" si="24"/>
        <v>317</v>
      </c>
      <c r="D131">
        <f t="shared" si="28"/>
        <v>203.64310504889662</v>
      </c>
      <c r="E131">
        <f t="shared" si="23"/>
        <v>1914</v>
      </c>
      <c r="F131">
        <v>181</v>
      </c>
      <c r="G131">
        <f t="shared" si="27"/>
        <v>8</v>
      </c>
      <c r="H131">
        <f t="shared" si="30"/>
        <v>38</v>
      </c>
      <c r="I131">
        <v>3874.1816777824015</v>
      </c>
      <c r="J131">
        <f t="shared" si="37"/>
        <v>1919.8183222175985</v>
      </c>
      <c r="K131">
        <f t="shared" si="29"/>
        <v>1681.1639419539042</v>
      </c>
      <c r="L131">
        <f t="shared" si="25"/>
        <v>1.1128766598923578</v>
      </c>
      <c r="M131">
        <f t="shared" si="26"/>
        <v>1.0564503750389143</v>
      </c>
      <c r="N131">
        <f t="shared" si="31"/>
        <v>1.2248409997338088</v>
      </c>
      <c r="O131">
        <f t="shared" si="32"/>
        <v>1.3063678036725206</v>
      </c>
      <c r="P131" s="6">
        <f t="shared" si="33"/>
        <v>0.22484099973380878</v>
      </c>
      <c r="Q131" s="6">
        <f t="shared" si="34"/>
        <v>0.30636780367252059</v>
      </c>
    </row>
    <row r="132" spans="1:17" x14ac:dyDescent="0.3">
      <c r="A132" s="1">
        <v>44037</v>
      </c>
      <c r="B132">
        <v>5983</v>
      </c>
      <c r="C132">
        <f t="shared" si="24"/>
        <v>8</v>
      </c>
      <c r="D132">
        <f t="shared" si="28"/>
        <v>214.57142857142858</v>
      </c>
      <c r="E132">
        <f t="shared" si="23"/>
        <v>1919</v>
      </c>
      <c r="F132">
        <v>185</v>
      </c>
      <c r="G132">
        <f t="shared" si="27"/>
        <v>4</v>
      </c>
      <c r="H132">
        <f t="shared" si="30"/>
        <v>41</v>
      </c>
      <c r="I132">
        <v>3991.078391321143</v>
      </c>
      <c r="J132">
        <f t="shared" si="37"/>
        <v>1806.921608678857</v>
      </c>
      <c r="K132">
        <f t="shared" si="29"/>
        <v>1786.5254568756086</v>
      </c>
      <c r="L132">
        <f t="shared" si="25"/>
        <v>0.9411940639214581</v>
      </c>
      <c r="M132">
        <f t="shared" si="26"/>
        <v>1.062671767037336</v>
      </c>
      <c r="N132">
        <f t="shared" si="31"/>
        <v>1.3344124049210144</v>
      </c>
      <c r="O132">
        <f t="shared" si="32"/>
        <v>1.2507357898827332</v>
      </c>
      <c r="P132" s="6">
        <f t="shared" si="33"/>
        <v>0.33441240492101443</v>
      </c>
      <c r="Q132" s="6">
        <f t="shared" si="34"/>
        <v>0.25073578988273315</v>
      </c>
    </row>
    <row r="133" spans="1:17" x14ac:dyDescent="0.3">
      <c r="A133" s="1">
        <v>44038</v>
      </c>
      <c r="B133">
        <f>(B135/B132)^(1/3)*B132</f>
        <v>6126.5292688889394</v>
      </c>
      <c r="C133">
        <f t="shared" si="24"/>
        <v>143.52926888893944</v>
      </c>
      <c r="D133">
        <f t="shared" si="28"/>
        <v>186</v>
      </c>
      <c r="E133">
        <f t="shared" si="23"/>
        <v>1940.8508292569604</v>
      </c>
      <c r="F133">
        <f>(F135/F132)^(1/3)*F132</f>
        <v>187.30450735595528</v>
      </c>
      <c r="G133">
        <f t="shared" si="27"/>
        <v>2.3045073559552804</v>
      </c>
      <c r="H133">
        <f t="shared" si="30"/>
        <v>37.905712180090489</v>
      </c>
      <c r="I133">
        <v>4110.6031596172097</v>
      </c>
      <c r="J133">
        <f t="shared" si="37"/>
        <v>1828.6216019157746</v>
      </c>
      <c r="K133">
        <f t="shared" si="29"/>
        <v>1851.9895822413953</v>
      </c>
      <c r="L133">
        <f t="shared" si="25"/>
        <v>1.0120093717030612</v>
      </c>
      <c r="M133">
        <f t="shared" si="26"/>
        <v>1.0366432647874353</v>
      </c>
      <c r="N133">
        <f t="shared" si="31"/>
        <v>1.3586813477379778</v>
      </c>
      <c r="O133">
        <f t="shared" si="32"/>
        <v>1.3506785154159791</v>
      </c>
      <c r="P133" s="6">
        <f t="shared" si="33"/>
        <v>0.35868134773797777</v>
      </c>
      <c r="Q133" s="6">
        <f t="shared" si="34"/>
        <v>0.35067851541597905</v>
      </c>
    </row>
    <row r="134" spans="1:17" x14ac:dyDescent="0.3">
      <c r="A134" s="1">
        <v>44039</v>
      </c>
      <c r="B134">
        <f>(B135/B132)^(1/3)*B133</f>
        <v>6273.5017353422763</v>
      </c>
      <c r="C134">
        <f t="shared" si="24"/>
        <v>146.97246645333689</v>
      </c>
      <c r="D134">
        <f t="shared" si="28"/>
        <v>157.85714285714286</v>
      </c>
      <c r="E134">
        <f t="shared" si="23"/>
        <v>1962.5017353422763</v>
      </c>
      <c r="F134">
        <f>(F135/F132)^(1/3)*F133</f>
        <v>189.63772149111949</v>
      </c>
      <c r="G134">
        <f t="shared" si="27"/>
        <v>2.3332141351642122</v>
      </c>
      <c r="H134">
        <f t="shared" si="30"/>
        <v>34.637721491119493</v>
      </c>
      <c r="I134">
        <v>4232.7610270091782</v>
      </c>
      <c r="J134">
        <f t="shared" si="37"/>
        <v>1851.1029868419782</v>
      </c>
      <c r="K134">
        <f t="shared" si="29"/>
        <v>1884.4167871251871</v>
      </c>
      <c r="L134">
        <f t="shared" si="25"/>
        <v>1.0122941700473465</v>
      </c>
      <c r="M134">
        <f t="shared" si="26"/>
        <v>1.0175093883868107</v>
      </c>
      <c r="N134">
        <f t="shared" si="31"/>
        <v>1.3259521810307469</v>
      </c>
      <c r="O134">
        <f t="shared" si="32"/>
        <v>1.4687359033362535</v>
      </c>
      <c r="P134" s="6">
        <f t="shared" si="33"/>
        <v>0.32595218103074686</v>
      </c>
      <c r="Q134" s="6">
        <f t="shared" si="34"/>
        <v>0.46873590333625348</v>
      </c>
    </row>
    <row r="135" spans="1:17" x14ac:dyDescent="0.3">
      <c r="A135" s="1">
        <v>44040</v>
      </c>
      <c r="B135">
        <v>6424</v>
      </c>
      <c r="C135">
        <f t="shared" si="24"/>
        <v>150.49826465772367</v>
      </c>
      <c r="D135">
        <f t="shared" si="28"/>
        <v>166.71428571428572</v>
      </c>
      <c r="E135">
        <f t="shared" si="23"/>
        <v>2002</v>
      </c>
      <c r="F135">
        <v>192</v>
      </c>
      <c r="G135">
        <f t="shared" si="27"/>
        <v>2.3622785088805074</v>
      </c>
      <c r="H135">
        <f t="shared" si="30"/>
        <v>34</v>
      </c>
      <c r="I135">
        <v>4357.5535791166967</v>
      </c>
      <c r="J135">
        <f t="shared" si="37"/>
        <v>1874.4464208833033</v>
      </c>
      <c r="K135">
        <f t="shared" si="29"/>
        <v>1920.2359712401353</v>
      </c>
      <c r="L135">
        <f t="shared" si="25"/>
        <v>1.012610553927715</v>
      </c>
      <c r="M135">
        <f t="shared" si="26"/>
        <v>1.0190081007342293</v>
      </c>
      <c r="N135">
        <f t="shared" si="31"/>
        <v>1.3005430042422712</v>
      </c>
      <c r="O135">
        <f t="shared" si="32"/>
        <v>1.5303613789554129</v>
      </c>
      <c r="P135" s="6">
        <f t="shared" si="33"/>
        <v>0.30054300424227121</v>
      </c>
      <c r="Q135" s="6">
        <f t="shared" si="34"/>
        <v>0.53036137895541291</v>
      </c>
    </row>
    <row r="136" spans="1:17" x14ac:dyDescent="0.3">
      <c r="A136" s="1">
        <v>44041</v>
      </c>
      <c r="B136">
        <v>6647</v>
      </c>
      <c r="C136">
        <f t="shared" si="24"/>
        <v>223</v>
      </c>
      <c r="D136">
        <f t="shared" si="28"/>
        <v>170.14285714285714</v>
      </c>
      <c r="E136">
        <f t="shared" si="23"/>
        <v>2203</v>
      </c>
      <c r="F136">
        <v>194</v>
      </c>
      <c r="G136">
        <f t="shared" si="27"/>
        <v>2</v>
      </c>
      <c r="H136">
        <f t="shared" si="30"/>
        <v>27</v>
      </c>
      <c r="I136">
        <v>4484.9787867945779</v>
      </c>
      <c r="J136">
        <f t="shared" si="37"/>
        <v>1968.0212132054221</v>
      </c>
      <c r="K136">
        <f t="shared" si="29"/>
        <v>1960.0453780651501</v>
      </c>
      <c r="L136">
        <f t="shared" si="25"/>
        <v>1.049921294777806</v>
      </c>
      <c r="M136">
        <f t="shared" si="26"/>
        <v>1.0207315181161327</v>
      </c>
      <c r="N136">
        <f t="shared" si="31"/>
        <v>1.2857467808812999</v>
      </c>
      <c r="O136">
        <f t="shared" si="32"/>
        <v>1.2864867349897309</v>
      </c>
      <c r="P136" s="6">
        <f t="shared" si="33"/>
        <v>0.2857467808812999</v>
      </c>
      <c r="Q136" s="6">
        <f t="shared" si="34"/>
        <v>0.28648673498973087</v>
      </c>
    </row>
    <row r="137" spans="1:17" x14ac:dyDescent="0.3">
      <c r="A137" s="1">
        <v>44042</v>
      </c>
      <c r="B137">
        <v>6763</v>
      </c>
      <c r="C137">
        <f t="shared" si="24"/>
        <v>116</v>
      </c>
      <c r="D137">
        <f t="shared" si="28"/>
        <v>167.27268209981244</v>
      </c>
      <c r="E137">
        <f t="shared" si="23"/>
        <v>2306</v>
      </c>
      <c r="F137">
        <v>200</v>
      </c>
      <c r="G137">
        <f t="shared" si="27"/>
        <v>6</v>
      </c>
      <c r="H137">
        <f t="shared" si="30"/>
        <v>27</v>
      </c>
      <c r="I137">
        <v>4615.0308550896743</v>
      </c>
      <c r="J137">
        <f t="shared" si="37"/>
        <v>1947.9691449103257</v>
      </c>
      <c r="K137">
        <f t="shared" si="29"/>
        <v>1994.7472489243155</v>
      </c>
      <c r="L137">
        <f t="shared" si="25"/>
        <v>0.98981105073433806</v>
      </c>
      <c r="M137">
        <f t="shared" si="26"/>
        <v>1.0177046262538172</v>
      </c>
      <c r="N137">
        <f t="shared" si="31"/>
        <v>1.2535074222355149</v>
      </c>
      <c r="O137">
        <f t="shared" si="32"/>
        <v>1.1291950756345916</v>
      </c>
      <c r="P137" s="6">
        <f t="shared" si="33"/>
        <v>0.25350742223551492</v>
      </c>
      <c r="Q137" s="6">
        <f t="shared" si="34"/>
        <v>0.12919507563459165</v>
      </c>
    </row>
    <row r="138" spans="1:17" x14ac:dyDescent="0.3">
      <c r="A138" s="1">
        <v>44043</v>
      </c>
      <c r="B138">
        <v>7142</v>
      </c>
      <c r="C138">
        <f t="shared" si="24"/>
        <v>379</v>
      </c>
      <c r="D138">
        <f t="shared" si="28"/>
        <v>164.21403780824625</v>
      </c>
      <c r="E138">
        <f t="shared" si="23"/>
        <v>2401</v>
      </c>
      <c r="F138">
        <v>204</v>
      </c>
      <c r="G138">
        <f t="shared" si="27"/>
        <v>4</v>
      </c>
      <c r="H138">
        <f t="shared" si="30"/>
        <v>23</v>
      </c>
      <c r="I138">
        <v>4747.7000782740888</v>
      </c>
      <c r="J138">
        <f t="shared" si="37"/>
        <v>2190.2999217259112</v>
      </c>
      <c r="K138">
        <f t="shared" si="29"/>
        <v>2023.8665170140066</v>
      </c>
      <c r="L138">
        <f t="shared" si="25"/>
        <v>1.1244017532047414</v>
      </c>
      <c r="M138">
        <f t="shared" si="26"/>
        <v>1.0145979738061521</v>
      </c>
      <c r="N138">
        <f t="shared" si="31"/>
        <v>1.2038483972370964</v>
      </c>
      <c r="O138">
        <f t="shared" si="32"/>
        <v>1.140889164551715</v>
      </c>
      <c r="P138" s="6">
        <f t="shared" si="33"/>
        <v>0.20384839723709636</v>
      </c>
      <c r="Q138" s="6">
        <f t="shared" si="34"/>
        <v>0.14088916455171496</v>
      </c>
    </row>
    <row r="139" spans="1:17" x14ac:dyDescent="0.3">
      <c r="A139" s="1">
        <v>44044</v>
      </c>
      <c r="B139">
        <v>7174</v>
      </c>
      <c r="C139">
        <f t="shared" si="24"/>
        <v>32</v>
      </c>
      <c r="D139">
        <f t="shared" si="28"/>
        <v>180</v>
      </c>
      <c r="E139">
        <f t="shared" si="23"/>
        <v>2358</v>
      </c>
      <c r="F139">
        <v>205</v>
      </c>
      <c r="G139">
        <f t="shared" si="27"/>
        <v>1</v>
      </c>
      <c r="H139">
        <f t="shared" si="30"/>
        <v>20</v>
      </c>
      <c r="I139">
        <v>4882.9727020593691</v>
      </c>
      <c r="J139">
        <f t="shared" si="37"/>
        <v>2086.0272979406309</v>
      </c>
      <c r="K139">
        <f t="shared" si="29"/>
        <v>2065.2521239566076</v>
      </c>
      <c r="L139">
        <f t="shared" si="25"/>
        <v>0.95239344952214777</v>
      </c>
      <c r="M139">
        <f t="shared" si="26"/>
        <v>1.020448782859287</v>
      </c>
      <c r="N139">
        <f t="shared" si="31"/>
        <v>1.156016062356287</v>
      </c>
      <c r="O139">
        <f t="shared" si="32"/>
        <v>1.1544647470710387</v>
      </c>
      <c r="P139" s="6">
        <f t="shared" si="33"/>
        <v>0.15601606235628696</v>
      </c>
      <c r="Q139" s="6">
        <f t="shared" si="34"/>
        <v>0.15446474707103874</v>
      </c>
    </row>
    <row r="140" spans="1:17" x14ac:dyDescent="0.3">
      <c r="A140" s="1">
        <v>44045</v>
      </c>
      <c r="B140">
        <f>SQRT(B139*B141)</f>
        <v>7297.4380435876265</v>
      </c>
      <c r="C140">
        <f t="shared" si="24"/>
        <v>123.43804358762645</v>
      </c>
      <c r="D140">
        <f t="shared" si="28"/>
        <v>193.28571428571428</v>
      </c>
      <c r="E140">
        <f t="shared" si="23"/>
        <v>2465.4645337264637</v>
      </c>
      <c r="F140">
        <f>SQRT(F139*F141)</f>
        <v>208.96171898220976</v>
      </c>
      <c r="G140">
        <f t="shared" si="27"/>
        <v>3.96171898220976</v>
      </c>
      <c r="H140">
        <f t="shared" si="30"/>
        <v>21.65721162625448</v>
      </c>
      <c r="I140">
        <v>5020.8307941200492</v>
      </c>
      <c r="J140">
        <f t="shared" si="37"/>
        <v>2067.6455304853671</v>
      </c>
      <c r="K140">
        <f t="shared" si="29"/>
        <v>2114.9348197580089</v>
      </c>
      <c r="L140">
        <f t="shared" si="25"/>
        <v>0.99118814625608653</v>
      </c>
      <c r="M140">
        <f t="shared" si="26"/>
        <v>1.024056479702933</v>
      </c>
      <c r="N140">
        <f t="shared" si="31"/>
        <v>1.1419798685899629</v>
      </c>
      <c r="O140">
        <f t="shared" si="32"/>
        <v>1.1307126243719186</v>
      </c>
      <c r="P140" s="6">
        <f t="shared" si="33"/>
        <v>0.14197986858996292</v>
      </c>
      <c r="Q140" s="6">
        <f t="shared" si="34"/>
        <v>0.13071262437191855</v>
      </c>
    </row>
    <row r="141" spans="1:17" x14ac:dyDescent="0.3">
      <c r="A141" s="1">
        <v>44046</v>
      </c>
      <c r="B141">
        <v>7423</v>
      </c>
      <c r="C141">
        <f t="shared" si="24"/>
        <v>125.56195641237355</v>
      </c>
      <c r="D141">
        <f t="shared" si="28"/>
        <v>208.71428571428572</v>
      </c>
      <c r="E141">
        <f t="shared" si="23"/>
        <v>2575</v>
      </c>
      <c r="F141">
        <v>213</v>
      </c>
      <c r="G141">
        <f t="shared" si="27"/>
        <v>4.03828101779024</v>
      </c>
      <c r="H141">
        <f t="shared" si="30"/>
        <v>23.362278508880507</v>
      </c>
      <c r="I141">
        <v>5161.2521240700971</v>
      </c>
      <c r="J141">
        <f t="shared" si="37"/>
        <v>2048.7478759299029</v>
      </c>
      <c r="K141">
        <f t="shared" si="29"/>
        <v>2178.5954545188056</v>
      </c>
      <c r="L141">
        <f t="shared" si="25"/>
        <v>0.99086030256306645</v>
      </c>
      <c r="M141">
        <f t="shared" si="26"/>
        <v>1.0301005185436782</v>
      </c>
      <c r="N141">
        <f t="shared" si="31"/>
        <v>1.1561112538391303</v>
      </c>
      <c r="O141">
        <f t="shared" si="32"/>
        <v>1.1067714170917693</v>
      </c>
      <c r="P141" s="6">
        <f t="shared" si="33"/>
        <v>0.15611125383913027</v>
      </c>
      <c r="Q141" s="6">
        <f t="shared" si="34"/>
        <v>0.10677141709176929</v>
      </c>
    </row>
    <row r="142" spans="1:17" x14ac:dyDescent="0.3">
      <c r="A142" s="1">
        <v>44047</v>
      </c>
      <c r="B142">
        <v>7684</v>
      </c>
      <c r="C142">
        <f t="shared" si="24"/>
        <v>261</v>
      </c>
      <c r="D142">
        <f t="shared" si="28"/>
        <v>206.42857142857142</v>
      </c>
      <c r="E142">
        <f t="shared" si="23"/>
        <v>2762</v>
      </c>
      <c r="F142">
        <v>220</v>
      </c>
      <c r="G142">
        <f t="shared" si="27"/>
        <v>7</v>
      </c>
      <c r="H142">
        <f t="shared" si="30"/>
        <v>28</v>
      </c>
      <c r="I142">
        <v>5304.2100540419924</v>
      </c>
      <c r="J142">
        <f t="shared" si="37"/>
        <v>2159.7899459580076</v>
      </c>
      <c r="K142">
        <f t="shared" si="29"/>
        <v>2233.4831487876136</v>
      </c>
      <c r="L142">
        <f t="shared" si="25"/>
        <v>1.0541999683478398</v>
      </c>
      <c r="M142">
        <f t="shared" si="26"/>
        <v>1.0251940736197538</v>
      </c>
      <c r="N142">
        <f t="shared" si="31"/>
        <v>1.1631295227456735</v>
      </c>
      <c r="O142">
        <f t="shared" si="32"/>
        <v>1.1522281575486382</v>
      </c>
      <c r="P142" s="6">
        <f t="shared" si="33"/>
        <v>0.16312952274567349</v>
      </c>
      <c r="Q142" s="6">
        <f t="shared" si="34"/>
        <v>0.15222815754863817</v>
      </c>
    </row>
    <row r="143" spans="1:17" x14ac:dyDescent="0.3">
      <c r="A143" s="1">
        <v>44048</v>
      </c>
      <c r="B143">
        <v>8000</v>
      </c>
      <c r="C143">
        <f t="shared" si="24"/>
        <v>316</v>
      </c>
      <c r="D143">
        <f t="shared" si="28"/>
        <v>232.14285714285714</v>
      </c>
      <c r="E143">
        <f t="shared" si="23"/>
        <v>2655</v>
      </c>
      <c r="F143">
        <v>226</v>
      </c>
      <c r="G143">
        <f t="shared" si="27"/>
        <v>6</v>
      </c>
      <c r="H143">
        <f t="shared" si="30"/>
        <v>32</v>
      </c>
      <c r="I143">
        <v>5449.6734410140598</v>
      </c>
      <c r="J143">
        <f t="shared" si="37"/>
        <v>2324.3265589859402</v>
      </c>
      <c r="K143">
        <f t="shared" si="29"/>
        <v>2313.0554603848259</v>
      </c>
      <c r="L143">
        <f t="shared" si="25"/>
        <v>1.0761817663499447</v>
      </c>
      <c r="M143">
        <f t="shared" si="26"/>
        <v>1.0356270033379953</v>
      </c>
      <c r="N143">
        <f t="shared" si="31"/>
        <v>1.1801030150986342</v>
      </c>
      <c r="O143">
        <f t="shared" si="32"/>
        <v>1.1810475127959543</v>
      </c>
      <c r="P143" s="6">
        <f t="shared" si="33"/>
        <v>0.18010301509863424</v>
      </c>
      <c r="Q143" s="6">
        <f t="shared" si="34"/>
        <v>0.18104751279595432</v>
      </c>
    </row>
    <row r="144" spans="1:17" x14ac:dyDescent="0.3">
      <c r="A144" s="1">
        <v>44049</v>
      </c>
      <c r="B144">
        <v>8224</v>
      </c>
      <c r="C144">
        <f t="shared" si="24"/>
        <v>224</v>
      </c>
      <c r="D144">
        <f t="shared" si="28"/>
        <v>224.11500235269574</v>
      </c>
      <c r="E144">
        <f t="shared" ref="E144:E207" si="38">SUM(C131:C144)</f>
        <v>2566</v>
      </c>
      <c r="F144">
        <v>229</v>
      </c>
      <c r="G144">
        <f t="shared" si="27"/>
        <v>3</v>
      </c>
      <c r="H144">
        <f t="shared" si="30"/>
        <v>29</v>
      </c>
      <c r="I144">
        <v>5597.6065520170441</v>
      </c>
      <c r="J144">
        <f t="shared" si="37"/>
        <v>2397.3934479829559</v>
      </c>
      <c r="K144">
        <f t="shared" si="29"/>
        <v>2385.6133613902707</v>
      </c>
      <c r="L144">
        <f t="shared" si="25"/>
        <v>1.031435724345418</v>
      </c>
      <c r="M144">
        <f t="shared" si="26"/>
        <v>1.0313688548537323</v>
      </c>
      <c r="N144">
        <f t="shared" si="31"/>
        <v>1.1959476884486158</v>
      </c>
      <c r="O144">
        <f t="shared" si="32"/>
        <v>1.2307142822292081</v>
      </c>
      <c r="P144" s="6">
        <f t="shared" si="33"/>
        <v>0.19594768844861576</v>
      </c>
      <c r="Q144" s="6">
        <f t="shared" si="34"/>
        <v>0.23071428222920809</v>
      </c>
    </row>
    <row r="145" spans="1:17" x14ac:dyDescent="0.3">
      <c r="A145" s="1">
        <v>44050</v>
      </c>
      <c r="B145">
        <v>8587</v>
      </c>
      <c r="C145">
        <f t="shared" si="24"/>
        <v>363</v>
      </c>
      <c r="D145">
        <f t="shared" si="28"/>
        <v>215.85714285714286</v>
      </c>
      <c r="E145">
        <f t="shared" si="38"/>
        <v>2612</v>
      </c>
      <c r="F145">
        <v>232</v>
      </c>
      <c r="G145">
        <f t="shared" si="27"/>
        <v>3</v>
      </c>
      <c r="H145">
        <f t="shared" si="30"/>
        <v>28</v>
      </c>
      <c r="I145">
        <v>5747.9689933246646</v>
      </c>
      <c r="J145">
        <f t="shared" si="37"/>
        <v>2607.0310066753354</v>
      </c>
      <c r="K145">
        <f t="shared" si="29"/>
        <v>2449.6088895412618</v>
      </c>
      <c r="L145">
        <f t="shared" si="25"/>
        <v>1.0874439524596007</v>
      </c>
      <c r="M145">
        <f t="shared" si="26"/>
        <v>1.0268256076976767</v>
      </c>
      <c r="N145">
        <f t="shared" si="31"/>
        <v>1.2103608953200093</v>
      </c>
      <c r="O145">
        <f t="shared" si="32"/>
        <v>1.1902621101410846</v>
      </c>
      <c r="P145" s="6">
        <f t="shared" si="33"/>
        <v>0.21036089532000934</v>
      </c>
      <c r="Q145" s="6">
        <f t="shared" si="34"/>
        <v>0.19026211014108463</v>
      </c>
    </row>
    <row r="146" spans="1:17" x14ac:dyDescent="0.3">
      <c r="A146" s="1">
        <v>44051</v>
      </c>
      <c r="B146">
        <v>8799</v>
      </c>
      <c r="C146">
        <f t="shared" si="24"/>
        <v>212</v>
      </c>
      <c r="D146">
        <f t="shared" si="28"/>
        <v>214.57142857142858</v>
      </c>
      <c r="E146">
        <f t="shared" si="38"/>
        <v>2816</v>
      </c>
      <c r="F146">
        <v>233</v>
      </c>
      <c r="G146">
        <f t="shared" si="27"/>
        <v>1</v>
      </c>
      <c r="H146">
        <f t="shared" si="30"/>
        <v>28</v>
      </c>
      <c r="I146">
        <v>5900.7156546948208</v>
      </c>
      <c r="J146">
        <f t="shared" si="37"/>
        <v>2665.2843453051792</v>
      </c>
      <c r="K146">
        <f t="shared" si="29"/>
        <v>2508.6006586645249</v>
      </c>
      <c r="L146">
        <f t="shared" si="25"/>
        <v>1.022344704946234</v>
      </c>
      <c r="M146">
        <f t="shared" si="26"/>
        <v>1.0240821175066483</v>
      </c>
      <c r="N146">
        <f t="shared" si="31"/>
        <v>1.2146704170232498</v>
      </c>
      <c r="O146">
        <f t="shared" si="32"/>
        <v>1.2776843083196479</v>
      </c>
      <c r="P146" s="6">
        <f t="shared" si="33"/>
        <v>0.21467041702324985</v>
      </c>
      <c r="Q146" s="6">
        <f t="shared" si="34"/>
        <v>0.27768430831964785</v>
      </c>
    </row>
    <row r="147" spans="1:17" x14ac:dyDescent="0.3">
      <c r="A147" s="1">
        <v>44052</v>
      </c>
      <c r="B147">
        <f>SQRT(B146*B148)</f>
        <v>8866.2430600564967</v>
      </c>
      <c r="C147">
        <f t="shared" si="24"/>
        <v>67.243060056496688</v>
      </c>
      <c r="D147">
        <f t="shared" si="28"/>
        <v>238.42857142857142</v>
      </c>
      <c r="E147">
        <f t="shared" si="38"/>
        <v>2739.7137911675572</v>
      </c>
      <c r="F147">
        <f>SQRT(F146*F148)</f>
        <v>243.75192306933704</v>
      </c>
      <c r="G147">
        <f t="shared" si="27"/>
        <v>10.751923069337039</v>
      </c>
      <c r="H147">
        <f t="shared" si="30"/>
        <v>34.790204087127279</v>
      </c>
      <c r="I147">
        <v>6055.7966696776484</v>
      </c>
      <c r="J147">
        <f>B147-F147-I147</f>
        <v>2566.6944673095104</v>
      </c>
      <c r="K147">
        <f t="shared" si="29"/>
        <v>2584.4904188414107</v>
      </c>
      <c r="L147">
        <f t="shared" si="25"/>
        <v>0.96300962102999177</v>
      </c>
      <c r="M147">
        <f t="shared" si="26"/>
        <v>1.0302518298058991</v>
      </c>
      <c r="N147">
        <f t="shared" si="31"/>
        <v>1.2220189457834585</v>
      </c>
      <c r="O147">
        <f t="shared" si="32"/>
        <v>1.2413609728873569</v>
      </c>
      <c r="P147" s="6">
        <f t="shared" si="33"/>
        <v>0.22201894578345849</v>
      </c>
      <c r="Q147" s="6">
        <f t="shared" si="34"/>
        <v>0.24136097288735692</v>
      </c>
    </row>
    <row r="148" spans="1:17" x14ac:dyDescent="0.3">
      <c r="A148" s="1">
        <v>44053</v>
      </c>
      <c r="B148">
        <v>8934</v>
      </c>
      <c r="C148">
        <f t="shared" si="24"/>
        <v>67.756939943503312</v>
      </c>
      <c r="D148">
        <f t="shared" si="28"/>
        <v>236.14285714285714</v>
      </c>
      <c r="E148">
        <f t="shared" si="38"/>
        <v>2660.4982646577237</v>
      </c>
      <c r="F148">
        <v>255</v>
      </c>
      <c r="G148">
        <f t="shared" si="27"/>
        <v>11.248076930662961</v>
      </c>
      <c r="H148">
        <f t="shared" si="30"/>
        <v>42</v>
      </c>
      <c r="I148">
        <v>6213.1573929435181</v>
      </c>
      <c r="J148">
        <f t="shared" ref="J148:J211" si="39">B148-F148-I148</f>
        <v>2465.8426070564819</v>
      </c>
      <c r="K148">
        <f t="shared" si="29"/>
        <v>2656.3407562429779</v>
      </c>
      <c r="L148">
        <f t="shared" si="25"/>
        <v>0.96070749302750302</v>
      </c>
      <c r="M148">
        <f t="shared" si="26"/>
        <v>1.0278005818391762</v>
      </c>
      <c r="N148">
        <f t="shared" si="31"/>
        <v>1.2192905069792748</v>
      </c>
      <c r="O148">
        <f t="shared" si="32"/>
        <v>1.2035851927056982</v>
      </c>
      <c r="P148" s="6">
        <f t="shared" si="33"/>
        <v>0.21929050697927477</v>
      </c>
      <c r="Q148" s="6">
        <f t="shared" si="34"/>
        <v>0.20358519270569819</v>
      </c>
    </row>
    <row r="149" spans="1:17" x14ac:dyDescent="0.3">
      <c r="A149" s="1">
        <v>44054</v>
      </c>
      <c r="B149">
        <v>9186</v>
      </c>
      <c r="C149">
        <f t="shared" si="24"/>
        <v>252</v>
      </c>
      <c r="D149">
        <f t="shared" si="28"/>
        <v>217.14285714285714</v>
      </c>
      <c r="E149">
        <f t="shared" si="38"/>
        <v>2762</v>
      </c>
      <c r="F149">
        <v>262</v>
      </c>
      <c r="G149">
        <f t="shared" si="27"/>
        <v>7</v>
      </c>
      <c r="H149">
        <f t="shared" si="30"/>
        <v>42</v>
      </c>
      <c r="I149">
        <v>6372.7383955082505</v>
      </c>
      <c r="J149">
        <f t="shared" si="39"/>
        <v>2551.2616044917495</v>
      </c>
      <c r="K149">
        <f t="shared" si="29"/>
        <v>2705.8604181112232</v>
      </c>
      <c r="L149">
        <f t="shared" si="25"/>
        <v>1.0346408960534725</v>
      </c>
      <c r="M149">
        <f t="shared" si="26"/>
        <v>1.0186420592884642</v>
      </c>
      <c r="N149">
        <f t="shared" si="31"/>
        <v>1.2114980225304262</v>
      </c>
      <c r="O149">
        <f t="shared" si="32"/>
        <v>1.1812545054515007</v>
      </c>
      <c r="P149" s="6">
        <f t="shared" si="33"/>
        <v>0.21149802253042616</v>
      </c>
      <c r="Q149" s="6">
        <f t="shared" si="34"/>
        <v>0.18125450545150068</v>
      </c>
    </row>
    <row r="150" spans="1:17" x14ac:dyDescent="0.3">
      <c r="A150" s="1">
        <v>44055</v>
      </c>
      <c r="B150">
        <v>9669</v>
      </c>
      <c r="C150">
        <f t="shared" si="24"/>
        <v>483</v>
      </c>
      <c r="D150">
        <f t="shared" si="28"/>
        <v>190.85714285714286</v>
      </c>
      <c r="E150">
        <f t="shared" si="38"/>
        <v>3022</v>
      </c>
      <c r="F150">
        <v>271</v>
      </c>
      <c r="G150">
        <f t="shared" si="27"/>
        <v>9</v>
      </c>
      <c r="H150">
        <f t="shared" si="30"/>
        <v>45</v>
      </c>
      <c r="I150">
        <v>6534.4754786444146</v>
      </c>
      <c r="J150">
        <f t="shared" si="39"/>
        <v>2863.5245213555854</v>
      </c>
      <c r="K150">
        <f t="shared" si="29"/>
        <v>2728.1868903546892</v>
      </c>
      <c r="L150">
        <f t="shared" si="25"/>
        <v>1.1223954910441429</v>
      </c>
      <c r="M150">
        <f t="shared" si="26"/>
        <v>1.008251154454985</v>
      </c>
      <c r="N150">
        <f t="shared" si="31"/>
        <v>1.1794731847462048</v>
      </c>
      <c r="O150">
        <f t="shared" si="32"/>
        <v>1.2319802956624508</v>
      </c>
      <c r="P150" s="6">
        <f t="shared" si="33"/>
        <v>0.17947318474620477</v>
      </c>
      <c r="Q150" s="6">
        <f t="shared" si="34"/>
        <v>0.23198029566245082</v>
      </c>
    </row>
    <row r="151" spans="1:17" x14ac:dyDescent="0.3">
      <c r="A151" s="1">
        <v>44056</v>
      </c>
      <c r="B151">
        <v>9877</v>
      </c>
      <c r="C151">
        <f t="shared" si="24"/>
        <v>208</v>
      </c>
      <c r="D151">
        <f t="shared" si="28"/>
        <v>203.57882928891948</v>
      </c>
      <c r="E151">
        <f t="shared" si="38"/>
        <v>3114</v>
      </c>
      <c r="F151">
        <v>274</v>
      </c>
      <c r="G151">
        <f t="shared" si="27"/>
        <v>3</v>
      </c>
      <c r="H151">
        <f t="shared" si="30"/>
        <v>45</v>
      </c>
      <c r="I151">
        <v>6698.2997071666632</v>
      </c>
      <c r="J151">
        <f t="shared" si="39"/>
        <v>2904.7002928333368</v>
      </c>
      <c r="K151">
        <f t="shared" si="29"/>
        <v>2762.9134248675869</v>
      </c>
      <c r="L151">
        <f t="shared" si="25"/>
        <v>1.0143794024359389</v>
      </c>
      <c r="M151">
        <f t="shared" si="26"/>
        <v>1.0127287960497393</v>
      </c>
      <c r="N151">
        <f t="shared" si="31"/>
        <v>1.158156417793299</v>
      </c>
      <c r="O151">
        <f t="shared" si="32"/>
        <v>1.211607671355406</v>
      </c>
      <c r="P151" s="6">
        <f t="shared" si="33"/>
        <v>0.15815641779329903</v>
      </c>
      <c r="Q151" s="6">
        <f t="shared" si="34"/>
        <v>0.21160767135540604</v>
      </c>
    </row>
    <row r="152" spans="1:17" x14ac:dyDescent="0.3">
      <c r="A152" s="1">
        <v>44057</v>
      </c>
      <c r="B152">
        <v>10107</v>
      </c>
      <c r="C152">
        <f t="shared" ref="C152:C209" si="40">B152-B151</f>
        <v>230</v>
      </c>
      <c r="D152">
        <f t="shared" si="28"/>
        <v>216.57142857142858</v>
      </c>
      <c r="E152">
        <f t="shared" si="38"/>
        <v>2965</v>
      </c>
      <c r="F152">
        <v>276</v>
      </c>
      <c r="G152">
        <f t="shared" si="27"/>
        <v>2</v>
      </c>
      <c r="H152">
        <f t="shared" si="30"/>
        <v>44</v>
      </c>
      <c r="I152">
        <v>6864.1374626663674</v>
      </c>
      <c r="J152">
        <f t="shared" si="39"/>
        <v>2966.8625373336326</v>
      </c>
      <c r="K152">
        <f t="shared" si="29"/>
        <v>2811.5290737770806</v>
      </c>
      <c r="L152">
        <f t="shared" ref="L152:L215" si="41">J152/J151</f>
        <v>1.0214005708794351</v>
      </c>
      <c r="M152">
        <f t="shared" ref="M152:M215" si="42">K152/K151</f>
        <v>1.0175957916277538</v>
      </c>
      <c r="N152">
        <f t="shared" si="31"/>
        <v>1.1477461099120994</v>
      </c>
      <c r="O152">
        <f t="shared" si="32"/>
        <v>1.1380234948249346</v>
      </c>
      <c r="P152" s="6">
        <f t="shared" si="33"/>
        <v>0.14774610991209935</v>
      </c>
      <c r="Q152" s="6">
        <f t="shared" si="34"/>
        <v>0.13802349482493459</v>
      </c>
    </row>
    <row r="153" spans="1:17" x14ac:dyDescent="0.3">
      <c r="A153" s="1">
        <v>44058</v>
      </c>
      <c r="B153">
        <v>10135</v>
      </c>
      <c r="C153">
        <f t="shared" si="40"/>
        <v>28</v>
      </c>
      <c r="D153">
        <f t="shared" si="28"/>
        <v>215.42857142857142</v>
      </c>
      <c r="E153">
        <f t="shared" si="38"/>
        <v>2961</v>
      </c>
      <c r="F153">
        <v>280</v>
      </c>
      <c r="G153">
        <f t="shared" ref="G153:G216" si="43">F153-F152</f>
        <v>4</v>
      </c>
      <c r="H153">
        <f t="shared" si="30"/>
        <v>47</v>
      </c>
      <c r="I153">
        <v>7031.9105171467972</v>
      </c>
      <c r="J153">
        <f t="shared" si="39"/>
        <v>2823.0894828532028</v>
      </c>
      <c r="K153">
        <f t="shared" si="29"/>
        <v>2857.0739418841208</v>
      </c>
      <c r="L153">
        <f t="shared" si="41"/>
        <v>0.9515403721368092</v>
      </c>
      <c r="M153">
        <f t="shared" si="42"/>
        <v>1.0161993231838979</v>
      </c>
      <c r="N153">
        <f t="shared" si="31"/>
        <v>1.1389114213998128</v>
      </c>
      <c r="O153">
        <f t="shared" si="32"/>
        <v>1.0592076180637136</v>
      </c>
      <c r="P153" s="6">
        <f t="shared" si="33"/>
        <v>0.13891142139981283</v>
      </c>
      <c r="Q153" s="6">
        <f t="shared" si="34"/>
        <v>5.9207618063713552E-2</v>
      </c>
    </row>
    <row r="154" spans="1:17" x14ac:dyDescent="0.3">
      <c r="A154" s="1">
        <v>44059</v>
      </c>
      <c r="B154">
        <f>SQRT(B153*B155)</f>
        <v>10291.294865078933</v>
      </c>
      <c r="C154">
        <f t="shared" si="40"/>
        <v>156.29486507893307</v>
      </c>
      <c r="D154">
        <f t="shared" ref="D154:D217" si="44">AVERAGE(C151:C157)</f>
        <v>195.71428571428572</v>
      </c>
      <c r="E154">
        <f t="shared" si="38"/>
        <v>2993.8568214913066</v>
      </c>
      <c r="F154">
        <f>SQRT(F153*F155)</f>
        <v>285.44701785094901</v>
      </c>
      <c r="G154">
        <f t="shared" si="43"/>
        <v>5.4470178509490097</v>
      </c>
      <c r="H154">
        <f t="shared" si="30"/>
        <v>41.695094781611971</v>
      </c>
      <c r="I154">
        <v>7201.5361273756962</v>
      </c>
      <c r="J154">
        <f t="shared" si="39"/>
        <v>2804.3117198522878</v>
      </c>
      <c r="K154">
        <f t="shared" ref="K154:K217" si="45">GEOMEAN(J151:J157)</f>
        <v>2878.9215208947376</v>
      </c>
      <c r="L154">
        <f t="shared" si="41"/>
        <v>0.99334850591348001</v>
      </c>
      <c r="M154">
        <f t="shared" si="42"/>
        <v>1.0076468370980309</v>
      </c>
      <c r="N154">
        <f t="shared" si="31"/>
        <v>1.1139223035639327</v>
      </c>
      <c r="O154">
        <f t="shared" si="32"/>
        <v>1.0925771475994395</v>
      </c>
      <c r="P154" s="6">
        <f t="shared" si="33"/>
        <v>0.11392230356393274</v>
      </c>
      <c r="Q154" s="6">
        <f t="shared" si="34"/>
        <v>9.2577147599439469E-2</v>
      </c>
    </row>
    <row r="155" spans="1:17" x14ac:dyDescent="0.3">
      <c r="A155" s="1">
        <v>44060</v>
      </c>
      <c r="B155">
        <v>10450</v>
      </c>
      <c r="C155">
        <f t="shared" si="40"/>
        <v>158.70513492106693</v>
      </c>
      <c r="D155">
        <f t="shared" si="44"/>
        <v>201.71428571428572</v>
      </c>
      <c r="E155">
        <f t="shared" si="38"/>
        <v>3027</v>
      </c>
      <c r="F155">
        <v>291</v>
      </c>
      <c r="G155">
        <f t="shared" si="43"/>
        <v>5.5529821490509903</v>
      </c>
      <c r="H155">
        <f t="shared" si="30"/>
        <v>36</v>
      </c>
      <c r="I155">
        <v>7372.9271501285293</v>
      </c>
      <c r="J155">
        <f t="shared" si="39"/>
        <v>2786.0728498714707</v>
      </c>
      <c r="K155">
        <f t="shared" si="45"/>
        <v>2904.0972524585554</v>
      </c>
      <c r="L155">
        <f t="shared" si="41"/>
        <v>0.99349613316818508</v>
      </c>
      <c r="M155">
        <f t="shared" si="42"/>
        <v>1.0087448481596655</v>
      </c>
      <c r="N155">
        <f t="shared" si="31"/>
        <v>1.0932698471132876</v>
      </c>
      <c r="O155">
        <f t="shared" si="32"/>
        <v>1.1298664569663077</v>
      </c>
      <c r="P155" s="6">
        <f t="shared" si="33"/>
        <v>9.3269847113287563E-2</v>
      </c>
      <c r="Q155" s="6">
        <f t="shared" si="34"/>
        <v>0.12986645696630772</v>
      </c>
    </row>
    <row r="156" spans="1:17" x14ac:dyDescent="0.3">
      <c r="A156" s="1">
        <v>44061</v>
      </c>
      <c r="B156">
        <v>10694</v>
      </c>
      <c r="C156">
        <f t="shared" si="40"/>
        <v>244</v>
      </c>
      <c r="D156">
        <f t="shared" si="44"/>
        <v>199.71428571428572</v>
      </c>
      <c r="E156">
        <f t="shared" si="38"/>
        <v>3010</v>
      </c>
      <c r="F156">
        <v>293</v>
      </c>
      <c r="G156">
        <f t="shared" si="43"/>
        <v>2</v>
      </c>
      <c r="H156">
        <f t="shared" si="30"/>
        <v>31</v>
      </c>
      <c r="I156">
        <v>7545.992178343944</v>
      </c>
      <c r="J156">
        <f t="shared" si="39"/>
        <v>2855.007821656056</v>
      </c>
      <c r="K156">
        <f t="shared" si="45"/>
        <v>2925.2855433006293</v>
      </c>
      <c r="L156">
        <f t="shared" si="41"/>
        <v>1.0247427025419544</v>
      </c>
      <c r="M156">
        <f t="shared" si="42"/>
        <v>1.0072959990661938</v>
      </c>
      <c r="N156">
        <f t="shared" si="31"/>
        <v>1.0810925514563579</v>
      </c>
      <c r="O156">
        <f t="shared" si="32"/>
        <v>1.1190572603881668</v>
      </c>
      <c r="P156" s="6">
        <f t="shared" si="33"/>
        <v>8.1092551456357853E-2</v>
      </c>
      <c r="Q156" s="6">
        <f t="shared" si="34"/>
        <v>0.11905726038816677</v>
      </c>
    </row>
    <row r="157" spans="1:17" x14ac:dyDescent="0.3">
      <c r="A157" s="1">
        <v>44062</v>
      </c>
      <c r="B157">
        <v>11039</v>
      </c>
      <c r="C157">
        <f t="shared" si="40"/>
        <v>345</v>
      </c>
      <c r="D157">
        <f t="shared" si="44"/>
        <v>206</v>
      </c>
      <c r="E157">
        <f t="shared" si="38"/>
        <v>3039</v>
      </c>
      <c r="F157">
        <v>298</v>
      </c>
      <c r="G157">
        <f t="shared" si="43"/>
        <v>5</v>
      </c>
      <c r="H157">
        <f t="shared" ref="H157:H220" si="46">SUM(G151:G157)</f>
        <v>27</v>
      </c>
      <c r="I157">
        <v>7720.6356980548835</v>
      </c>
      <c r="J157">
        <f t="shared" si="39"/>
        <v>3020.3643019451165</v>
      </c>
      <c r="K157">
        <f t="shared" si="45"/>
        <v>2952.756027134028</v>
      </c>
      <c r="L157">
        <f t="shared" si="41"/>
        <v>1.0579180480819645</v>
      </c>
      <c r="M157">
        <f t="shared" si="42"/>
        <v>1.0093907016688715</v>
      </c>
      <c r="N157">
        <f t="shared" si="31"/>
        <v>1.0823144255891293</v>
      </c>
      <c r="O157">
        <f t="shared" si="32"/>
        <v>1.0547715863509644</v>
      </c>
      <c r="P157" s="6">
        <f t="shared" si="33"/>
        <v>8.231442558912927E-2</v>
      </c>
      <c r="Q157" s="6">
        <f t="shared" si="34"/>
        <v>5.4771586350964352E-2</v>
      </c>
    </row>
    <row r="158" spans="1:17" x14ac:dyDescent="0.3">
      <c r="A158" s="1">
        <v>44063</v>
      </c>
      <c r="B158">
        <v>11289</v>
      </c>
      <c r="C158">
        <f t="shared" si="40"/>
        <v>250</v>
      </c>
      <c r="D158">
        <f t="shared" si="44"/>
        <v>212.56268124801838</v>
      </c>
      <c r="E158">
        <f t="shared" si="38"/>
        <v>3065</v>
      </c>
      <c r="F158">
        <v>305</v>
      </c>
      <c r="G158">
        <f t="shared" si="43"/>
        <v>7</v>
      </c>
      <c r="H158">
        <f t="shared" si="46"/>
        <v>31</v>
      </c>
      <c r="I158">
        <v>7896.7582657956791</v>
      </c>
      <c r="J158">
        <f t="shared" si="39"/>
        <v>3087.2417342043209</v>
      </c>
      <c r="K158">
        <f t="shared" si="45"/>
        <v>2985.7742322019303</v>
      </c>
      <c r="L158">
        <f t="shared" si="41"/>
        <v>1.0221421741132801</v>
      </c>
      <c r="M158">
        <f t="shared" si="42"/>
        <v>1.0111821649890764</v>
      </c>
      <c r="N158">
        <f t="shared" ref="N158:N221" si="47">K158/K151</f>
        <v>1.0806615239292285</v>
      </c>
      <c r="O158">
        <f t="shared" ref="O158:O221" si="48">J158/J151</f>
        <v>1.0628434685056363</v>
      </c>
      <c r="P158" s="6">
        <f t="shared" ref="P158:P221" si="49">N158-1</f>
        <v>8.066152392922854E-2</v>
      </c>
      <c r="Q158" s="6">
        <f t="shared" ref="Q158:Q221" si="50">O158-1</f>
        <v>6.2843468505636269E-2</v>
      </c>
    </row>
    <row r="159" spans="1:17" x14ac:dyDescent="0.3">
      <c r="A159" s="1">
        <v>44064</v>
      </c>
      <c r="B159">
        <v>11505</v>
      </c>
      <c r="C159">
        <f t="shared" si="40"/>
        <v>216</v>
      </c>
      <c r="D159">
        <f t="shared" si="44"/>
        <v>219.28571428571428</v>
      </c>
      <c r="E159">
        <f t="shared" si="38"/>
        <v>2918</v>
      </c>
      <c r="F159">
        <v>309</v>
      </c>
      <c r="G159">
        <f t="shared" si="43"/>
        <v>4</v>
      </c>
      <c r="H159">
        <f t="shared" si="46"/>
        <v>33</v>
      </c>
      <c r="I159">
        <v>8074.2567060193624</v>
      </c>
      <c r="J159">
        <f t="shared" si="39"/>
        <v>3121.7432939806376</v>
      </c>
      <c r="K159">
        <f t="shared" si="45"/>
        <v>3024.78272464672</v>
      </c>
      <c r="L159">
        <f t="shared" si="41"/>
        <v>1.0111755290795876</v>
      </c>
      <c r="M159">
        <f t="shared" si="42"/>
        <v>1.0130647830047157</v>
      </c>
      <c r="N159">
        <f t="shared" si="47"/>
        <v>1.0758497050087941</v>
      </c>
      <c r="O159">
        <f t="shared" si="48"/>
        <v>1.0522035499447839</v>
      </c>
      <c r="P159" s="6">
        <f t="shared" si="49"/>
        <v>7.5849705008794066E-2</v>
      </c>
      <c r="Q159" s="6">
        <f t="shared" si="50"/>
        <v>5.2203549944783934E-2</v>
      </c>
    </row>
    <row r="160" spans="1:17" x14ac:dyDescent="0.3">
      <c r="A160" s="1">
        <v>44065</v>
      </c>
      <c r="B160">
        <v>11577</v>
      </c>
      <c r="C160">
        <f t="shared" si="40"/>
        <v>72</v>
      </c>
      <c r="D160">
        <f t="shared" si="44"/>
        <v>218.85714285714286</v>
      </c>
      <c r="E160">
        <f t="shared" si="38"/>
        <v>2778</v>
      </c>
      <c r="F160">
        <v>310</v>
      </c>
      <c r="G160">
        <f t="shared" si="43"/>
        <v>1</v>
      </c>
      <c r="H160">
        <f t="shared" si="46"/>
        <v>30</v>
      </c>
      <c r="I160">
        <v>8253.0243278920461</v>
      </c>
      <c r="J160">
        <f t="shared" si="39"/>
        <v>3013.9756721079539</v>
      </c>
      <c r="K160">
        <f t="shared" si="45"/>
        <v>3061.4372412466723</v>
      </c>
      <c r="L160">
        <f t="shared" si="41"/>
        <v>0.96547838443971934</v>
      </c>
      <c r="M160">
        <f t="shared" si="42"/>
        <v>1.0121180659692617</v>
      </c>
      <c r="N160">
        <f t="shared" si="47"/>
        <v>1.0715288800778402</v>
      </c>
      <c r="O160">
        <f t="shared" si="48"/>
        <v>1.06761606049477</v>
      </c>
      <c r="P160" s="6">
        <f t="shared" si="49"/>
        <v>7.1528880077840196E-2</v>
      </c>
      <c r="Q160" s="6">
        <f t="shared" si="50"/>
        <v>6.7616060494769981E-2</v>
      </c>
    </row>
    <row r="161" spans="1:17" x14ac:dyDescent="0.3">
      <c r="A161" s="1">
        <v>44066</v>
      </c>
      <c r="B161">
        <f>SQRT(B160*B162)</f>
        <v>11779.233633815062</v>
      </c>
      <c r="C161">
        <f t="shared" si="40"/>
        <v>202.23363381506169</v>
      </c>
      <c r="D161">
        <f t="shared" si="44"/>
        <v>204.71428571428572</v>
      </c>
      <c r="E161">
        <f t="shared" si="38"/>
        <v>2912.990573758565</v>
      </c>
      <c r="F161">
        <f>SQRT(F160*F162)</f>
        <v>314.96031496047243</v>
      </c>
      <c r="G161">
        <f t="shared" si="43"/>
        <v>4.9603149604724308</v>
      </c>
      <c r="H161">
        <f t="shared" si="46"/>
        <v>29.513297109523421</v>
      </c>
      <c r="I161">
        <v>8432.9511606648975</v>
      </c>
      <c r="J161">
        <f t="shared" si="39"/>
        <v>3031.3221581896923</v>
      </c>
      <c r="K161">
        <f t="shared" si="45"/>
        <v>3081.7482156173887</v>
      </c>
      <c r="L161">
        <f t="shared" si="41"/>
        <v>1.0057553503972401</v>
      </c>
      <c r="M161">
        <f t="shared" si="42"/>
        <v>1.0066344572075714</v>
      </c>
      <c r="N161">
        <f t="shared" si="47"/>
        <v>1.0704523180818124</v>
      </c>
      <c r="O161">
        <f t="shared" si="48"/>
        <v>1.080950500877043</v>
      </c>
      <c r="P161" s="6">
        <f t="shared" si="49"/>
        <v>7.0452318081812404E-2</v>
      </c>
      <c r="Q161" s="6">
        <f t="shared" si="50"/>
        <v>8.095050087704303E-2</v>
      </c>
    </row>
    <row r="162" spans="1:17" x14ac:dyDescent="0.3">
      <c r="A162" s="1">
        <v>44067</v>
      </c>
      <c r="B162">
        <v>11985</v>
      </c>
      <c r="C162">
        <f t="shared" si="40"/>
        <v>205.76636618493831</v>
      </c>
      <c r="D162">
        <f t="shared" si="44"/>
        <v>211.71428571428572</v>
      </c>
      <c r="E162">
        <f t="shared" si="38"/>
        <v>3051</v>
      </c>
      <c r="F162">
        <v>320</v>
      </c>
      <c r="G162">
        <f t="shared" si="43"/>
        <v>5.0396850395275692</v>
      </c>
      <c r="H162">
        <f t="shared" si="46"/>
        <v>29</v>
      </c>
      <c r="I162">
        <v>8613.924206660633</v>
      </c>
      <c r="J162">
        <f t="shared" si="39"/>
        <v>3051.075793339367</v>
      </c>
      <c r="K162">
        <f t="shared" si="45"/>
        <v>3107.992590865183</v>
      </c>
      <c r="L162">
        <f t="shared" si="41"/>
        <v>1.0065165080182277</v>
      </c>
      <c r="M162">
        <f t="shared" si="42"/>
        <v>1.0085160673136098</v>
      </c>
      <c r="N162">
        <f t="shared" si="47"/>
        <v>1.0702095421336228</v>
      </c>
      <c r="O162">
        <f t="shared" si="48"/>
        <v>1.0951170187384445</v>
      </c>
      <c r="P162" s="6">
        <f t="shared" si="49"/>
        <v>7.0209542133622849E-2</v>
      </c>
      <c r="Q162" s="6">
        <f t="shared" si="50"/>
        <v>9.511701873844447E-2</v>
      </c>
    </row>
    <row r="163" spans="1:17" x14ac:dyDescent="0.3">
      <c r="A163" s="1">
        <v>44068</v>
      </c>
      <c r="B163">
        <v>12226</v>
      </c>
      <c r="C163">
        <f t="shared" si="40"/>
        <v>241</v>
      </c>
      <c r="D163">
        <f t="shared" si="44"/>
        <v>210</v>
      </c>
      <c r="E163">
        <f t="shared" si="38"/>
        <v>3040</v>
      </c>
      <c r="F163">
        <v>324</v>
      </c>
      <c r="G163">
        <f t="shared" si="43"/>
        <v>4</v>
      </c>
      <c r="H163">
        <f t="shared" si="46"/>
        <v>31</v>
      </c>
      <c r="I163">
        <v>8795.827710753123</v>
      </c>
      <c r="J163">
        <f t="shared" si="39"/>
        <v>3106.172289246877</v>
      </c>
      <c r="K163">
        <f t="shared" si="45"/>
        <v>3131.2621507631743</v>
      </c>
      <c r="L163">
        <f t="shared" si="41"/>
        <v>1.0180580554661369</v>
      </c>
      <c r="M163">
        <f t="shared" si="42"/>
        <v>1.0074870062323777</v>
      </c>
      <c r="N163">
        <f t="shared" si="47"/>
        <v>1.0704124791968648</v>
      </c>
      <c r="O163">
        <f t="shared" si="48"/>
        <v>1.0879733027999665</v>
      </c>
      <c r="P163" s="6">
        <f t="shared" si="49"/>
        <v>7.0412479196864775E-2</v>
      </c>
      <c r="Q163" s="6">
        <f t="shared" si="50"/>
        <v>8.7973302799966513E-2</v>
      </c>
    </row>
    <row r="164" spans="1:17" x14ac:dyDescent="0.3">
      <c r="A164" s="1">
        <v>44069</v>
      </c>
      <c r="B164">
        <v>12472</v>
      </c>
      <c r="C164">
        <f t="shared" si="40"/>
        <v>246</v>
      </c>
      <c r="D164">
        <f t="shared" si="44"/>
        <v>211.71428571428572</v>
      </c>
      <c r="E164">
        <f t="shared" si="38"/>
        <v>2803</v>
      </c>
      <c r="F164">
        <v>330</v>
      </c>
      <c r="G164">
        <f t="shared" si="43"/>
        <v>6</v>
      </c>
      <c r="H164">
        <f t="shared" si="46"/>
        <v>32</v>
      </c>
      <c r="I164">
        <v>8978.5434450674929</v>
      </c>
      <c r="J164">
        <f t="shared" si="39"/>
        <v>3163.4565549325071</v>
      </c>
      <c r="K164">
        <f t="shared" si="45"/>
        <v>3156.4233677141669</v>
      </c>
      <c r="L164">
        <f t="shared" si="41"/>
        <v>1.0184420760831394</v>
      </c>
      <c r="M164">
        <f t="shared" si="42"/>
        <v>1.0080354872059691</v>
      </c>
      <c r="N164">
        <f t="shared" si="47"/>
        <v>1.0689753365020882</v>
      </c>
      <c r="O164">
        <f t="shared" si="48"/>
        <v>1.04737582578871</v>
      </c>
      <c r="P164" s="6">
        <f t="shared" si="49"/>
        <v>6.8975336502088203E-2</v>
      </c>
      <c r="Q164" s="6">
        <f t="shared" si="50"/>
        <v>4.7375825788710024E-2</v>
      </c>
    </row>
    <row r="165" spans="1:17" x14ac:dyDescent="0.3">
      <c r="A165" s="1">
        <v>44070</v>
      </c>
      <c r="B165">
        <v>12771</v>
      </c>
      <c r="C165">
        <f t="shared" si="40"/>
        <v>299</v>
      </c>
      <c r="D165">
        <f t="shared" si="44"/>
        <v>196.48801092264122</v>
      </c>
      <c r="E165">
        <f t="shared" si="38"/>
        <v>2894</v>
      </c>
      <c r="F165">
        <v>333</v>
      </c>
      <c r="G165">
        <f t="shared" si="43"/>
        <v>3</v>
      </c>
      <c r="H165">
        <f t="shared" si="46"/>
        <v>28</v>
      </c>
      <c r="I165">
        <v>9161.9510074861046</v>
      </c>
      <c r="J165">
        <f t="shared" si="39"/>
        <v>3276.0489925138954</v>
      </c>
      <c r="K165">
        <f t="shared" si="45"/>
        <v>3165.4616393047431</v>
      </c>
      <c r="L165">
        <f t="shared" si="41"/>
        <v>1.0355915864897316</v>
      </c>
      <c r="M165">
        <f t="shared" si="42"/>
        <v>1.0028634535160983</v>
      </c>
      <c r="N165">
        <f t="shared" si="47"/>
        <v>1.0601811768501659</v>
      </c>
      <c r="O165">
        <f t="shared" si="48"/>
        <v>1.061157264174597</v>
      </c>
      <c r="P165" s="6">
        <f t="shared" si="49"/>
        <v>6.0181176850165885E-2</v>
      </c>
      <c r="Q165" s="6">
        <f t="shared" si="50"/>
        <v>6.1157264174596992E-2</v>
      </c>
    </row>
    <row r="166" spans="1:17" x14ac:dyDescent="0.3">
      <c r="A166" s="1">
        <v>44071</v>
      </c>
      <c r="B166">
        <v>12975</v>
      </c>
      <c r="C166">
        <f t="shared" si="40"/>
        <v>204</v>
      </c>
      <c r="D166">
        <f t="shared" si="44"/>
        <v>180.85714285714286</v>
      </c>
      <c r="E166">
        <f t="shared" si="38"/>
        <v>2868</v>
      </c>
      <c r="F166">
        <v>340</v>
      </c>
      <c r="G166">
        <f t="shared" si="43"/>
        <v>7</v>
      </c>
      <c r="H166">
        <f t="shared" si="46"/>
        <v>31</v>
      </c>
      <c r="I166">
        <v>9345.9281324152125</v>
      </c>
      <c r="J166">
        <f t="shared" si="39"/>
        <v>3289.0718675847875</v>
      </c>
      <c r="K166">
        <f t="shared" si="45"/>
        <v>3157.5308571919204</v>
      </c>
      <c r="L166">
        <f t="shared" si="41"/>
        <v>1.0039751771419325</v>
      </c>
      <c r="M166">
        <f t="shared" si="42"/>
        <v>0.99749458909425781</v>
      </c>
      <c r="N166">
        <f t="shared" si="47"/>
        <v>1.0438868324205683</v>
      </c>
      <c r="O166">
        <f t="shared" si="48"/>
        <v>1.0536010036208914</v>
      </c>
      <c r="P166" s="6">
        <f t="shared" si="49"/>
        <v>4.3886832420568345E-2</v>
      </c>
      <c r="Q166" s="6">
        <f t="shared" si="50"/>
        <v>5.3601003620891374E-2</v>
      </c>
    </row>
    <row r="167" spans="1:17" x14ac:dyDescent="0.3">
      <c r="A167" s="1">
        <v>44072</v>
      </c>
      <c r="B167">
        <v>13059</v>
      </c>
      <c r="C167">
        <f t="shared" si="40"/>
        <v>84</v>
      </c>
      <c r="D167">
        <f t="shared" si="44"/>
        <v>182.57142857142858</v>
      </c>
      <c r="E167">
        <f t="shared" si="38"/>
        <v>2924</v>
      </c>
      <c r="F167">
        <v>341</v>
      </c>
      <c r="G167">
        <f t="shared" si="43"/>
        <v>1</v>
      </c>
      <c r="H167">
        <f t="shared" si="46"/>
        <v>31</v>
      </c>
      <c r="I167">
        <v>9530.3510121494419</v>
      </c>
      <c r="J167">
        <f t="shared" si="39"/>
        <v>3187.6489878505581</v>
      </c>
      <c r="K167">
        <f t="shared" si="45"/>
        <v>3150.6296473866978</v>
      </c>
      <c r="L167">
        <f t="shared" si="41"/>
        <v>0.96916367783452972</v>
      </c>
      <c r="M167">
        <f t="shared" si="42"/>
        <v>0.99781436504745358</v>
      </c>
      <c r="N167">
        <f t="shared" si="47"/>
        <v>1.029134161216287</v>
      </c>
      <c r="O167">
        <f t="shared" si="48"/>
        <v>1.0576226667487127</v>
      </c>
      <c r="P167" s="6">
        <f t="shared" si="49"/>
        <v>2.913416121628698E-2</v>
      </c>
      <c r="Q167" s="6">
        <f t="shared" si="50"/>
        <v>5.7622666748712748E-2</v>
      </c>
    </row>
    <row r="168" spans="1:17" x14ac:dyDescent="0.3">
      <c r="A168" s="1">
        <v>44073</v>
      </c>
      <c r="B168">
        <f>SQRT(B167*B169)</f>
        <v>13154.64971027355</v>
      </c>
      <c r="C168">
        <f t="shared" si="40"/>
        <v>95.649710273550227</v>
      </c>
      <c r="D168">
        <f t="shared" si="44"/>
        <v>178.14285714285714</v>
      </c>
      <c r="E168">
        <f t="shared" si="38"/>
        <v>2863.3548451946172</v>
      </c>
      <c r="F168">
        <f>SQRT(F167*F169)</f>
        <v>346.94812292329817</v>
      </c>
      <c r="G168">
        <f t="shared" si="43"/>
        <v>5.9481229232981718</v>
      </c>
      <c r="H168">
        <f t="shared" si="46"/>
        <v>31.987807962825741</v>
      </c>
      <c r="I168">
        <v>9715.0946270685454</v>
      </c>
      <c r="J168">
        <f t="shared" si="39"/>
        <v>3092.6069602817061</v>
      </c>
      <c r="K168">
        <f t="shared" si="45"/>
        <v>3139.6388319397538</v>
      </c>
      <c r="L168">
        <f t="shared" si="41"/>
        <v>0.9701842869365177</v>
      </c>
      <c r="M168">
        <f t="shared" si="42"/>
        <v>0.99651154953865795</v>
      </c>
      <c r="N168">
        <f t="shared" si="47"/>
        <v>1.0187849922420633</v>
      </c>
      <c r="O168">
        <f t="shared" si="48"/>
        <v>1.0202171854042108</v>
      </c>
      <c r="P168" s="6">
        <f t="shared" si="49"/>
        <v>1.8784992242063314E-2</v>
      </c>
      <c r="Q168" s="6">
        <f t="shared" si="50"/>
        <v>2.0217185404210802E-2</v>
      </c>
    </row>
    <row r="169" spans="1:17" x14ac:dyDescent="0.3">
      <c r="A169" s="1">
        <v>44074</v>
      </c>
      <c r="B169">
        <v>13251</v>
      </c>
      <c r="C169">
        <f t="shared" si="40"/>
        <v>96.350289726449773</v>
      </c>
      <c r="D169">
        <f t="shared" si="44"/>
        <v>165.42857142857142</v>
      </c>
      <c r="E169">
        <f t="shared" si="38"/>
        <v>2801</v>
      </c>
      <c r="F169">
        <v>353</v>
      </c>
      <c r="G169">
        <f t="shared" si="43"/>
        <v>6.0518770767018282</v>
      </c>
      <c r="H169">
        <f t="shared" si="46"/>
        <v>33</v>
      </c>
      <c r="I169">
        <v>9900.0330828145488</v>
      </c>
      <c r="J169">
        <f t="shared" si="39"/>
        <v>2997.9669171854512</v>
      </c>
      <c r="K169">
        <f t="shared" si="45"/>
        <v>3116.5738916762843</v>
      </c>
      <c r="L169">
        <f t="shared" si="41"/>
        <v>0.96939797254817206</v>
      </c>
      <c r="M169">
        <f t="shared" si="42"/>
        <v>0.99265363263161732</v>
      </c>
      <c r="N169">
        <f t="shared" si="47"/>
        <v>1.0027610428790348</v>
      </c>
      <c r="O169">
        <f t="shared" si="48"/>
        <v>0.98259339336313611</v>
      </c>
      <c r="P169" s="6">
        <f t="shared" si="49"/>
        <v>2.7610428790347807E-3</v>
      </c>
      <c r="Q169" s="6">
        <f t="shared" si="50"/>
        <v>-1.7406606636863886E-2</v>
      </c>
    </row>
    <row r="170" spans="1:17" x14ac:dyDescent="0.3">
      <c r="A170" s="1">
        <v>44075</v>
      </c>
      <c r="B170">
        <v>13504</v>
      </c>
      <c r="C170">
        <f t="shared" si="40"/>
        <v>253</v>
      </c>
      <c r="D170">
        <f t="shared" si="44"/>
        <v>166.28571428571428</v>
      </c>
      <c r="E170">
        <f t="shared" si="38"/>
        <v>2810</v>
      </c>
      <c r="F170">
        <v>360</v>
      </c>
      <c r="G170">
        <f t="shared" si="43"/>
        <v>7</v>
      </c>
      <c r="H170">
        <f t="shared" si="46"/>
        <v>36</v>
      </c>
      <c r="I170">
        <v>10085.039952528505</v>
      </c>
      <c r="J170">
        <f t="shared" si="39"/>
        <v>3058.9600474714953</v>
      </c>
      <c r="K170">
        <f t="shared" si="45"/>
        <v>3095.5396784985119</v>
      </c>
      <c r="L170">
        <f t="shared" si="41"/>
        <v>1.0203448310041079</v>
      </c>
      <c r="M170">
        <f t="shared" si="42"/>
        <v>0.99325085369098731</v>
      </c>
      <c r="N170">
        <f t="shared" si="47"/>
        <v>0.9885916698938938</v>
      </c>
      <c r="O170">
        <f t="shared" si="48"/>
        <v>0.98480050770563377</v>
      </c>
      <c r="P170" s="6">
        <f t="shared" si="49"/>
        <v>-1.1408330106106201E-2</v>
      </c>
      <c r="Q170" s="6">
        <f t="shared" si="50"/>
        <v>-1.5199492294366235E-2</v>
      </c>
    </row>
    <row r="171" spans="1:17" x14ac:dyDescent="0.3">
      <c r="A171" s="1">
        <v>44076</v>
      </c>
      <c r="B171">
        <v>13719</v>
      </c>
      <c r="C171">
        <f t="shared" si="40"/>
        <v>215</v>
      </c>
      <c r="D171">
        <f t="shared" si="44"/>
        <v>166.57142857142858</v>
      </c>
      <c r="E171">
        <f t="shared" si="38"/>
        <v>2680</v>
      </c>
      <c r="F171">
        <v>362</v>
      </c>
      <c r="G171">
        <f t="shared" si="43"/>
        <v>2</v>
      </c>
      <c r="H171">
        <f t="shared" si="46"/>
        <v>32</v>
      </c>
      <c r="I171">
        <v>10269.988622176088</v>
      </c>
      <c r="J171">
        <f t="shared" si="39"/>
        <v>3087.011377823912</v>
      </c>
      <c r="K171">
        <f t="shared" si="45"/>
        <v>3073.5929951468856</v>
      </c>
      <c r="L171">
        <f t="shared" si="41"/>
        <v>1.0091702179554791</v>
      </c>
      <c r="M171">
        <f t="shared" si="42"/>
        <v>0.99291022386045735</v>
      </c>
      <c r="N171">
        <f t="shared" si="47"/>
        <v>0.97375815506420305</v>
      </c>
      <c r="O171">
        <f t="shared" si="48"/>
        <v>0.97583492114364567</v>
      </c>
      <c r="P171" s="6">
        <f t="shared" si="49"/>
        <v>-2.6241844935796954E-2</v>
      </c>
      <c r="Q171" s="6">
        <f t="shared" si="50"/>
        <v>-2.4165078856354327E-2</v>
      </c>
    </row>
    <row r="172" spans="1:17" x14ac:dyDescent="0.3">
      <c r="A172" s="1">
        <v>44077</v>
      </c>
      <c r="B172">
        <v>13929</v>
      </c>
      <c r="C172">
        <f t="shared" si="40"/>
        <v>210</v>
      </c>
      <c r="D172">
        <f t="shared" si="44"/>
        <v>167.56313520014842</v>
      </c>
      <c r="E172">
        <f t="shared" si="38"/>
        <v>2640</v>
      </c>
      <c r="F172">
        <v>363</v>
      </c>
      <c r="G172">
        <f t="shared" si="43"/>
        <v>1</v>
      </c>
      <c r="H172">
        <f t="shared" si="46"/>
        <v>30</v>
      </c>
      <c r="I172">
        <v>10454.752636960489</v>
      </c>
      <c r="J172">
        <f t="shared" si="39"/>
        <v>3111.2473630395107</v>
      </c>
      <c r="K172">
        <f t="shared" si="45"/>
        <v>3052.9221390452058</v>
      </c>
      <c r="L172">
        <f t="shared" si="41"/>
        <v>1.0078509542885725</v>
      </c>
      <c r="M172">
        <f t="shared" si="42"/>
        <v>0.99327469312484817</v>
      </c>
      <c r="N172">
        <f t="shared" si="47"/>
        <v>0.9644476815444033</v>
      </c>
      <c r="O172">
        <f t="shared" si="48"/>
        <v>0.94969500460738732</v>
      </c>
      <c r="P172" s="6">
        <f t="shared" si="49"/>
        <v>-3.5552318455596699E-2</v>
      </c>
      <c r="Q172" s="6">
        <f t="shared" si="50"/>
        <v>-5.0304995392612684E-2</v>
      </c>
    </row>
    <row r="173" spans="1:17" x14ac:dyDescent="0.3">
      <c r="A173" s="1">
        <v>44078</v>
      </c>
      <c r="B173">
        <v>14139</v>
      </c>
      <c r="C173">
        <f t="shared" si="40"/>
        <v>210</v>
      </c>
      <c r="D173">
        <f t="shared" si="44"/>
        <v>168.56045875381668</v>
      </c>
      <c r="E173">
        <f t="shared" si="38"/>
        <v>2634</v>
      </c>
      <c r="F173">
        <v>363</v>
      </c>
      <c r="G173">
        <f t="shared" si="43"/>
        <v>0</v>
      </c>
      <c r="H173">
        <f t="shared" si="46"/>
        <v>23</v>
      </c>
      <c r="I173">
        <v>10639.206046810246</v>
      </c>
      <c r="J173">
        <f t="shared" si="39"/>
        <v>3136.7939531897537</v>
      </c>
      <c r="K173">
        <f t="shared" si="45"/>
        <v>3033.7260222728728</v>
      </c>
      <c r="L173">
        <f t="shared" si="41"/>
        <v>1.0082110443720185</v>
      </c>
      <c r="M173">
        <f t="shared" si="42"/>
        <v>0.99371221541262877</v>
      </c>
      <c r="N173">
        <f t="shared" si="47"/>
        <v>0.9607906175684533</v>
      </c>
      <c r="O173">
        <f t="shared" si="48"/>
        <v>0.95370185860157153</v>
      </c>
      <c r="P173" s="6">
        <f t="shared" si="49"/>
        <v>-3.9209382431546702E-2</v>
      </c>
      <c r="Q173" s="6">
        <f t="shared" si="50"/>
        <v>-4.6298141398428472E-2</v>
      </c>
    </row>
    <row r="174" spans="1:17" x14ac:dyDescent="0.3">
      <c r="A174" s="1">
        <v>44079</v>
      </c>
      <c r="B174">
        <v>14225</v>
      </c>
      <c r="C174">
        <f t="shared" si="40"/>
        <v>86</v>
      </c>
      <c r="D174">
        <f t="shared" si="44"/>
        <v>147.28571428571428</v>
      </c>
      <c r="E174">
        <f t="shared" si="38"/>
        <v>2648</v>
      </c>
      <c r="F174">
        <v>369</v>
      </c>
      <c r="G174">
        <f t="shared" si="43"/>
        <v>6</v>
      </c>
      <c r="H174">
        <f t="shared" si="46"/>
        <v>28</v>
      </c>
      <c r="I174">
        <v>10823.223748938866</v>
      </c>
      <c r="J174">
        <f t="shared" si="39"/>
        <v>3032.7762510611337</v>
      </c>
      <c r="K174">
        <f t="shared" si="45"/>
        <v>2993.8812929424994</v>
      </c>
      <c r="L174">
        <f t="shared" si="41"/>
        <v>0.9668394852576</v>
      </c>
      <c r="M174">
        <f t="shared" si="42"/>
        <v>0.98686607523624637</v>
      </c>
      <c r="N174">
        <f t="shared" si="47"/>
        <v>0.95024856235507915</v>
      </c>
      <c r="O174">
        <f t="shared" si="48"/>
        <v>0.95141474567001949</v>
      </c>
      <c r="P174" s="6">
        <f t="shared" si="49"/>
        <v>-4.9751437644920848E-2</v>
      </c>
      <c r="Q174" s="6">
        <f t="shared" si="50"/>
        <v>-4.858525432998051E-2</v>
      </c>
    </row>
    <row r="175" spans="1:17" x14ac:dyDescent="0.3">
      <c r="A175" s="1">
        <v>44080</v>
      </c>
      <c r="B175">
        <f>(B177/B174)^(1/3)*B174</f>
        <v>14327.591656674589</v>
      </c>
      <c r="C175">
        <f t="shared" si="40"/>
        <v>102.5916566745891</v>
      </c>
      <c r="D175">
        <f t="shared" si="44"/>
        <v>137.42857142857142</v>
      </c>
      <c r="E175">
        <f t="shared" si="38"/>
        <v>2548.3580228595274</v>
      </c>
      <c r="F175">
        <f>(F177/F174)^(1/3)*F174</f>
        <v>370.98925676589107</v>
      </c>
      <c r="G175">
        <f t="shared" si="43"/>
        <v>1.9892567658910707</v>
      </c>
      <c r="H175">
        <f t="shared" si="46"/>
        <v>24.041133842592899</v>
      </c>
      <c r="I175">
        <v>11006.681825502243</v>
      </c>
      <c r="J175">
        <f t="shared" si="39"/>
        <v>2949.9205744064548</v>
      </c>
      <c r="K175">
        <f t="shared" si="45"/>
        <v>2945.2292093833598</v>
      </c>
      <c r="L175">
        <f t="shared" si="41"/>
        <v>0.97267992433477779</v>
      </c>
      <c r="M175">
        <f t="shared" si="42"/>
        <v>0.9837494947866412</v>
      </c>
      <c r="N175">
        <f t="shared" si="47"/>
        <v>0.93807898520726274</v>
      </c>
      <c r="O175">
        <f t="shared" si="48"/>
        <v>0.95386210155128992</v>
      </c>
      <c r="P175" s="6">
        <f t="shared" si="49"/>
        <v>-6.1921014792737261E-2</v>
      </c>
      <c r="Q175" s="6">
        <f t="shared" si="50"/>
        <v>-4.613789844871008E-2</v>
      </c>
    </row>
    <row r="176" spans="1:17" x14ac:dyDescent="0.3">
      <c r="A176" s="1">
        <v>44081</v>
      </c>
      <c r="B176">
        <f>(B177/B174)^(1/3)*B175</f>
        <v>14430.923211276717</v>
      </c>
      <c r="C176">
        <f t="shared" si="40"/>
        <v>103.33155460212765</v>
      </c>
      <c r="D176">
        <f t="shared" si="44"/>
        <v>127.42857142857143</v>
      </c>
      <c r="E176">
        <f t="shared" si="38"/>
        <v>2445.9232112767168</v>
      </c>
      <c r="F176">
        <f>(F177/F174)^(1/3)*F175</f>
        <v>372.98923749514432</v>
      </c>
      <c r="G176">
        <f t="shared" si="43"/>
        <v>1.9999807292532523</v>
      </c>
      <c r="H176">
        <f t="shared" si="46"/>
        <v>19.989237495144323</v>
      </c>
      <c r="I176">
        <v>11189.457874428366</v>
      </c>
      <c r="J176">
        <f t="shared" si="39"/>
        <v>2868.4760993532054</v>
      </c>
      <c r="K176">
        <f t="shared" si="45"/>
        <v>2887.6277289756063</v>
      </c>
      <c r="L176">
        <f t="shared" si="41"/>
        <v>0.97239096002791992</v>
      </c>
      <c r="M176">
        <f t="shared" si="42"/>
        <v>0.98044244562554317</v>
      </c>
      <c r="N176">
        <f t="shared" si="47"/>
        <v>0.92653915143416132</v>
      </c>
      <c r="O176">
        <f t="shared" si="48"/>
        <v>0.95680712249025945</v>
      </c>
      <c r="P176" s="6">
        <f t="shared" si="49"/>
        <v>-7.3460848565838677E-2</v>
      </c>
      <c r="Q176" s="6">
        <f t="shared" si="50"/>
        <v>-4.3192877509740546E-2</v>
      </c>
    </row>
    <row r="177" spans="1:17" x14ac:dyDescent="0.3">
      <c r="A177" s="1">
        <v>44082</v>
      </c>
      <c r="B177">
        <v>14535</v>
      </c>
      <c r="C177">
        <f t="shared" si="40"/>
        <v>104.07678872328324</v>
      </c>
      <c r="D177">
        <f t="shared" si="44"/>
        <v>134.57142857142858</v>
      </c>
      <c r="E177">
        <f t="shared" si="38"/>
        <v>2309</v>
      </c>
      <c r="F177">
        <v>375</v>
      </c>
      <c r="G177">
        <f t="shared" si="43"/>
        <v>2.010762504855677</v>
      </c>
      <c r="H177">
        <f t="shared" si="46"/>
        <v>15</v>
      </c>
      <c r="I177">
        <v>11371.431331561213</v>
      </c>
      <c r="J177">
        <f t="shared" si="39"/>
        <v>2788.5686684387874</v>
      </c>
      <c r="K177">
        <f t="shared" si="45"/>
        <v>2839.6464375443616</v>
      </c>
      <c r="L177">
        <f t="shared" si="41"/>
        <v>0.97214289812892785</v>
      </c>
      <c r="M177">
        <f t="shared" si="42"/>
        <v>0.983383837552957</v>
      </c>
      <c r="N177">
        <f t="shared" si="47"/>
        <v>0.91733485352115696</v>
      </c>
      <c r="O177">
        <f t="shared" si="48"/>
        <v>0.91160676346321989</v>
      </c>
      <c r="P177" s="6">
        <f t="shared" si="49"/>
        <v>-8.2665146478843043E-2</v>
      </c>
      <c r="Q177" s="6">
        <f t="shared" si="50"/>
        <v>-8.8393236536780107E-2</v>
      </c>
    </row>
    <row r="178" spans="1:17" x14ac:dyDescent="0.3">
      <c r="A178" s="1">
        <v>44083</v>
      </c>
      <c r="B178">
        <v>14681</v>
      </c>
      <c r="C178">
        <f t="shared" si="40"/>
        <v>146</v>
      </c>
      <c r="D178">
        <f t="shared" si="44"/>
        <v>130.14285714285714</v>
      </c>
      <c r="E178">
        <f t="shared" si="38"/>
        <v>2209</v>
      </c>
      <c r="F178">
        <v>376</v>
      </c>
      <c r="G178">
        <f t="shared" si="43"/>
        <v>1</v>
      </c>
      <c r="H178">
        <f t="shared" si="46"/>
        <v>14</v>
      </c>
      <c r="I178">
        <v>11552.483782345644</v>
      </c>
      <c r="J178">
        <f t="shared" si="39"/>
        <v>2752.5162176543563</v>
      </c>
      <c r="K178">
        <f t="shared" si="45"/>
        <v>2787.6903474555093</v>
      </c>
      <c r="L178">
        <f t="shared" si="41"/>
        <v>0.98707134194238244</v>
      </c>
      <c r="M178">
        <f t="shared" si="42"/>
        <v>0.98170332425828954</v>
      </c>
      <c r="N178">
        <f t="shared" si="47"/>
        <v>0.90698096717984189</v>
      </c>
      <c r="O178">
        <f t="shared" si="48"/>
        <v>0.89164433841337276</v>
      </c>
      <c r="P178" s="6">
        <f t="shared" si="49"/>
        <v>-9.301903282015811E-2</v>
      </c>
      <c r="Q178" s="6">
        <f t="shared" si="50"/>
        <v>-0.10835566158662724</v>
      </c>
    </row>
    <row r="179" spans="1:17" x14ac:dyDescent="0.3">
      <c r="A179" s="1">
        <v>44084</v>
      </c>
      <c r="B179">
        <v>14821</v>
      </c>
      <c r="C179">
        <f t="shared" si="40"/>
        <v>140</v>
      </c>
      <c r="D179">
        <f t="shared" si="44"/>
        <v>132.20796807763847</v>
      </c>
      <c r="E179">
        <f t="shared" si="38"/>
        <v>2050</v>
      </c>
      <c r="F179">
        <v>379</v>
      </c>
      <c r="G179">
        <f t="shared" si="43"/>
        <v>3</v>
      </c>
      <c r="H179">
        <f t="shared" si="46"/>
        <v>16</v>
      </c>
      <c r="I179">
        <v>11732.499261381667</v>
      </c>
      <c r="J179">
        <f t="shared" si="39"/>
        <v>2709.5007386183333</v>
      </c>
      <c r="K179">
        <f t="shared" si="45"/>
        <v>2738.2853465078306</v>
      </c>
      <c r="L179">
        <f t="shared" si="41"/>
        <v>0.9843723067787481</v>
      </c>
      <c r="M179">
        <f t="shared" si="42"/>
        <v>0.98227744304787168</v>
      </c>
      <c r="N179">
        <f t="shared" si="47"/>
        <v>0.89693913627427879</v>
      </c>
      <c r="O179">
        <f t="shared" si="48"/>
        <v>0.87087281159518803</v>
      </c>
      <c r="P179" s="6">
        <f t="shared" si="49"/>
        <v>-0.10306086372572121</v>
      </c>
      <c r="Q179" s="6">
        <f t="shared" si="50"/>
        <v>-0.12912718840481197</v>
      </c>
    </row>
    <row r="180" spans="1:17" x14ac:dyDescent="0.3">
      <c r="A180" s="1">
        <v>44085</v>
      </c>
      <c r="B180">
        <v>15081</v>
      </c>
      <c r="C180">
        <f t="shared" si="40"/>
        <v>260</v>
      </c>
      <c r="D180">
        <f t="shared" si="44"/>
        <v>134.29668410332619</v>
      </c>
      <c r="E180">
        <f t="shared" si="38"/>
        <v>2106</v>
      </c>
      <c r="F180">
        <v>380</v>
      </c>
      <c r="G180">
        <f t="shared" si="43"/>
        <v>1</v>
      </c>
      <c r="H180">
        <f t="shared" si="46"/>
        <v>17</v>
      </c>
      <c r="I180">
        <v>11911.364538292772</v>
      </c>
      <c r="J180">
        <f t="shared" si="39"/>
        <v>2789.6354617072284</v>
      </c>
      <c r="K180">
        <f t="shared" si="45"/>
        <v>2691.579581749324</v>
      </c>
      <c r="L180">
        <f t="shared" si="41"/>
        <v>1.0295754571854292</v>
      </c>
      <c r="M180">
        <f t="shared" si="42"/>
        <v>0.98294342668923418</v>
      </c>
      <c r="N180">
        <f t="shared" si="47"/>
        <v>0.88721907053847526</v>
      </c>
      <c r="O180">
        <f t="shared" si="48"/>
        <v>0.8893269699370896</v>
      </c>
      <c r="P180" s="6">
        <f t="shared" si="49"/>
        <v>-0.11278092946152474</v>
      </c>
      <c r="Q180" s="6">
        <f t="shared" si="50"/>
        <v>-0.1106730300629104</v>
      </c>
    </row>
    <row r="181" spans="1:17" x14ac:dyDescent="0.3">
      <c r="A181" s="1">
        <v>44086</v>
      </c>
      <c r="B181">
        <v>15136</v>
      </c>
      <c r="C181">
        <f t="shared" si="40"/>
        <v>55</v>
      </c>
      <c r="D181">
        <f t="shared" si="44"/>
        <v>164</v>
      </c>
      <c r="E181">
        <f t="shared" si="38"/>
        <v>2077</v>
      </c>
      <c r="F181">
        <v>382</v>
      </c>
      <c r="G181">
        <f t="shared" si="43"/>
        <v>2</v>
      </c>
      <c r="H181">
        <f t="shared" si="46"/>
        <v>13</v>
      </c>
      <c r="I181">
        <v>12088.969388482823</v>
      </c>
      <c r="J181">
        <f t="shared" si="39"/>
        <v>2665.030611517177</v>
      </c>
      <c r="K181">
        <f t="shared" si="45"/>
        <v>2676.1863664891366</v>
      </c>
      <c r="L181">
        <f t="shared" si="41"/>
        <v>0.9553329272227582</v>
      </c>
      <c r="M181">
        <f t="shared" si="42"/>
        <v>0.99428097338657062</v>
      </c>
      <c r="N181">
        <f t="shared" si="47"/>
        <v>0.89388526285184799</v>
      </c>
      <c r="O181">
        <f t="shared" si="48"/>
        <v>0.87874290448717185</v>
      </c>
      <c r="P181" s="6">
        <f t="shared" si="49"/>
        <v>-0.10611473714815201</v>
      </c>
      <c r="Q181" s="6">
        <f t="shared" si="50"/>
        <v>-0.12125709551282815</v>
      </c>
    </row>
    <row r="182" spans="1:17" x14ac:dyDescent="0.3">
      <c r="A182" s="1">
        <v>44087</v>
      </c>
      <c r="B182">
        <f>SQRT(B181*B183)</f>
        <v>15253.047433218058</v>
      </c>
      <c r="C182">
        <f t="shared" si="40"/>
        <v>117.04743321805836</v>
      </c>
      <c r="D182">
        <f t="shared" si="44"/>
        <v>183.28571428571428</v>
      </c>
      <c r="E182">
        <f t="shared" si="38"/>
        <v>2098.3977229445081</v>
      </c>
      <c r="F182">
        <f>SQRT(F181*F183)</f>
        <v>384.98831151088211</v>
      </c>
      <c r="G182">
        <f t="shared" si="43"/>
        <v>2.988311510882113</v>
      </c>
      <c r="H182">
        <f t="shared" si="46"/>
        <v>13.999054744991042</v>
      </c>
      <c r="I182">
        <v>12265.206847496991</v>
      </c>
      <c r="J182">
        <f t="shared" si="39"/>
        <v>2602.852274210185</v>
      </c>
      <c r="K182">
        <f t="shared" si="45"/>
        <v>2680.5794417664865</v>
      </c>
      <c r="L182">
        <f t="shared" si="41"/>
        <v>0.97666880934189548</v>
      </c>
      <c r="M182">
        <f t="shared" si="42"/>
        <v>1.0016415431049046</v>
      </c>
      <c r="N182">
        <f t="shared" si="47"/>
        <v>0.91014289591665332</v>
      </c>
      <c r="O182">
        <f t="shared" si="48"/>
        <v>0.88234656105407094</v>
      </c>
      <c r="P182" s="6">
        <f t="shared" si="49"/>
        <v>-8.9857104083346684E-2</v>
      </c>
      <c r="Q182" s="6">
        <f t="shared" si="50"/>
        <v>-0.11765343894592906</v>
      </c>
    </row>
    <row r="183" spans="1:17" x14ac:dyDescent="0.3">
      <c r="A183" s="1">
        <v>44088</v>
      </c>
      <c r="B183">
        <v>15371</v>
      </c>
      <c r="C183">
        <f t="shared" si="40"/>
        <v>117.95256678194164</v>
      </c>
      <c r="D183">
        <f t="shared" si="44"/>
        <v>221.28571428571428</v>
      </c>
      <c r="E183">
        <f t="shared" si="38"/>
        <v>2120</v>
      </c>
      <c r="F183">
        <v>388</v>
      </c>
      <c r="G183">
        <f t="shared" si="43"/>
        <v>3.011688489117887</v>
      </c>
      <c r="H183">
        <f t="shared" si="46"/>
        <v>15.010762504855677</v>
      </c>
      <c r="I183">
        <v>12439.973447852906</v>
      </c>
      <c r="J183">
        <f t="shared" si="39"/>
        <v>2543.0265521470938</v>
      </c>
      <c r="K183">
        <f t="shared" si="45"/>
        <v>2722.1309139085556</v>
      </c>
      <c r="L183">
        <f t="shared" si="41"/>
        <v>0.9770153217468921</v>
      </c>
      <c r="M183">
        <f t="shared" si="42"/>
        <v>1.0155009292001012</v>
      </c>
      <c r="N183">
        <f t="shared" si="47"/>
        <v>0.94268762091235314</v>
      </c>
      <c r="O183">
        <f t="shared" si="48"/>
        <v>0.88654270214087016</v>
      </c>
      <c r="P183" s="6">
        <f t="shared" si="49"/>
        <v>-5.7312379087646859E-2</v>
      </c>
      <c r="Q183" s="6">
        <f t="shared" si="50"/>
        <v>-0.11345729785912984</v>
      </c>
    </row>
    <row r="184" spans="1:17" x14ac:dyDescent="0.3">
      <c r="A184" s="1">
        <v>44089</v>
      </c>
      <c r="B184">
        <v>15683</v>
      </c>
      <c r="C184">
        <f t="shared" si="40"/>
        <v>312</v>
      </c>
      <c r="D184">
        <f t="shared" si="44"/>
        <v>209.42857142857142</v>
      </c>
      <c r="E184">
        <f t="shared" si="38"/>
        <v>2179</v>
      </c>
      <c r="F184">
        <v>391</v>
      </c>
      <c r="G184">
        <f t="shared" si="43"/>
        <v>3</v>
      </c>
      <c r="H184">
        <f t="shared" si="46"/>
        <v>16</v>
      </c>
      <c r="I184">
        <v>12613.169437365865</v>
      </c>
      <c r="J184">
        <f t="shared" si="39"/>
        <v>2678.8305626341353</v>
      </c>
      <c r="K184">
        <f t="shared" si="45"/>
        <v>2753.891415599317</v>
      </c>
      <c r="L184">
        <f t="shared" si="41"/>
        <v>1.0534025137772869</v>
      </c>
      <c r="M184">
        <f t="shared" si="42"/>
        <v>1.011667514419855</v>
      </c>
      <c r="N184">
        <f t="shared" si="47"/>
        <v>0.96980081012507924</v>
      </c>
      <c r="O184">
        <f t="shared" si="48"/>
        <v>0.96064715671280554</v>
      </c>
      <c r="P184" s="6">
        <f t="shared" si="49"/>
        <v>-3.0199189874920762E-2</v>
      </c>
      <c r="Q184" s="6">
        <f t="shared" si="50"/>
        <v>-3.9352843287194461E-2</v>
      </c>
    </row>
    <row r="185" spans="1:17" x14ac:dyDescent="0.3">
      <c r="A185" s="1">
        <v>44090</v>
      </c>
      <c r="B185">
        <v>15964</v>
      </c>
      <c r="C185">
        <f t="shared" si="40"/>
        <v>281</v>
      </c>
      <c r="D185">
        <f t="shared" si="44"/>
        <v>204.71428571428572</v>
      </c>
      <c r="E185">
        <f t="shared" si="38"/>
        <v>2245</v>
      </c>
      <c r="F185">
        <v>395</v>
      </c>
      <c r="G185">
        <f t="shared" si="43"/>
        <v>4</v>
      </c>
      <c r="H185">
        <f t="shared" si="46"/>
        <v>19</v>
      </c>
      <c r="I185">
        <v>12784.698978155351</v>
      </c>
      <c r="J185">
        <f t="shared" si="39"/>
        <v>2784.3010218446489</v>
      </c>
      <c r="K185">
        <f t="shared" si="45"/>
        <v>2784.2494395330759</v>
      </c>
      <c r="L185">
        <f t="shared" si="41"/>
        <v>1.0393718291412961</v>
      </c>
      <c r="M185">
        <f t="shared" si="42"/>
        <v>1.0110236822562417</v>
      </c>
      <c r="N185">
        <f t="shared" si="47"/>
        <v>0.99876567785745141</v>
      </c>
      <c r="O185">
        <f t="shared" si="48"/>
        <v>1.0115475447470312</v>
      </c>
      <c r="P185" s="6">
        <f t="shared" si="49"/>
        <v>-1.234322142548594E-3</v>
      </c>
      <c r="Q185" s="6">
        <f t="shared" si="50"/>
        <v>1.1547544747031235E-2</v>
      </c>
    </row>
    <row r="186" spans="1:17" x14ac:dyDescent="0.3">
      <c r="A186" s="1">
        <v>44091</v>
      </c>
      <c r="B186">
        <v>16370</v>
      </c>
      <c r="C186">
        <f t="shared" si="40"/>
        <v>406</v>
      </c>
      <c r="D186">
        <f t="shared" si="44"/>
        <v>199.39433741950339</v>
      </c>
      <c r="E186">
        <f t="shared" si="38"/>
        <v>2441</v>
      </c>
      <c r="F186">
        <v>398</v>
      </c>
      <c r="G186">
        <f t="shared" si="43"/>
        <v>3</v>
      </c>
      <c r="H186">
        <f t="shared" si="46"/>
        <v>19</v>
      </c>
      <c r="I186">
        <v>12954.470325686236</v>
      </c>
      <c r="J186">
        <f t="shared" si="39"/>
        <v>3017.5296743137642</v>
      </c>
      <c r="K186">
        <f t="shared" si="45"/>
        <v>2811.710658069052</v>
      </c>
      <c r="L186">
        <f t="shared" si="41"/>
        <v>1.0837656024399966</v>
      </c>
      <c r="M186">
        <f t="shared" si="42"/>
        <v>1.0098630597338223</v>
      </c>
      <c r="N186">
        <f t="shared" si="47"/>
        <v>1.0268143390004485</v>
      </c>
      <c r="O186">
        <f t="shared" si="48"/>
        <v>1.11368475797224</v>
      </c>
      <c r="P186" s="6">
        <f t="shared" si="49"/>
        <v>2.6814339000448495E-2</v>
      </c>
      <c r="Q186" s="6">
        <f t="shared" si="50"/>
        <v>0.11368475797223998</v>
      </c>
    </row>
    <row r="187" spans="1:17" x14ac:dyDescent="0.3">
      <c r="A187" s="1">
        <v>44092</v>
      </c>
      <c r="B187">
        <v>16547</v>
      </c>
      <c r="C187">
        <f t="shared" si="40"/>
        <v>177</v>
      </c>
      <c r="D187">
        <f t="shared" si="44"/>
        <v>194</v>
      </c>
      <c r="E187">
        <f t="shared" si="38"/>
        <v>2408</v>
      </c>
      <c r="F187">
        <v>399</v>
      </c>
      <c r="G187">
        <f t="shared" si="43"/>
        <v>1</v>
      </c>
      <c r="H187">
        <f t="shared" si="46"/>
        <v>19</v>
      </c>
      <c r="I187">
        <v>13122.39598736536</v>
      </c>
      <c r="J187">
        <f t="shared" si="39"/>
        <v>3025.6040126346397</v>
      </c>
      <c r="K187">
        <f t="shared" si="45"/>
        <v>2835.9792793711345</v>
      </c>
      <c r="L187">
        <f t="shared" si="41"/>
        <v>1.0026758107433398</v>
      </c>
      <c r="M187">
        <f t="shared" si="42"/>
        <v>1.0086312655366712</v>
      </c>
      <c r="N187">
        <f t="shared" si="47"/>
        <v>1.0536486822091145</v>
      </c>
      <c r="O187">
        <f t="shared" si="48"/>
        <v>1.0845875936718272</v>
      </c>
      <c r="P187" s="6">
        <f t="shared" si="49"/>
        <v>5.3648682209114451E-2</v>
      </c>
      <c r="Q187" s="6">
        <f t="shared" si="50"/>
        <v>8.4587593671827221E-2</v>
      </c>
    </row>
    <row r="188" spans="1:17" x14ac:dyDescent="0.3">
      <c r="A188" s="1">
        <v>44093</v>
      </c>
      <c r="B188">
        <v>16569</v>
      </c>
      <c r="C188">
        <f t="shared" si="40"/>
        <v>22</v>
      </c>
      <c r="D188">
        <f t="shared" si="44"/>
        <v>170</v>
      </c>
      <c r="E188">
        <f t="shared" si="38"/>
        <v>2344</v>
      </c>
      <c r="F188">
        <v>403</v>
      </c>
      <c r="G188">
        <f t="shared" si="43"/>
        <v>4</v>
      </c>
      <c r="H188">
        <f t="shared" si="46"/>
        <v>21</v>
      </c>
      <c r="I188">
        <v>13288.392860380567</v>
      </c>
      <c r="J188">
        <f t="shared" si="39"/>
        <v>2877.6071396194329</v>
      </c>
      <c r="K188">
        <f t="shared" si="45"/>
        <v>2836.1488712677678</v>
      </c>
      <c r="L188">
        <f t="shared" si="41"/>
        <v>0.95108518087721139</v>
      </c>
      <c r="M188">
        <f t="shared" si="42"/>
        <v>1.0000598001183814</v>
      </c>
      <c r="N188">
        <f t="shared" si="47"/>
        <v>1.0597725579883603</v>
      </c>
      <c r="O188">
        <f t="shared" si="48"/>
        <v>1.0797651355986633</v>
      </c>
      <c r="P188" s="6">
        <f t="shared" si="49"/>
        <v>5.9772557988360342E-2</v>
      </c>
      <c r="Q188" s="6">
        <f t="shared" si="50"/>
        <v>7.9765135598663273E-2</v>
      </c>
    </row>
    <row r="189" spans="1:17" x14ac:dyDescent="0.3">
      <c r="A189" s="1">
        <v>44094</v>
      </c>
      <c r="B189">
        <f>SQRT(B188*B190)</f>
        <v>16648.807795154582</v>
      </c>
      <c r="C189">
        <f t="shared" si="40"/>
        <v>79.807795154581981</v>
      </c>
      <c r="D189">
        <f t="shared" si="44"/>
        <v>145.71428571428572</v>
      </c>
      <c r="E189">
        <f t="shared" si="38"/>
        <v>2321.2161384799929</v>
      </c>
      <c r="F189">
        <f>SQRT(F188*F190)</f>
        <v>408.46297261808201</v>
      </c>
      <c r="G189">
        <f t="shared" si="43"/>
        <v>5.4629726180820057</v>
      </c>
      <c r="H189">
        <f t="shared" si="46"/>
        <v>23.474661107199893</v>
      </c>
      <c r="I189">
        <v>13452.382348632565</v>
      </c>
      <c r="J189">
        <f t="shared" si="39"/>
        <v>2787.9624739039336</v>
      </c>
      <c r="K189">
        <f t="shared" si="45"/>
        <v>2813.3584609019044</v>
      </c>
      <c r="L189">
        <f t="shared" si="41"/>
        <v>0.96884749676866766</v>
      </c>
      <c r="M189">
        <f t="shared" si="42"/>
        <v>0.99196431097226712</v>
      </c>
      <c r="N189">
        <f t="shared" si="47"/>
        <v>1.0495337004628811</v>
      </c>
      <c r="O189">
        <f t="shared" si="48"/>
        <v>1.0711182119430573</v>
      </c>
      <c r="P189" s="6">
        <f t="shared" si="49"/>
        <v>4.9533700462881081E-2</v>
      </c>
      <c r="Q189" s="6">
        <f t="shared" si="50"/>
        <v>7.1118211943057341E-2</v>
      </c>
    </row>
    <row r="190" spans="1:17" x14ac:dyDescent="0.3">
      <c r="A190" s="1">
        <v>44095</v>
      </c>
      <c r="B190">
        <v>16729</v>
      </c>
      <c r="C190">
        <f t="shared" si="40"/>
        <v>80.192204845418019</v>
      </c>
      <c r="D190">
        <f t="shared" si="44"/>
        <v>108</v>
      </c>
      <c r="E190">
        <f t="shared" si="38"/>
        <v>2298.0767887232832</v>
      </c>
      <c r="F190">
        <v>414</v>
      </c>
      <c r="G190">
        <f t="shared" si="43"/>
        <v>5.5370273819179943</v>
      </c>
      <c r="H190">
        <f t="shared" si="46"/>
        <v>26</v>
      </c>
      <c r="I190">
        <v>13614.290458768717</v>
      </c>
      <c r="J190">
        <f t="shared" si="39"/>
        <v>2700.7095412312829</v>
      </c>
      <c r="K190">
        <f t="shared" si="45"/>
        <v>2755.9695314406736</v>
      </c>
      <c r="L190">
        <f t="shared" si="41"/>
        <v>0.96870369185763394</v>
      </c>
      <c r="M190">
        <f t="shared" si="42"/>
        <v>0.97960127361700178</v>
      </c>
      <c r="N190">
        <f t="shared" si="47"/>
        <v>1.0124309295189373</v>
      </c>
      <c r="O190">
        <f t="shared" si="48"/>
        <v>1.0620060333035282</v>
      </c>
      <c r="P190" s="6">
        <f t="shared" si="49"/>
        <v>1.2430929518937317E-2</v>
      </c>
      <c r="Q190" s="6">
        <f t="shared" si="50"/>
        <v>6.2006033303528163E-2</v>
      </c>
    </row>
    <row r="191" spans="1:17" x14ac:dyDescent="0.3">
      <c r="A191" s="1">
        <v>44096</v>
      </c>
      <c r="B191">
        <v>16873</v>
      </c>
      <c r="C191">
        <f t="shared" si="40"/>
        <v>144</v>
      </c>
      <c r="D191">
        <f t="shared" si="44"/>
        <v>112.42857142857143</v>
      </c>
      <c r="E191">
        <f t="shared" si="38"/>
        <v>2338</v>
      </c>
      <c r="F191">
        <v>419</v>
      </c>
      <c r="G191">
        <f t="shared" si="43"/>
        <v>5</v>
      </c>
      <c r="H191">
        <f t="shared" si="46"/>
        <v>28</v>
      </c>
      <c r="I191">
        <v>13774.047875479924</v>
      </c>
      <c r="J191">
        <f t="shared" si="39"/>
        <v>2679.9521245200758</v>
      </c>
      <c r="K191">
        <f t="shared" si="45"/>
        <v>2706.7752312059365</v>
      </c>
      <c r="L191">
        <f t="shared" si="41"/>
        <v>0.99231408768906582</v>
      </c>
      <c r="M191">
        <f t="shared" si="42"/>
        <v>0.98214991142916563</v>
      </c>
      <c r="N191">
        <f t="shared" si="47"/>
        <v>0.98289105223013051</v>
      </c>
      <c r="O191">
        <f t="shared" si="48"/>
        <v>1.0004186759332914</v>
      </c>
      <c r="P191" s="6">
        <f t="shared" si="49"/>
        <v>-1.7108947769869487E-2</v>
      </c>
      <c r="Q191" s="6">
        <f t="shared" si="50"/>
        <v>4.186759332913681E-4</v>
      </c>
    </row>
    <row r="192" spans="1:17" x14ac:dyDescent="0.3">
      <c r="A192" s="1">
        <v>44097</v>
      </c>
      <c r="B192">
        <v>16984</v>
      </c>
      <c r="C192">
        <f t="shared" si="40"/>
        <v>111</v>
      </c>
      <c r="D192">
        <f t="shared" si="44"/>
        <v>111.28571428571429</v>
      </c>
      <c r="E192">
        <f t="shared" si="38"/>
        <v>2303</v>
      </c>
      <c r="F192">
        <v>421</v>
      </c>
      <c r="G192">
        <f t="shared" si="43"/>
        <v>2</v>
      </c>
      <c r="H192">
        <f t="shared" si="46"/>
        <v>26</v>
      </c>
      <c r="I192">
        <v>13931.590016366385</v>
      </c>
      <c r="J192">
        <f t="shared" si="39"/>
        <v>2631.4099836336154</v>
      </c>
      <c r="K192">
        <f t="shared" si="45"/>
        <v>2657.3962249963947</v>
      </c>
      <c r="L192">
        <f t="shared" si="41"/>
        <v>0.98188693729177967</v>
      </c>
      <c r="M192">
        <f t="shared" si="42"/>
        <v>0.98175725651681012</v>
      </c>
      <c r="N192">
        <f t="shared" si="47"/>
        <v>0.95443899072564609</v>
      </c>
      <c r="O192">
        <f t="shared" si="48"/>
        <v>0.94508817939888534</v>
      </c>
      <c r="P192" s="6">
        <f t="shared" si="49"/>
        <v>-4.5561009274353914E-2</v>
      </c>
      <c r="Q192" s="6">
        <f t="shared" si="50"/>
        <v>-5.4911820601114658E-2</v>
      </c>
    </row>
    <row r="193" spans="1:17" x14ac:dyDescent="0.3">
      <c r="A193" s="1">
        <v>44098</v>
      </c>
      <c r="B193">
        <v>17126</v>
      </c>
      <c r="C193">
        <f t="shared" si="40"/>
        <v>142</v>
      </c>
      <c r="D193">
        <f t="shared" si="44"/>
        <v>108.65479692414634</v>
      </c>
      <c r="E193">
        <f t="shared" si="38"/>
        <v>2305</v>
      </c>
      <c r="F193">
        <v>427</v>
      </c>
      <c r="G193">
        <f t="shared" si="43"/>
        <v>6</v>
      </c>
      <c r="H193">
        <f t="shared" si="46"/>
        <v>29</v>
      </c>
      <c r="I193">
        <v>14086.857066812805</v>
      </c>
      <c r="J193">
        <f t="shared" si="39"/>
        <v>2612.142933187195</v>
      </c>
      <c r="K193">
        <f t="shared" si="45"/>
        <v>2607.4813545370384</v>
      </c>
      <c r="L193">
        <f t="shared" si="41"/>
        <v>0.99267805071567938</v>
      </c>
      <c r="M193">
        <f t="shared" si="42"/>
        <v>0.98121662475853633</v>
      </c>
      <c r="N193">
        <f t="shared" si="47"/>
        <v>0.92736475108279159</v>
      </c>
      <c r="O193">
        <f t="shared" si="48"/>
        <v>0.86565608796580906</v>
      </c>
      <c r="P193" s="6">
        <f t="shared" si="49"/>
        <v>-7.2635248917208406E-2</v>
      </c>
      <c r="Q193" s="6">
        <f t="shared" si="50"/>
        <v>-0.13434391203419094</v>
      </c>
    </row>
    <row r="194" spans="1:17" x14ac:dyDescent="0.3">
      <c r="A194" s="1">
        <v>44099</v>
      </c>
      <c r="B194">
        <v>17334</v>
      </c>
      <c r="C194">
        <f t="shared" si="40"/>
        <v>208</v>
      </c>
      <c r="D194">
        <f t="shared" si="44"/>
        <v>106</v>
      </c>
      <c r="E194">
        <f t="shared" si="38"/>
        <v>2253</v>
      </c>
      <c r="F194">
        <v>427</v>
      </c>
      <c r="G194">
        <f t="shared" si="43"/>
        <v>0</v>
      </c>
      <c r="H194">
        <f t="shared" si="46"/>
        <v>28</v>
      </c>
      <c r="I194">
        <v>14239.793995438897</v>
      </c>
      <c r="J194">
        <f t="shared" si="39"/>
        <v>2667.2060045611033</v>
      </c>
      <c r="K194">
        <f t="shared" si="45"/>
        <v>2557.0874837000356</v>
      </c>
      <c r="L194">
        <f t="shared" si="41"/>
        <v>1.0210796548206966</v>
      </c>
      <c r="M194">
        <f t="shared" si="42"/>
        <v>0.98067335333028671</v>
      </c>
      <c r="N194">
        <f t="shared" si="47"/>
        <v>0.90165943817017524</v>
      </c>
      <c r="O194">
        <f t="shared" si="48"/>
        <v>0.8815449719867835</v>
      </c>
      <c r="P194" s="6">
        <f t="shared" si="49"/>
        <v>-9.8340561829824757E-2</v>
      </c>
      <c r="Q194" s="6">
        <f t="shared" si="50"/>
        <v>-0.1184550280132165</v>
      </c>
    </row>
    <row r="195" spans="1:17" x14ac:dyDescent="0.3">
      <c r="A195" s="1">
        <v>44100</v>
      </c>
      <c r="B195">
        <v>17348</v>
      </c>
      <c r="C195">
        <f t="shared" si="40"/>
        <v>14</v>
      </c>
      <c r="D195">
        <f t="shared" si="44"/>
        <v>99.285714285714292</v>
      </c>
      <c r="E195">
        <f t="shared" si="38"/>
        <v>2212</v>
      </c>
      <c r="F195">
        <v>428</v>
      </c>
      <c r="G195">
        <f t="shared" si="43"/>
        <v>1</v>
      </c>
      <c r="H195">
        <f t="shared" si="46"/>
        <v>25</v>
      </c>
      <c r="I195">
        <v>14390.350550804307</v>
      </c>
      <c r="J195">
        <f t="shared" si="39"/>
        <v>2529.6494491956928</v>
      </c>
      <c r="K195">
        <f t="shared" si="45"/>
        <v>2503.0364172439749</v>
      </c>
      <c r="L195">
        <f t="shared" si="41"/>
        <v>0.94842672252155269</v>
      </c>
      <c r="M195">
        <f t="shared" si="42"/>
        <v>0.97886225371614966</v>
      </c>
      <c r="N195">
        <f t="shared" si="47"/>
        <v>0.8825476132799438</v>
      </c>
      <c r="O195">
        <f t="shared" si="48"/>
        <v>0.87908089133051082</v>
      </c>
      <c r="P195" s="6">
        <f t="shared" si="49"/>
        <v>-0.1174523867200562</v>
      </c>
      <c r="Q195" s="6">
        <f t="shared" si="50"/>
        <v>-0.12091910866948918</v>
      </c>
    </row>
    <row r="196" spans="1:17" x14ac:dyDescent="0.3">
      <c r="A196" s="1">
        <v>44101</v>
      </c>
      <c r="B196">
        <f>SQRT(B195*B197)</f>
        <v>17409.391373623606</v>
      </c>
      <c r="C196">
        <f t="shared" si="40"/>
        <v>61.391373623606341</v>
      </c>
      <c r="D196">
        <f t="shared" si="44"/>
        <v>94</v>
      </c>
      <c r="E196">
        <f t="shared" si="38"/>
        <v>2156.343940405548</v>
      </c>
      <c r="F196">
        <f>SQRT(F195*F197)</f>
        <v>429.49738066721665</v>
      </c>
      <c r="G196">
        <f t="shared" si="43"/>
        <v>1.4973806672166461</v>
      </c>
      <c r="H196">
        <f t="shared" si="46"/>
        <v>21.03440804913464</v>
      </c>
      <c r="I196">
        <v>14538.481240149315</v>
      </c>
      <c r="J196">
        <f t="shared" si="39"/>
        <v>2441.4127528070749</v>
      </c>
      <c r="K196">
        <f t="shared" si="45"/>
        <v>2445.9625505627409</v>
      </c>
      <c r="L196">
        <f t="shared" si="41"/>
        <v>0.96511900239115223</v>
      </c>
      <c r="M196">
        <f t="shared" si="42"/>
        <v>0.97719814770251068</v>
      </c>
      <c r="N196">
        <f t="shared" si="47"/>
        <v>0.86941020298515959</v>
      </c>
      <c r="O196">
        <f t="shared" si="48"/>
        <v>0.87569785305912262</v>
      </c>
      <c r="P196" s="6">
        <f t="shared" si="49"/>
        <v>-0.13058979701484041</v>
      </c>
      <c r="Q196" s="6">
        <f t="shared" si="50"/>
        <v>-0.12430214694087738</v>
      </c>
    </row>
    <row r="197" spans="1:17" x14ac:dyDescent="0.3">
      <c r="A197" s="1">
        <v>44102</v>
      </c>
      <c r="B197">
        <v>17471</v>
      </c>
      <c r="C197">
        <f t="shared" si="40"/>
        <v>61.608626376393659</v>
      </c>
      <c r="D197">
        <f t="shared" si="44"/>
        <v>84.428571428571431</v>
      </c>
      <c r="E197">
        <f t="shared" si="38"/>
        <v>2100</v>
      </c>
      <c r="F197">
        <v>431</v>
      </c>
      <c r="G197">
        <f t="shared" si="43"/>
        <v>1.5026193327833539</v>
      </c>
      <c r="H197">
        <f t="shared" si="46"/>
        <v>17</v>
      </c>
      <c r="I197">
        <v>14684.145291041728</v>
      </c>
      <c r="J197">
        <f t="shared" si="39"/>
        <v>2355.8547089582717</v>
      </c>
      <c r="K197">
        <f t="shared" si="45"/>
        <v>2382.6417452279261</v>
      </c>
      <c r="L197">
        <f t="shared" si="41"/>
        <v>0.96495551858225093</v>
      </c>
      <c r="M197">
        <f t="shared" si="42"/>
        <v>0.97411211168370238</v>
      </c>
      <c r="N197">
        <f t="shared" si="47"/>
        <v>0.86453849291374729</v>
      </c>
      <c r="O197">
        <f t="shared" si="48"/>
        <v>0.87230954421118978</v>
      </c>
      <c r="P197" s="6">
        <f t="shared" si="49"/>
        <v>-0.13546150708625271</v>
      </c>
      <c r="Q197" s="6">
        <f t="shared" si="50"/>
        <v>-0.12769045578881022</v>
      </c>
    </row>
    <row r="198" spans="1:17" x14ac:dyDescent="0.3">
      <c r="A198" s="1">
        <v>44103</v>
      </c>
      <c r="B198">
        <v>17568</v>
      </c>
      <c r="C198">
        <f t="shared" si="40"/>
        <v>97</v>
      </c>
      <c r="D198">
        <f t="shared" si="44"/>
        <v>69.428571428571431</v>
      </c>
      <c r="E198">
        <f t="shared" si="38"/>
        <v>1885</v>
      </c>
      <c r="F198">
        <v>433</v>
      </c>
      <c r="G198">
        <f t="shared" si="43"/>
        <v>2</v>
      </c>
      <c r="H198">
        <f t="shared" si="46"/>
        <v>14</v>
      </c>
      <c r="I198">
        <v>14827.30659687759</v>
      </c>
      <c r="J198">
        <f t="shared" si="39"/>
        <v>2307.69340312241</v>
      </c>
      <c r="K198">
        <f t="shared" si="45"/>
        <v>2291.6700248908824</v>
      </c>
      <c r="L198">
        <f t="shared" si="41"/>
        <v>0.97955675888978821</v>
      </c>
      <c r="M198">
        <f t="shared" si="42"/>
        <v>0.96181896816034285</v>
      </c>
      <c r="N198">
        <f t="shared" si="47"/>
        <v>0.84664215870997372</v>
      </c>
      <c r="O198">
        <f t="shared" si="48"/>
        <v>0.86109501061914318</v>
      </c>
      <c r="P198" s="6">
        <f t="shared" si="49"/>
        <v>-0.15335784129002628</v>
      </c>
      <c r="Q198" s="6">
        <f t="shared" si="50"/>
        <v>-0.13890498938085682</v>
      </c>
    </row>
    <row r="199" spans="1:17" x14ac:dyDescent="0.3">
      <c r="A199" s="1">
        <v>44104</v>
      </c>
      <c r="B199">
        <v>17642</v>
      </c>
      <c r="C199">
        <f t="shared" si="40"/>
        <v>74</v>
      </c>
      <c r="D199">
        <f t="shared" si="44"/>
        <v>82</v>
      </c>
      <c r="E199">
        <f t="shared" si="38"/>
        <v>1678</v>
      </c>
      <c r="F199">
        <v>435</v>
      </c>
      <c r="G199">
        <f t="shared" si="43"/>
        <v>2</v>
      </c>
      <c r="H199">
        <f t="shared" si="46"/>
        <v>14</v>
      </c>
      <c r="I199">
        <v>14967.93364724716</v>
      </c>
      <c r="J199">
        <f t="shared" si="39"/>
        <v>2239.0663527528395</v>
      </c>
      <c r="K199">
        <f t="shared" si="45"/>
        <v>2223.8643925431484</v>
      </c>
      <c r="L199">
        <f t="shared" si="41"/>
        <v>0.97026162562292062</v>
      </c>
      <c r="M199">
        <f t="shared" si="42"/>
        <v>0.97041213106107516</v>
      </c>
      <c r="N199">
        <f t="shared" si="47"/>
        <v>0.83685841487419343</v>
      </c>
      <c r="O199">
        <f t="shared" si="48"/>
        <v>0.85089984710820199</v>
      </c>
      <c r="P199" s="6">
        <f t="shared" si="49"/>
        <v>-0.16314158512580657</v>
      </c>
      <c r="Q199" s="6">
        <f t="shared" si="50"/>
        <v>-0.14910015289179801</v>
      </c>
    </row>
    <row r="200" spans="1:17" x14ac:dyDescent="0.3">
      <c r="A200" s="1">
        <v>44105</v>
      </c>
      <c r="B200">
        <v>17717</v>
      </c>
      <c r="C200">
        <f t="shared" si="40"/>
        <v>75</v>
      </c>
      <c r="D200">
        <f t="shared" si="44"/>
        <v>78.011053639855945</v>
      </c>
      <c r="E200">
        <f t="shared" si="38"/>
        <v>1347</v>
      </c>
      <c r="F200">
        <v>437</v>
      </c>
      <c r="G200">
        <f t="shared" si="43"/>
        <v>2</v>
      </c>
      <c r="H200">
        <f t="shared" si="46"/>
        <v>10</v>
      </c>
      <c r="I200">
        <v>15106</v>
      </c>
      <c r="J200">
        <f t="shared" si="39"/>
        <v>2174</v>
      </c>
      <c r="K200">
        <f t="shared" si="45"/>
        <v>2159.042577620221</v>
      </c>
      <c r="L200">
        <f t="shared" si="41"/>
        <v>0.9709404088570921</v>
      </c>
      <c r="M200">
        <f t="shared" si="42"/>
        <v>0.9708517231804773</v>
      </c>
      <c r="N200">
        <f t="shared" si="47"/>
        <v>0.82801841472939763</v>
      </c>
      <c r="O200">
        <f t="shared" si="48"/>
        <v>0.83226686119637538</v>
      </c>
      <c r="P200" s="6">
        <f t="shared" si="49"/>
        <v>-0.17198158527060237</v>
      </c>
      <c r="Q200" s="6">
        <f t="shared" si="50"/>
        <v>-0.16773313880362462</v>
      </c>
    </row>
    <row r="201" spans="1:17" x14ac:dyDescent="0.3">
      <c r="A201" s="1">
        <v>44106</v>
      </c>
      <c r="B201">
        <v>17820</v>
      </c>
      <c r="C201">
        <f t="shared" si="40"/>
        <v>103</v>
      </c>
      <c r="D201">
        <f t="shared" si="44"/>
        <v>74</v>
      </c>
      <c r="E201">
        <f t="shared" si="38"/>
        <v>1273</v>
      </c>
      <c r="F201">
        <v>438</v>
      </c>
      <c r="G201">
        <f t="shared" si="43"/>
        <v>1</v>
      </c>
      <c r="H201">
        <f t="shared" si="46"/>
        <v>11</v>
      </c>
      <c r="I201">
        <v>15351</v>
      </c>
      <c r="J201">
        <f t="shared" si="39"/>
        <v>2031</v>
      </c>
      <c r="K201">
        <f t="shared" si="45"/>
        <v>2096.7005891082877</v>
      </c>
      <c r="L201">
        <f t="shared" si="41"/>
        <v>0.93422263109475623</v>
      </c>
      <c r="M201">
        <f t="shared" si="42"/>
        <v>0.97112516948107197</v>
      </c>
      <c r="N201">
        <f t="shared" si="47"/>
        <v>0.81995653354589937</v>
      </c>
      <c r="O201">
        <f t="shared" si="48"/>
        <v>0.76147099118960149</v>
      </c>
      <c r="P201" s="6">
        <f t="shared" si="49"/>
        <v>-0.18004346645410063</v>
      </c>
      <c r="Q201" s="6">
        <f t="shared" si="50"/>
        <v>-0.23852900881039851</v>
      </c>
    </row>
    <row r="202" spans="1:17" x14ac:dyDescent="0.3">
      <c r="A202" s="1">
        <v>44107</v>
      </c>
      <c r="B202">
        <v>17922</v>
      </c>
      <c r="C202">
        <f t="shared" si="40"/>
        <v>102</v>
      </c>
      <c r="D202">
        <f t="shared" si="44"/>
        <v>75.571428571428569</v>
      </c>
      <c r="E202">
        <f t="shared" si="38"/>
        <v>1353</v>
      </c>
      <c r="F202">
        <v>440</v>
      </c>
      <c r="G202">
        <f t="shared" si="43"/>
        <v>2</v>
      </c>
      <c r="H202">
        <f t="shared" si="46"/>
        <v>12</v>
      </c>
      <c r="I202">
        <v>15432</v>
      </c>
      <c r="J202">
        <f t="shared" si="39"/>
        <v>2050</v>
      </c>
      <c r="K202">
        <f t="shared" si="45"/>
        <v>2033.8655276372924</v>
      </c>
      <c r="L202">
        <f t="shared" si="41"/>
        <v>1.0093549975381586</v>
      </c>
      <c r="M202">
        <f t="shared" si="42"/>
        <v>0.97003145713918149</v>
      </c>
      <c r="N202">
        <f t="shared" si="47"/>
        <v>0.81255930342265104</v>
      </c>
      <c r="O202">
        <f t="shared" si="48"/>
        <v>0.81038896541645389</v>
      </c>
      <c r="P202" s="6">
        <f t="shared" si="49"/>
        <v>-0.18744069657734896</v>
      </c>
      <c r="Q202" s="6">
        <f t="shared" si="50"/>
        <v>-0.18961103458354611</v>
      </c>
    </row>
    <row r="203" spans="1:17" x14ac:dyDescent="0.3">
      <c r="A203" s="1">
        <v>44108</v>
      </c>
      <c r="B203">
        <f>SQRT(B202*B204)</f>
        <v>17955.468749102598</v>
      </c>
      <c r="C203">
        <f t="shared" si="40"/>
        <v>33.46874910259794</v>
      </c>
      <c r="D203">
        <f t="shared" si="44"/>
        <v>76.571428571428569</v>
      </c>
      <c r="E203">
        <f t="shared" si="38"/>
        <v>1306.660953948016</v>
      </c>
      <c r="F203">
        <f>SQRT(F202*F204)</f>
        <v>441.99547508996062</v>
      </c>
      <c r="G203">
        <f t="shared" si="43"/>
        <v>1.9954750899606211</v>
      </c>
      <c r="H203">
        <f t="shared" si="46"/>
        <v>12.498094422743975</v>
      </c>
      <c r="I203">
        <f>SQRT(I202*I204)</f>
        <v>15528.697047724256</v>
      </c>
      <c r="J203">
        <f t="shared" si="39"/>
        <v>1984.7762262883825</v>
      </c>
      <c r="K203">
        <f t="shared" si="45"/>
        <v>1975.7766082581716</v>
      </c>
      <c r="L203">
        <f t="shared" si="41"/>
        <v>0.96818352501872318</v>
      </c>
      <c r="M203">
        <f t="shared" si="42"/>
        <v>0.97143915436405381</v>
      </c>
      <c r="N203">
        <f t="shared" si="47"/>
        <v>0.80777058823063586</v>
      </c>
      <c r="O203">
        <f t="shared" si="48"/>
        <v>0.81296217692249573</v>
      </c>
      <c r="P203" s="6">
        <f t="shared" si="49"/>
        <v>-0.19222941176936414</v>
      </c>
      <c r="Q203" s="6">
        <f t="shared" si="50"/>
        <v>-0.18703782307750427</v>
      </c>
    </row>
    <row r="204" spans="1:17" x14ac:dyDescent="0.3">
      <c r="A204" s="1">
        <v>44109</v>
      </c>
      <c r="B204">
        <v>17989</v>
      </c>
      <c r="C204">
        <f t="shared" si="40"/>
        <v>33.53125089740206</v>
      </c>
      <c r="D204">
        <f t="shared" si="44"/>
        <v>74.142857142857139</v>
      </c>
      <c r="E204">
        <f t="shared" si="38"/>
        <v>1260</v>
      </c>
      <c r="F204">
        <v>444</v>
      </c>
      <c r="G204">
        <f t="shared" si="43"/>
        <v>2.0045249100393789</v>
      </c>
      <c r="H204">
        <f t="shared" si="46"/>
        <v>13</v>
      </c>
      <c r="I204">
        <v>15626</v>
      </c>
      <c r="J204">
        <f t="shared" si="39"/>
        <v>1919</v>
      </c>
      <c r="K204">
        <f t="shared" si="45"/>
        <v>1924.4229940797584</v>
      </c>
      <c r="L204">
        <f t="shared" si="41"/>
        <v>0.96685962607916409</v>
      </c>
      <c r="M204">
        <f t="shared" si="42"/>
        <v>0.9740083904406146</v>
      </c>
      <c r="N204">
        <f t="shared" si="47"/>
        <v>0.80768457865480148</v>
      </c>
      <c r="O204">
        <f t="shared" si="48"/>
        <v>0.81456636213722911</v>
      </c>
      <c r="P204" s="6">
        <f t="shared" si="49"/>
        <v>-0.19231542134519852</v>
      </c>
      <c r="Q204" s="6">
        <f t="shared" si="50"/>
        <v>-0.18543363786277089</v>
      </c>
    </row>
    <row r="205" spans="1:17" x14ac:dyDescent="0.3">
      <c r="A205" s="1">
        <v>44110</v>
      </c>
      <c r="B205">
        <v>18097</v>
      </c>
      <c r="C205">
        <f t="shared" si="40"/>
        <v>108</v>
      </c>
      <c r="D205">
        <f t="shared" si="44"/>
        <v>78.714285714285708</v>
      </c>
      <c r="E205">
        <f t="shared" si="38"/>
        <v>1224</v>
      </c>
      <c r="F205">
        <v>447</v>
      </c>
      <c r="G205">
        <f t="shared" si="43"/>
        <v>3</v>
      </c>
      <c r="H205">
        <f t="shared" si="46"/>
        <v>14</v>
      </c>
      <c r="I205">
        <v>15785</v>
      </c>
      <c r="J205">
        <f t="shared" si="39"/>
        <v>1865</v>
      </c>
      <c r="K205">
        <f t="shared" si="45"/>
        <v>1908.7494293699679</v>
      </c>
      <c r="L205">
        <f t="shared" si="41"/>
        <v>0.97186034392912979</v>
      </c>
      <c r="M205">
        <f t="shared" si="42"/>
        <v>0.99185544718702268</v>
      </c>
      <c r="N205">
        <f t="shared" si="47"/>
        <v>0.83290762135829433</v>
      </c>
      <c r="O205">
        <f t="shared" si="48"/>
        <v>0.80816628304114124</v>
      </c>
      <c r="P205" s="6">
        <f t="shared" si="49"/>
        <v>-0.16709237864170567</v>
      </c>
      <c r="Q205" s="6">
        <f t="shared" si="50"/>
        <v>-0.19183371695885876</v>
      </c>
    </row>
    <row r="206" spans="1:17" x14ac:dyDescent="0.3">
      <c r="A206" s="1">
        <v>44111</v>
      </c>
      <c r="B206">
        <v>18178</v>
      </c>
      <c r="C206">
        <f t="shared" si="40"/>
        <v>81</v>
      </c>
      <c r="D206">
        <f t="shared" si="44"/>
        <v>66</v>
      </c>
      <c r="E206">
        <f t="shared" si="38"/>
        <v>1194</v>
      </c>
      <c r="F206">
        <v>448</v>
      </c>
      <c r="G206">
        <f t="shared" si="43"/>
        <v>1</v>
      </c>
      <c r="H206">
        <f t="shared" si="46"/>
        <v>13</v>
      </c>
      <c r="I206">
        <v>15902</v>
      </c>
      <c r="J206">
        <f t="shared" si="39"/>
        <v>1828</v>
      </c>
      <c r="K206">
        <f t="shared" si="45"/>
        <v>1890.2640720075433</v>
      </c>
      <c r="L206">
        <f t="shared" si="41"/>
        <v>0.98016085790884722</v>
      </c>
      <c r="M206">
        <f t="shared" si="42"/>
        <v>0.99031546148593941</v>
      </c>
      <c r="N206">
        <f t="shared" si="47"/>
        <v>0.84999070912138253</v>
      </c>
      <c r="O206">
        <f t="shared" si="48"/>
        <v>0.81641171453117034</v>
      </c>
      <c r="P206" s="6">
        <f t="shared" si="49"/>
        <v>-0.15000929087861747</v>
      </c>
      <c r="Q206" s="6">
        <f t="shared" si="50"/>
        <v>-0.18358828546882966</v>
      </c>
    </row>
    <row r="207" spans="1:17" x14ac:dyDescent="0.3">
      <c r="A207" s="1">
        <v>44112</v>
      </c>
      <c r="B207">
        <v>18236</v>
      </c>
      <c r="C207">
        <f t="shared" si="40"/>
        <v>58</v>
      </c>
      <c r="D207">
        <f t="shared" si="44"/>
        <v>65.450024593321103</v>
      </c>
      <c r="E207">
        <f t="shared" si="38"/>
        <v>1110</v>
      </c>
      <c r="F207">
        <v>449</v>
      </c>
      <c r="G207">
        <f t="shared" si="43"/>
        <v>1</v>
      </c>
      <c r="H207">
        <f t="shared" si="46"/>
        <v>12</v>
      </c>
      <c r="I207">
        <v>15979</v>
      </c>
      <c r="J207">
        <f t="shared" si="39"/>
        <v>1808</v>
      </c>
      <c r="K207">
        <f t="shared" si="45"/>
        <v>1876.0817372413342</v>
      </c>
      <c r="L207">
        <f t="shared" si="41"/>
        <v>0.98905908096280093</v>
      </c>
      <c r="M207">
        <f t="shared" si="42"/>
        <v>0.99249716747187244</v>
      </c>
      <c r="N207">
        <f t="shared" si="47"/>
        <v>0.86894151911965667</v>
      </c>
      <c r="O207">
        <f t="shared" si="48"/>
        <v>0.83164673413063472</v>
      </c>
      <c r="P207" s="6">
        <f t="shared" si="49"/>
        <v>-0.13105848088034333</v>
      </c>
      <c r="Q207" s="6">
        <f t="shared" si="50"/>
        <v>-0.16835326586936528</v>
      </c>
    </row>
    <row r="208" spans="1:17" x14ac:dyDescent="0.3">
      <c r="A208" s="1">
        <v>44113</v>
      </c>
      <c r="B208">
        <v>18371</v>
      </c>
      <c r="C208">
        <f t="shared" si="40"/>
        <v>135</v>
      </c>
      <c r="D208">
        <f t="shared" si="44"/>
        <v>64.897937470714425</v>
      </c>
      <c r="E208">
        <f t="shared" ref="E208:E271" si="51">SUM(C195:C208)</f>
        <v>1037</v>
      </c>
      <c r="F208">
        <v>452</v>
      </c>
      <c r="G208">
        <f t="shared" si="43"/>
        <v>3</v>
      </c>
      <c r="H208">
        <f t="shared" si="46"/>
        <v>14</v>
      </c>
      <c r="I208">
        <v>16001</v>
      </c>
      <c r="J208">
        <f t="shared" si="39"/>
        <v>1918</v>
      </c>
      <c r="K208">
        <f t="shared" si="45"/>
        <v>1866.3681197818969</v>
      </c>
      <c r="L208">
        <f t="shared" si="41"/>
        <v>1.0608407079646018</v>
      </c>
      <c r="M208">
        <f t="shared" si="42"/>
        <v>0.99482239112155069</v>
      </c>
      <c r="N208">
        <f t="shared" si="47"/>
        <v>0.89014527371104069</v>
      </c>
      <c r="O208">
        <f t="shared" si="48"/>
        <v>0.94436238306253073</v>
      </c>
      <c r="P208" s="6">
        <f t="shared" si="49"/>
        <v>-0.10985472628895931</v>
      </c>
      <c r="Q208" s="6">
        <f t="shared" si="50"/>
        <v>-5.563761693746927E-2</v>
      </c>
    </row>
    <row r="209" spans="1:17" x14ac:dyDescent="0.3">
      <c r="A209" s="1">
        <v>44114</v>
      </c>
      <c r="B209">
        <v>18384</v>
      </c>
      <c r="C209">
        <f t="shared" si="40"/>
        <v>13</v>
      </c>
      <c r="D209">
        <f t="shared" si="44"/>
        <v>53.714285714285715</v>
      </c>
      <c r="E209">
        <f t="shared" si="51"/>
        <v>1036</v>
      </c>
      <c r="F209">
        <v>453</v>
      </c>
      <c r="G209">
        <f t="shared" si="43"/>
        <v>1</v>
      </c>
      <c r="H209">
        <f t="shared" si="46"/>
        <v>13</v>
      </c>
      <c r="I209">
        <v>16016</v>
      </c>
      <c r="J209">
        <f t="shared" si="39"/>
        <v>1915</v>
      </c>
      <c r="K209">
        <f t="shared" si="45"/>
        <v>1859.57518512517</v>
      </c>
      <c r="L209">
        <f t="shared" si="41"/>
        <v>0.99843587069864437</v>
      </c>
      <c r="M209">
        <f t="shared" si="42"/>
        <v>0.99636034575134047</v>
      </c>
      <c r="N209">
        <f t="shared" si="47"/>
        <v>0.91430586725436436</v>
      </c>
      <c r="O209">
        <f t="shared" si="48"/>
        <v>0.93414634146341469</v>
      </c>
      <c r="P209" s="6">
        <f t="shared" si="49"/>
        <v>-8.5694132745635643E-2</v>
      </c>
      <c r="Q209" s="6">
        <f t="shared" si="50"/>
        <v>-6.5853658536585313E-2</v>
      </c>
    </row>
    <row r="210" spans="1:17" x14ac:dyDescent="0.3">
      <c r="A210" s="1">
        <v>44115</v>
      </c>
      <c r="B210">
        <f>(B212/B209)^(1/3)*B209</f>
        <v>18413.618921255846</v>
      </c>
      <c r="C210">
        <f>B210-B209</f>
        <v>29.618921255845635</v>
      </c>
      <c r="D210">
        <f t="shared" si="44"/>
        <v>55.142857142857146</v>
      </c>
      <c r="E210">
        <f t="shared" si="51"/>
        <v>1004.2275476322393</v>
      </c>
      <c r="F210">
        <f>(F212/F209)^(1/3)*F209</f>
        <v>453.66568795250214</v>
      </c>
      <c r="G210">
        <f t="shared" si="43"/>
        <v>0.66568795250213952</v>
      </c>
      <c r="H210">
        <f t="shared" si="46"/>
        <v>11.670212862541518</v>
      </c>
      <c r="I210">
        <f>(I212/I209)^(1/3)*I209</f>
        <v>16077.099944811787</v>
      </c>
      <c r="J210">
        <f t="shared" si="39"/>
        <v>1882.8532884915548</v>
      </c>
      <c r="K210">
        <f t="shared" si="45"/>
        <v>1836.8120666669079</v>
      </c>
      <c r="L210">
        <f t="shared" si="41"/>
        <v>0.98321320547861868</v>
      </c>
      <c r="M210">
        <f t="shared" si="42"/>
        <v>0.98775896847820654</v>
      </c>
      <c r="N210">
        <f t="shared" si="47"/>
        <v>0.92966586353415037</v>
      </c>
      <c r="O210">
        <f t="shared" si="48"/>
        <v>0.94864764276856139</v>
      </c>
      <c r="P210" s="6">
        <f t="shared" si="49"/>
        <v>-7.0334136465849628E-2</v>
      </c>
      <c r="Q210" s="6">
        <f t="shared" si="50"/>
        <v>-5.1352357231438606E-2</v>
      </c>
    </row>
    <row r="211" spans="1:17" x14ac:dyDescent="0.3">
      <c r="A211" s="1">
        <v>44116</v>
      </c>
      <c r="B211">
        <f>(B212/B209)^(1/3)*B210</f>
        <v>18443.285562295001</v>
      </c>
      <c r="C211">
        <f t="shared" ref="C211:C275" si="52">B211-B210</f>
        <v>29.666641039155365</v>
      </c>
      <c r="D211">
        <f t="shared" si="44"/>
        <v>53</v>
      </c>
      <c r="E211">
        <f t="shared" si="51"/>
        <v>972.285562295001</v>
      </c>
      <c r="F211">
        <f>(F212/F209)^(1/3)*F210</f>
        <v>454.33235413999347</v>
      </c>
      <c r="G211">
        <f t="shared" si="43"/>
        <v>0.66666618749133022</v>
      </c>
      <c r="H211">
        <f t="shared" si="46"/>
        <v>10.33235413999347</v>
      </c>
      <c r="I211">
        <f>(I212/I209)^(1/3)*I210</f>
        <v>16138.432981734964</v>
      </c>
      <c r="J211">
        <f t="shared" si="39"/>
        <v>1850.5202264200416</v>
      </c>
      <c r="K211">
        <f t="shared" si="45"/>
        <v>1811.5565213097755</v>
      </c>
      <c r="L211">
        <f t="shared" si="41"/>
        <v>0.982827625355018</v>
      </c>
      <c r="M211">
        <f t="shared" si="42"/>
        <v>0.98625033784596083</v>
      </c>
      <c r="N211">
        <f t="shared" si="47"/>
        <v>0.94135048629266949</v>
      </c>
      <c r="O211">
        <f t="shared" si="48"/>
        <v>0.96431486525275745</v>
      </c>
      <c r="P211" s="6">
        <f t="shared" si="49"/>
        <v>-5.8649513707330514E-2</v>
      </c>
      <c r="Q211" s="6">
        <f t="shared" si="50"/>
        <v>-3.5685134747242553E-2</v>
      </c>
    </row>
    <row r="212" spans="1:17" x14ac:dyDescent="0.3">
      <c r="A212" s="1">
        <v>44117</v>
      </c>
      <c r="B212">
        <v>18473</v>
      </c>
      <c r="C212">
        <f t="shared" si="52"/>
        <v>29.714437704999</v>
      </c>
      <c r="D212">
        <f t="shared" si="44"/>
        <v>39.857142857142854</v>
      </c>
      <c r="E212">
        <f t="shared" si="51"/>
        <v>905</v>
      </c>
      <c r="F212">
        <v>455</v>
      </c>
      <c r="G212">
        <f t="shared" si="43"/>
        <v>0.66764586000653026</v>
      </c>
      <c r="H212">
        <f t="shared" si="46"/>
        <v>8</v>
      </c>
      <c r="I212">
        <v>16200</v>
      </c>
      <c r="J212">
        <f t="shared" ref="J212:J263" si="53">B212-F212-I212</f>
        <v>1818</v>
      </c>
      <c r="K212">
        <f t="shared" si="45"/>
        <v>1764.1394565506</v>
      </c>
      <c r="L212">
        <f t="shared" si="41"/>
        <v>0.98242644097819232</v>
      </c>
      <c r="M212">
        <f t="shared" si="42"/>
        <v>0.97382523581163649</v>
      </c>
      <c r="N212">
        <f t="shared" si="47"/>
        <v>0.92423836749116928</v>
      </c>
      <c r="O212">
        <f t="shared" si="48"/>
        <v>0.97479892761394105</v>
      </c>
      <c r="P212" s="6">
        <f t="shared" si="49"/>
        <v>-7.5761632508830723E-2</v>
      </c>
      <c r="Q212" s="6">
        <f t="shared" si="50"/>
        <v>-2.5201072386058954E-2</v>
      </c>
    </row>
    <row r="213" spans="1:17" x14ac:dyDescent="0.3">
      <c r="A213" s="1">
        <v>44118</v>
      </c>
      <c r="B213">
        <v>18564</v>
      </c>
      <c r="C213">
        <f t="shared" si="52"/>
        <v>91</v>
      </c>
      <c r="D213">
        <f t="shared" si="44"/>
        <v>43.428571428571431</v>
      </c>
      <c r="E213">
        <f t="shared" si="51"/>
        <v>922</v>
      </c>
      <c r="F213">
        <v>455</v>
      </c>
      <c r="G213">
        <f t="shared" si="43"/>
        <v>0</v>
      </c>
      <c r="H213">
        <f t="shared" si="46"/>
        <v>7</v>
      </c>
      <c r="I213">
        <v>16432</v>
      </c>
      <c r="J213">
        <f t="shared" si="53"/>
        <v>1677</v>
      </c>
      <c r="K213">
        <f t="shared" si="45"/>
        <v>1722.7821060841716</v>
      </c>
      <c r="L213">
        <f t="shared" si="41"/>
        <v>0.92244224422442245</v>
      </c>
      <c r="M213">
        <f t="shared" si="42"/>
        <v>0.97655664334649939</v>
      </c>
      <c r="N213">
        <f t="shared" si="47"/>
        <v>0.9113975828014873</v>
      </c>
      <c r="O213">
        <f t="shared" si="48"/>
        <v>0.91739606126914663</v>
      </c>
      <c r="P213" s="6">
        <f t="shared" si="49"/>
        <v>-8.8602417198512695E-2</v>
      </c>
      <c r="Q213" s="6">
        <f t="shared" si="50"/>
        <v>-8.2603938730853366E-2</v>
      </c>
    </row>
    <row r="214" spans="1:17" x14ac:dyDescent="0.3">
      <c r="A214" s="1">
        <v>44119</v>
      </c>
      <c r="B214">
        <v>18607</v>
      </c>
      <c r="C214">
        <f t="shared" si="52"/>
        <v>43</v>
      </c>
      <c r="D214">
        <f t="shared" si="44"/>
        <v>44.691643204772845</v>
      </c>
      <c r="E214">
        <f t="shared" si="51"/>
        <v>890</v>
      </c>
      <c r="F214">
        <v>456</v>
      </c>
      <c r="G214">
        <f t="shared" si="43"/>
        <v>1</v>
      </c>
      <c r="H214">
        <f t="shared" si="46"/>
        <v>7</v>
      </c>
      <c r="I214">
        <v>16510</v>
      </c>
      <c r="J214">
        <f t="shared" si="53"/>
        <v>1641</v>
      </c>
      <c r="K214">
        <f t="shared" si="45"/>
        <v>1688.4631374895378</v>
      </c>
      <c r="L214">
        <f t="shared" si="41"/>
        <v>0.97853309481216455</v>
      </c>
      <c r="M214">
        <f t="shared" si="42"/>
        <v>0.98007933303147676</v>
      </c>
      <c r="N214">
        <f t="shared" si="47"/>
        <v>0.89999444265809103</v>
      </c>
      <c r="O214">
        <f t="shared" si="48"/>
        <v>0.90763274336283184</v>
      </c>
      <c r="P214" s="6">
        <f t="shared" si="49"/>
        <v>-0.10000555734190897</v>
      </c>
      <c r="Q214" s="6">
        <f t="shared" si="50"/>
        <v>-9.236725663716816E-2</v>
      </c>
    </row>
    <row r="215" spans="1:17" x14ac:dyDescent="0.3">
      <c r="A215" s="1">
        <v>44120</v>
      </c>
      <c r="B215">
        <v>18650</v>
      </c>
      <c r="C215">
        <f t="shared" si="52"/>
        <v>43</v>
      </c>
      <c r="D215">
        <f t="shared" si="44"/>
        <v>45.95920538642843</v>
      </c>
      <c r="E215">
        <f t="shared" si="51"/>
        <v>830</v>
      </c>
      <c r="F215">
        <v>456</v>
      </c>
      <c r="G215">
        <f t="shared" si="43"/>
        <v>0</v>
      </c>
      <c r="H215">
        <f t="shared" si="46"/>
        <v>4</v>
      </c>
      <c r="I215">
        <v>16601</v>
      </c>
      <c r="J215">
        <f t="shared" si="53"/>
        <v>1593</v>
      </c>
      <c r="K215">
        <f t="shared" si="45"/>
        <v>1660.8800634660668</v>
      </c>
      <c r="L215">
        <f t="shared" si="41"/>
        <v>0.97074954296160876</v>
      </c>
      <c r="M215">
        <f t="shared" si="42"/>
        <v>0.98366379850940522</v>
      </c>
      <c r="N215">
        <f t="shared" si="47"/>
        <v>0.88989950367356074</v>
      </c>
      <c r="O215">
        <f t="shared" si="48"/>
        <v>0.83055265901981234</v>
      </c>
      <c r="P215" s="6">
        <f t="shared" si="49"/>
        <v>-0.11010049632643926</v>
      </c>
      <c r="Q215" s="6">
        <f t="shared" si="50"/>
        <v>-0.16944734098018766</v>
      </c>
    </row>
    <row r="216" spans="1:17" x14ac:dyDescent="0.3">
      <c r="A216" s="1">
        <v>44121</v>
      </c>
      <c r="B216">
        <v>18688</v>
      </c>
      <c r="C216">
        <f t="shared" si="52"/>
        <v>38</v>
      </c>
      <c r="D216">
        <f t="shared" si="44"/>
        <v>50</v>
      </c>
      <c r="E216">
        <f t="shared" si="51"/>
        <v>766</v>
      </c>
      <c r="F216">
        <v>456</v>
      </c>
      <c r="G216">
        <f t="shared" si="43"/>
        <v>0</v>
      </c>
      <c r="H216">
        <f t="shared" si="46"/>
        <v>3</v>
      </c>
      <c r="I216">
        <v>16610</v>
      </c>
      <c r="J216">
        <f t="shared" si="53"/>
        <v>1622</v>
      </c>
      <c r="K216">
        <f t="shared" si="45"/>
        <v>1637.4648247719776</v>
      </c>
      <c r="L216">
        <f t="shared" ref="L216:L233" si="54">J216/J215</f>
        <v>1.0182046453232894</v>
      </c>
      <c r="M216">
        <f t="shared" ref="M216:M280" si="55">K216/K215</f>
        <v>0.98590190874756833</v>
      </c>
      <c r="N216">
        <f t="shared" si="47"/>
        <v>0.88055854792542743</v>
      </c>
      <c r="O216">
        <f t="shared" si="48"/>
        <v>0.8469973890339425</v>
      </c>
      <c r="P216" s="6">
        <f t="shared" si="49"/>
        <v>-0.11944145207457257</v>
      </c>
      <c r="Q216" s="6">
        <f t="shared" si="50"/>
        <v>-0.1530026109660575</v>
      </c>
    </row>
    <row r="217" spans="1:17" x14ac:dyDescent="0.3">
      <c r="A217" s="1">
        <v>44122</v>
      </c>
      <c r="B217">
        <f>SQRT(B216*B218)</f>
        <v>18726.460423689256</v>
      </c>
      <c r="C217">
        <f t="shared" si="52"/>
        <v>38.460423689255549</v>
      </c>
      <c r="D217">
        <f t="shared" si="44"/>
        <v>45.714285714285715</v>
      </c>
      <c r="E217">
        <f t="shared" si="51"/>
        <v>770.99167458665761</v>
      </c>
      <c r="F217">
        <f>SQRT(F216*F218)</f>
        <v>457.49754097699804</v>
      </c>
      <c r="G217">
        <f t="shared" ref="G217:G241" si="56">F217-F216</f>
        <v>1.4975409769980388</v>
      </c>
      <c r="H217">
        <f t="shared" si="46"/>
        <v>3.8318530244958993</v>
      </c>
      <c r="I217">
        <f>SQRT(I216*I218)</f>
        <v>16633.483399456651</v>
      </c>
      <c r="J217">
        <f t="shared" si="53"/>
        <v>1635.4794832556072</v>
      </c>
      <c r="K217">
        <f t="shared" si="45"/>
        <v>1637.743660874946</v>
      </c>
      <c r="L217">
        <f t="shared" si="54"/>
        <v>1.0083104089122117</v>
      </c>
      <c r="M217">
        <f t="shared" si="55"/>
        <v>1.0001702852475058</v>
      </c>
      <c r="N217">
        <f t="shared" si="47"/>
        <v>0.89162287780851046</v>
      </c>
      <c r="O217">
        <f t="shared" si="48"/>
        <v>0.86861758866293248</v>
      </c>
      <c r="P217" s="6">
        <f t="shared" si="49"/>
        <v>-0.10837712219148954</v>
      </c>
      <c r="Q217" s="6">
        <f t="shared" si="50"/>
        <v>-0.13138241133706752</v>
      </c>
    </row>
    <row r="218" spans="1:17" x14ac:dyDescent="0.3">
      <c r="A218" s="1">
        <v>44123</v>
      </c>
      <c r="B218">
        <v>18765</v>
      </c>
      <c r="C218">
        <f t="shared" si="52"/>
        <v>38.539576310744451</v>
      </c>
      <c r="D218">
        <f t="shared" ref="D218:D285" si="57">AVERAGE(C215:C221)</f>
        <v>45.285714285714285</v>
      </c>
      <c r="E218">
        <f t="shared" si="51"/>
        <v>776</v>
      </c>
      <c r="F218">
        <v>459</v>
      </c>
      <c r="G218">
        <f t="shared" si="56"/>
        <v>1.5024590230019612</v>
      </c>
      <c r="H218">
        <f t="shared" si="46"/>
        <v>4.6676458600065303</v>
      </c>
      <c r="I218">
        <v>16657</v>
      </c>
      <c r="J218">
        <f t="shared" si="53"/>
        <v>1649</v>
      </c>
      <c r="K218">
        <f t="shared" ref="K218:K285" si="58">GEOMEAN(J215:J221)</f>
        <v>1626.0920103914052</v>
      </c>
      <c r="L218">
        <f t="shared" si="54"/>
        <v>1.0082670048036793</v>
      </c>
      <c r="M218">
        <f t="shared" si="55"/>
        <v>0.99288554688875053</v>
      </c>
      <c r="N218">
        <f t="shared" si="47"/>
        <v>0.89762146047517344</v>
      </c>
      <c r="O218">
        <f t="shared" si="48"/>
        <v>0.8911007707222437</v>
      </c>
      <c r="P218" s="6">
        <f t="shared" si="49"/>
        <v>-0.10237853952482656</v>
      </c>
      <c r="Q218" s="6">
        <f t="shared" si="50"/>
        <v>-0.1088992292777563</v>
      </c>
    </row>
    <row r="219" spans="1:17" x14ac:dyDescent="0.3">
      <c r="A219" s="1">
        <v>44124</v>
      </c>
      <c r="B219">
        <v>18823</v>
      </c>
      <c r="C219">
        <f t="shared" si="52"/>
        <v>58</v>
      </c>
      <c r="D219">
        <f t="shared" si="57"/>
        <v>47.142857142857146</v>
      </c>
      <c r="E219">
        <f t="shared" si="51"/>
        <v>726</v>
      </c>
      <c r="F219">
        <v>460</v>
      </c>
      <c r="G219">
        <f t="shared" si="56"/>
        <v>1</v>
      </c>
      <c r="H219">
        <f t="shared" si="46"/>
        <v>5</v>
      </c>
      <c r="I219">
        <v>16717</v>
      </c>
      <c r="J219">
        <f t="shared" si="53"/>
        <v>1646</v>
      </c>
      <c r="K219">
        <f t="shared" si="58"/>
        <v>1614.6236876957314</v>
      </c>
      <c r="L219">
        <f t="shared" si="54"/>
        <v>0.99818071558520316</v>
      </c>
      <c r="M219">
        <f t="shared" si="55"/>
        <v>0.99294731010152781</v>
      </c>
      <c r="N219">
        <f t="shared" si="47"/>
        <v>0.91524719414914346</v>
      </c>
      <c r="O219">
        <f t="shared" si="48"/>
        <v>0.90539053905390543</v>
      </c>
      <c r="P219" s="6">
        <f t="shared" si="49"/>
        <v>-8.4752805850856539E-2</v>
      </c>
      <c r="Q219" s="6">
        <f t="shared" si="50"/>
        <v>-9.460946094609457E-2</v>
      </c>
    </row>
    <row r="220" spans="1:17" x14ac:dyDescent="0.3">
      <c r="A220" s="1">
        <v>44125</v>
      </c>
      <c r="B220">
        <v>18884</v>
      </c>
      <c r="C220">
        <f t="shared" si="52"/>
        <v>61</v>
      </c>
      <c r="D220">
        <f t="shared" si="57"/>
        <v>45.755877466924304</v>
      </c>
      <c r="E220">
        <f t="shared" si="51"/>
        <v>706</v>
      </c>
      <c r="F220">
        <v>460</v>
      </c>
      <c r="G220">
        <f t="shared" si="56"/>
        <v>0</v>
      </c>
      <c r="H220">
        <f t="shared" si="46"/>
        <v>5</v>
      </c>
      <c r="I220">
        <v>16745</v>
      </c>
      <c r="J220">
        <f t="shared" si="53"/>
        <v>1679</v>
      </c>
      <c r="K220">
        <f t="shared" si="58"/>
        <v>1596.3959951849172</v>
      </c>
      <c r="L220">
        <f t="shared" si="54"/>
        <v>1.020048602673147</v>
      </c>
      <c r="M220">
        <f t="shared" si="55"/>
        <v>0.98871087260163548</v>
      </c>
      <c r="N220">
        <f t="shared" si="47"/>
        <v>0.9266383656685836</v>
      </c>
      <c r="O220">
        <f t="shared" si="48"/>
        <v>1.0011926058437686</v>
      </c>
      <c r="P220" s="6">
        <f t="shared" si="49"/>
        <v>-7.3361634331416403E-2</v>
      </c>
      <c r="Q220" s="6">
        <f t="shared" si="50"/>
        <v>1.1926058437685683E-3</v>
      </c>
    </row>
    <row r="221" spans="1:17" x14ac:dyDescent="0.3">
      <c r="A221" s="1">
        <v>44126</v>
      </c>
      <c r="B221">
        <v>18924</v>
      </c>
      <c r="C221">
        <f t="shared" si="52"/>
        <v>40</v>
      </c>
      <c r="D221">
        <f t="shared" si="57"/>
        <v>44.30914727999334</v>
      </c>
      <c r="E221">
        <f t="shared" si="51"/>
        <v>688</v>
      </c>
      <c r="F221">
        <v>461</v>
      </c>
      <c r="G221">
        <f t="shared" si="56"/>
        <v>1</v>
      </c>
      <c r="H221">
        <f t="shared" ref="H221:H284" si="59">SUM(G215:G221)</f>
        <v>5</v>
      </c>
      <c r="I221">
        <v>16902</v>
      </c>
      <c r="J221">
        <f t="shared" si="53"/>
        <v>1561</v>
      </c>
      <c r="K221">
        <f t="shared" si="58"/>
        <v>1573.7890062952692</v>
      </c>
      <c r="L221">
        <f t="shared" si="54"/>
        <v>0.9297200714711138</v>
      </c>
      <c r="M221">
        <f t="shared" si="55"/>
        <v>0.98583873364889685</v>
      </c>
      <c r="N221">
        <f t="shared" si="47"/>
        <v>0.93208372238154413</v>
      </c>
      <c r="O221">
        <f t="shared" si="48"/>
        <v>0.95124923826934793</v>
      </c>
      <c r="P221" s="6">
        <f t="shared" si="49"/>
        <v>-6.7916277618455867E-2</v>
      </c>
      <c r="Q221" s="6">
        <f t="shared" si="50"/>
        <v>-4.875076173065207E-2</v>
      </c>
    </row>
    <row r="222" spans="1:17" x14ac:dyDescent="0.3">
      <c r="A222" s="1">
        <v>44127</v>
      </c>
      <c r="B222">
        <v>18980</v>
      </c>
      <c r="C222">
        <f t="shared" si="52"/>
        <v>56</v>
      </c>
      <c r="D222">
        <f t="shared" si="57"/>
        <v>42.857142857142854</v>
      </c>
      <c r="E222">
        <f t="shared" si="51"/>
        <v>609</v>
      </c>
      <c r="F222">
        <v>461</v>
      </c>
      <c r="G222">
        <f t="shared" si="56"/>
        <v>0</v>
      </c>
      <c r="H222">
        <f t="shared" si="59"/>
        <v>5</v>
      </c>
      <c r="I222">
        <v>17003</v>
      </c>
      <c r="J222">
        <f t="shared" si="53"/>
        <v>1516</v>
      </c>
      <c r="K222">
        <f t="shared" si="58"/>
        <v>1546.9593272766351</v>
      </c>
      <c r="L222">
        <f t="shared" si="54"/>
        <v>0.97117232543241516</v>
      </c>
      <c r="M222">
        <f t="shared" si="55"/>
        <v>0.98295217534795742</v>
      </c>
      <c r="N222">
        <f t="shared" ref="N222:N285" si="60">K222/K215</f>
        <v>0.93140941438499047</v>
      </c>
      <c r="O222">
        <f t="shared" ref="O222:O257" si="61">J222/J215</f>
        <v>0.95166352793471443</v>
      </c>
      <c r="P222" s="6">
        <f t="shared" ref="P222:P285" si="62">N222-1</f>
        <v>-6.8590585615009525E-2</v>
      </c>
      <c r="Q222" s="6">
        <f t="shared" ref="Q222:Q285" si="63">O222-1</f>
        <v>-4.8336472065285574E-2</v>
      </c>
    </row>
    <row r="223" spans="1:17" x14ac:dyDescent="0.3">
      <c r="A223" s="1">
        <v>44128</v>
      </c>
      <c r="B223">
        <f>(B225/B222)^(1/3)*B222</f>
        <v>19008.29114226847</v>
      </c>
      <c r="C223">
        <f t="shared" si="52"/>
        <v>28.291142268470139</v>
      </c>
      <c r="D223">
        <f t="shared" si="57"/>
        <v>41.571428571428569</v>
      </c>
      <c r="E223">
        <f t="shared" si="51"/>
        <v>624.29114226847014</v>
      </c>
      <c r="F223">
        <v>461</v>
      </c>
      <c r="G223">
        <f t="shared" si="56"/>
        <v>0</v>
      </c>
      <c r="H223">
        <f t="shared" si="59"/>
        <v>5</v>
      </c>
      <c r="I223">
        <f>(I225/I222)^(1/3)*I222</f>
        <v>17049.207644889153</v>
      </c>
      <c r="J223">
        <f t="shared" si="53"/>
        <v>1498.0834973793171</v>
      </c>
      <c r="K223">
        <f t="shared" si="58"/>
        <v>1514.3573894310618</v>
      </c>
      <c r="L223">
        <f t="shared" si="54"/>
        <v>0.98818172650350733</v>
      </c>
      <c r="M223">
        <f t="shared" si="55"/>
        <v>0.97892514866375457</v>
      </c>
      <c r="N223">
        <f t="shared" si="60"/>
        <v>0.92481827183184906</v>
      </c>
      <c r="O223">
        <f t="shared" si="61"/>
        <v>0.92360264943237802</v>
      </c>
      <c r="P223" s="6">
        <f t="shared" si="62"/>
        <v>-7.5181728168150941E-2</v>
      </c>
      <c r="Q223" s="6">
        <f t="shared" si="63"/>
        <v>-7.639735056762198E-2</v>
      </c>
    </row>
    <row r="224" spans="1:17" x14ac:dyDescent="0.3">
      <c r="A224" s="1">
        <v>44129</v>
      </c>
      <c r="B224">
        <f>(B225/B222)^(1/3)*B223</f>
        <v>19036.624454649209</v>
      </c>
      <c r="C224">
        <f t="shared" si="52"/>
        <v>28.333312380738789</v>
      </c>
      <c r="D224">
        <f t="shared" si="57"/>
        <v>40.142857142857146</v>
      </c>
      <c r="E224">
        <f t="shared" si="51"/>
        <v>623.00553339336329</v>
      </c>
      <c r="F224">
        <v>461</v>
      </c>
      <c r="G224">
        <f t="shared" si="56"/>
        <v>0</v>
      </c>
      <c r="H224">
        <f t="shared" si="59"/>
        <v>3.5024590230019612</v>
      </c>
      <c r="I224">
        <f>(I225/I222)^(1/3)*I223</f>
        <v>17095.540864467843</v>
      </c>
      <c r="J224">
        <f t="shared" si="53"/>
        <v>1480.0835901813662</v>
      </c>
      <c r="K224">
        <f t="shared" si="58"/>
        <v>1443.5823662443456</v>
      </c>
      <c r="L224">
        <f t="shared" si="54"/>
        <v>0.9879847103119157</v>
      </c>
      <c r="M224">
        <f t="shared" si="55"/>
        <v>0.95326398927976563</v>
      </c>
      <c r="N224">
        <f t="shared" si="60"/>
        <v>0.88144585793916497</v>
      </c>
      <c r="O224">
        <f t="shared" si="61"/>
        <v>0.90498450474908565</v>
      </c>
      <c r="P224" s="6">
        <f t="shared" si="62"/>
        <v>-0.11855414206083503</v>
      </c>
      <c r="Q224" s="6">
        <f t="shared" si="63"/>
        <v>-9.501549525091435E-2</v>
      </c>
    </row>
    <row r="225" spans="1:17" x14ac:dyDescent="0.3">
      <c r="A225" s="1">
        <v>44130</v>
      </c>
      <c r="B225">
        <v>19065</v>
      </c>
      <c r="C225">
        <f t="shared" si="52"/>
        <v>28.375545350791072</v>
      </c>
      <c r="D225">
        <f t="shared" si="57"/>
        <v>41.142857142857146</v>
      </c>
      <c r="E225">
        <f t="shared" si="51"/>
        <v>621.714437704999</v>
      </c>
      <c r="F225">
        <v>461</v>
      </c>
      <c r="G225">
        <f t="shared" si="56"/>
        <v>0</v>
      </c>
      <c r="H225">
        <f t="shared" si="59"/>
        <v>2</v>
      </c>
      <c r="I225">
        <v>17142</v>
      </c>
      <c r="J225">
        <f t="shared" si="53"/>
        <v>1462</v>
      </c>
      <c r="K225">
        <f t="shared" si="58"/>
        <v>1353.0512589026546</v>
      </c>
      <c r="L225">
        <f t="shared" si="54"/>
        <v>0.98778204805368441</v>
      </c>
      <c r="M225">
        <f t="shared" si="55"/>
        <v>0.93728718952336698</v>
      </c>
      <c r="N225">
        <f t="shared" si="60"/>
        <v>0.83208776025962461</v>
      </c>
      <c r="O225">
        <f t="shared" si="61"/>
        <v>0.88659793814432986</v>
      </c>
      <c r="P225" s="6">
        <f t="shared" si="62"/>
        <v>-0.16791223974037539</v>
      </c>
      <c r="Q225" s="6">
        <f t="shared" si="63"/>
        <v>-0.11340206185567014</v>
      </c>
    </row>
    <row r="226" spans="1:17" x14ac:dyDescent="0.3">
      <c r="A226" s="1">
        <v>44131</v>
      </c>
      <c r="B226">
        <v>19114</v>
      </c>
      <c r="C226">
        <f t="shared" si="52"/>
        <v>49</v>
      </c>
      <c r="D226">
        <f t="shared" si="57"/>
        <v>43.142857142857146</v>
      </c>
      <c r="E226">
        <f t="shared" si="51"/>
        <v>641</v>
      </c>
      <c r="F226">
        <v>462</v>
      </c>
      <c r="G226">
        <f t="shared" si="56"/>
        <v>1</v>
      </c>
      <c r="H226">
        <f t="shared" si="59"/>
        <v>2</v>
      </c>
      <c r="I226">
        <v>17234</v>
      </c>
      <c r="J226">
        <f t="shared" si="53"/>
        <v>1418</v>
      </c>
      <c r="K226">
        <f t="shared" si="58"/>
        <v>1256.7197065729461</v>
      </c>
      <c r="L226">
        <f t="shared" si="54"/>
        <v>0.96990424076607384</v>
      </c>
      <c r="M226">
        <f t="shared" si="55"/>
        <v>0.92880421070829577</v>
      </c>
      <c r="N226">
        <f t="shared" si="60"/>
        <v>0.77833597769548468</v>
      </c>
      <c r="O226">
        <f t="shared" si="61"/>
        <v>0.86148238153098422</v>
      </c>
      <c r="P226" s="6">
        <f t="shared" si="62"/>
        <v>-0.22166402230451532</v>
      </c>
      <c r="Q226" s="6">
        <f t="shared" si="63"/>
        <v>-0.13851761846901578</v>
      </c>
    </row>
    <row r="227" spans="1:17" x14ac:dyDescent="0.3">
      <c r="A227" s="1">
        <v>44132</v>
      </c>
      <c r="B227">
        <v>19165</v>
      </c>
      <c r="C227">
        <f t="shared" si="52"/>
        <v>51</v>
      </c>
      <c r="D227">
        <f t="shared" si="57"/>
        <v>40.244122533075696</v>
      </c>
      <c r="E227">
        <f t="shared" si="51"/>
        <v>601</v>
      </c>
      <c r="F227">
        <v>462</v>
      </c>
      <c r="G227">
        <f t="shared" si="56"/>
        <v>0</v>
      </c>
      <c r="H227">
        <f t="shared" si="59"/>
        <v>2</v>
      </c>
      <c r="I227">
        <v>17502</v>
      </c>
      <c r="J227">
        <f t="shared" si="53"/>
        <v>1201</v>
      </c>
      <c r="K227">
        <f t="shared" si="58"/>
        <v>1170.7032605460768</v>
      </c>
      <c r="L227">
        <f t="shared" si="54"/>
        <v>0.84696755994358253</v>
      </c>
      <c r="M227">
        <f t="shared" si="55"/>
        <v>0.93155478856822038</v>
      </c>
      <c r="N227">
        <f t="shared" si="60"/>
        <v>0.73334139153266253</v>
      </c>
      <c r="O227">
        <f t="shared" si="61"/>
        <v>0.71530673019654556</v>
      </c>
      <c r="P227" s="6">
        <f t="shared" si="62"/>
        <v>-0.26665860846733747</v>
      </c>
      <c r="Q227" s="6">
        <f t="shared" si="63"/>
        <v>-0.28469326980345444</v>
      </c>
    </row>
    <row r="228" spans="1:17" x14ac:dyDescent="0.3">
      <c r="A228" s="1">
        <v>44133</v>
      </c>
      <c r="B228">
        <v>19212</v>
      </c>
      <c r="C228">
        <f t="shared" si="52"/>
        <v>47</v>
      </c>
      <c r="D228">
        <f t="shared" si="57"/>
        <v>39.098211880237486</v>
      </c>
      <c r="E228">
        <f t="shared" si="51"/>
        <v>605</v>
      </c>
      <c r="F228">
        <v>464</v>
      </c>
      <c r="G228">
        <f t="shared" si="56"/>
        <v>2</v>
      </c>
      <c r="H228">
        <f t="shared" si="59"/>
        <v>3</v>
      </c>
      <c r="I228">
        <v>17756</v>
      </c>
      <c r="J228">
        <f t="shared" si="53"/>
        <v>992</v>
      </c>
      <c r="K228">
        <f t="shared" si="58"/>
        <v>1084.8248317264108</v>
      </c>
      <c r="L228">
        <f t="shared" si="54"/>
        <v>0.82597835137385511</v>
      </c>
      <c r="M228">
        <f t="shared" si="55"/>
        <v>0.92664372628499581</v>
      </c>
      <c r="N228">
        <f t="shared" si="60"/>
        <v>0.68930766919010966</v>
      </c>
      <c r="O228">
        <f t="shared" si="61"/>
        <v>0.63549007046764894</v>
      </c>
      <c r="P228" s="6">
        <f t="shared" si="62"/>
        <v>-0.31069233080989034</v>
      </c>
      <c r="Q228" s="6">
        <f t="shared" si="63"/>
        <v>-0.36450992953235106</v>
      </c>
    </row>
    <row r="229" spans="1:17" x14ac:dyDescent="0.3">
      <c r="A229" s="1">
        <v>44134</v>
      </c>
      <c r="B229">
        <v>19282</v>
      </c>
      <c r="C229">
        <f t="shared" si="52"/>
        <v>70</v>
      </c>
      <c r="D229">
        <f t="shared" si="57"/>
        <v>37.949323376738903</v>
      </c>
      <c r="E229">
        <f t="shared" si="51"/>
        <v>632</v>
      </c>
      <c r="F229">
        <v>465</v>
      </c>
      <c r="G229">
        <f t="shared" si="56"/>
        <v>1</v>
      </c>
      <c r="H229">
        <f t="shared" si="59"/>
        <v>4</v>
      </c>
      <c r="I229">
        <v>17913</v>
      </c>
      <c r="J229">
        <f t="shared" si="53"/>
        <v>904</v>
      </c>
      <c r="K229">
        <f t="shared" si="58"/>
        <v>999.61755456552135</v>
      </c>
      <c r="L229">
        <f t="shared" si="54"/>
        <v>0.91129032258064513</v>
      </c>
      <c r="M229">
        <f t="shared" si="55"/>
        <v>0.92145526663019961</v>
      </c>
      <c r="N229">
        <f t="shared" si="60"/>
        <v>0.64618218264685157</v>
      </c>
      <c r="O229">
        <f t="shared" si="61"/>
        <v>0.59630606860158308</v>
      </c>
      <c r="P229" s="6">
        <f t="shared" si="62"/>
        <v>-0.35381781735314843</v>
      </c>
      <c r="Q229" s="6">
        <f t="shared" si="63"/>
        <v>-0.40369393139841692</v>
      </c>
    </row>
    <row r="230" spans="1:17" x14ac:dyDescent="0.3">
      <c r="A230" s="1">
        <v>44135</v>
      </c>
      <c r="B230">
        <v>19290</v>
      </c>
      <c r="C230">
        <f t="shared" si="52"/>
        <v>8</v>
      </c>
      <c r="D230">
        <f t="shared" si="57"/>
        <v>33.857142857142854</v>
      </c>
      <c r="E230">
        <f t="shared" si="51"/>
        <v>602</v>
      </c>
      <c r="F230">
        <v>465</v>
      </c>
      <c r="G230">
        <f t="shared" si="56"/>
        <v>0</v>
      </c>
      <c r="H230">
        <f t="shared" si="59"/>
        <v>4</v>
      </c>
      <c r="I230">
        <v>17913</v>
      </c>
      <c r="J230">
        <f t="shared" si="53"/>
        <v>912</v>
      </c>
      <c r="K230">
        <f t="shared" si="58"/>
        <v>917.97377589236839</v>
      </c>
      <c r="L230">
        <f t="shared" si="54"/>
        <v>1.0088495575221239</v>
      </c>
      <c r="M230">
        <f t="shared" si="55"/>
        <v>0.91832498509028382</v>
      </c>
      <c r="N230">
        <f t="shared" si="60"/>
        <v>0.60618040516660832</v>
      </c>
      <c r="O230">
        <f t="shared" si="61"/>
        <v>0.60877781618675697</v>
      </c>
      <c r="P230" s="6">
        <f t="shared" si="62"/>
        <v>-0.39381959483339168</v>
      </c>
      <c r="Q230" s="6">
        <f t="shared" si="63"/>
        <v>-0.39122218381324303</v>
      </c>
    </row>
    <row r="231" spans="1:17" x14ac:dyDescent="0.3">
      <c r="A231" s="1">
        <v>44136</v>
      </c>
      <c r="B231">
        <f>(B233/B230)^(1/3)*B230</f>
        <v>19310.311937810871</v>
      </c>
      <c r="C231">
        <f t="shared" si="52"/>
        <v>20.311937810871314</v>
      </c>
      <c r="D231">
        <f t="shared" si="57"/>
        <v>29.142857142857142</v>
      </c>
      <c r="E231">
        <f t="shared" si="51"/>
        <v>583.85151412161576</v>
      </c>
      <c r="F231">
        <f>(F230*2+F233)/3</f>
        <v>466.66666666666669</v>
      </c>
      <c r="G231">
        <f t="shared" si="56"/>
        <v>1.6666666666666856</v>
      </c>
      <c r="H231">
        <f t="shared" si="59"/>
        <v>5.6666666666666856</v>
      </c>
      <c r="I231">
        <f>(I230*2+I233)/3</f>
        <v>17975.333333333332</v>
      </c>
      <c r="J231">
        <f t="shared" si="53"/>
        <v>868.31193781087131</v>
      </c>
      <c r="K231">
        <f t="shared" si="58"/>
        <v>836.38489017183645</v>
      </c>
      <c r="L231">
        <f t="shared" si="54"/>
        <v>0.95209642303823605</v>
      </c>
      <c r="M231">
        <f t="shared" si="55"/>
        <v>0.91112067919236706</v>
      </c>
      <c r="N231">
        <f t="shared" si="60"/>
        <v>0.57938148160384717</v>
      </c>
      <c r="O231">
        <f t="shared" si="61"/>
        <v>0.58666412057475092</v>
      </c>
      <c r="P231" s="6">
        <f t="shared" si="62"/>
        <v>-0.42061851839615283</v>
      </c>
      <c r="Q231" s="6">
        <f t="shared" si="63"/>
        <v>-0.41333587942524908</v>
      </c>
    </row>
    <row r="232" spans="1:17" x14ac:dyDescent="0.3">
      <c r="A232" s="1">
        <v>44137</v>
      </c>
      <c r="B232">
        <f>(B233/B230)^(1/3)*B231</f>
        <v>19330.645263637172</v>
      </c>
      <c r="C232">
        <f t="shared" si="52"/>
        <v>20.333325826301007</v>
      </c>
      <c r="D232">
        <f t="shared" si="57"/>
        <v>32.428571428571431</v>
      </c>
      <c r="E232">
        <f t="shared" si="51"/>
        <v>565.64526363717232</v>
      </c>
      <c r="F232">
        <f>(F230+F233*2)/3</f>
        <v>468.33333333333331</v>
      </c>
      <c r="G232">
        <f t="shared" si="56"/>
        <v>1.6666666666666288</v>
      </c>
      <c r="H232">
        <f t="shared" si="59"/>
        <v>7.3333333333333144</v>
      </c>
      <c r="I232">
        <f>(I230+I233*2)/3</f>
        <v>18037.666666666668</v>
      </c>
      <c r="J232">
        <f t="shared" si="53"/>
        <v>824.64526363717232</v>
      </c>
      <c r="K232">
        <f t="shared" si="58"/>
        <v>788.91642631494472</v>
      </c>
      <c r="L232">
        <f t="shared" si="54"/>
        <v>0.94971084437260134</v>
      </c>
      <c r="M232">
        <f t="shared" si="55"/>
        <v>0.94324567024741535</v>
      </c>
      <c r="N232">
        <f t="shared" si="60"/>
        <v>0.5830646999691409</v>
      </c>
      <c r="O232">
        <f t="shared" si="61"/>
        <v>0.56405284790504262</v>
      </c>
      <c r="P232" s="6">
        <f t="shared" si="62"/>
        <v>-0.4169353000308591</v>
      </c>
      <c r="Q232" s="6">
        <f t="shared" si="63"/>
        <v>-0.43594715209495738</v>
      </c>
    </row>
    <row r="233" spans="1:17" x14ac:dyDescent="0.3">
      <c r="A233" s="1">
        <v>44138</v>
      </c>
      <c r="B233">
        <v>19351</v>
      </c>
      <c r="C233">
        <f t="shared" si="52"/>
        <v>20.35473636282768</v>
      </c>
      <c r="D233">
        <f t="shared" si="57"/>
        <v>30.857142857142858</v>
      </c>
      <c r="E233">
        <f t="shared" si="51"/>
        <v>528</v>
      </c>
      <c r="F233">
        <v>470</v>
      </c>
      <c r="G233">
        <f t="shared" si="56"/>
        <v>1.6666666666666856</v>
      </c>
      <c r="H233">
        <f t="shared" si="59"/>
        <v>8</v>
      </c>
      <c r="I233">
        <v>18100</v>
      </c>
      <c r="J233">
        <f t="shared" si="53"/>
        <v>781</v>
      </c>
      <c r="K233">
        <f t="shared" si="58"/>
        <v>755.38398087014104</v>
      </c>
      <c r="L233">
        <f t="shared" si="54"/>
        <v>0.94707389278552212</v>
      </c>
      <c r="M233">
        <f t="shared" si="55"/>
        <v>0.95749556692407223</v>
      </c>
      <c r="N233">
        <f t="shared" si="60"/>
        <v>0.60107594153199106</v>
      </c>
      <c r="O233">
        <f t="shared" si="61"/>
        <v>0.55077574047954869</v>
      </c>
      <c r="P233" s="6">
        <f t="shared" si="62"/>
        <v>-0.39892405846800894</v>
      </c>
      <c r="Q233" s="6">
        <f t="shared" si="63"/>
        <v>-0.44922425952045131</v>
      </c>
    </row>
    <row r="234" spans="1:17" x14ac:dyDescent="0.3">
      <c r="A234" s="1">
        <v>44139</v>
      </c>
      <c r="B234">
        <v>19369</v>
      </c>
      <c r="C234">
        <f t="shared" si="52"/>
        <v>18</v>
      </c>
      <c r="D234">
        <f t="shared" si="57"/>
        <v>30.428571428571427</v>
      </c>
      <c r="E234">
        <f t="shared" si="51"/>
        <v>485</v>
      </c>
      <c r="F234">
        <v>472</v>
      </c>
      <c r="G234">
        <f t="shared" si="56"/>
        <v>2</v>
      </c>
      <c r="H234">
        <f t="shared" si="59"/>
        <v>10</v>
      </c>
      <c r="I234">
        <v>18271</v>
      </c>
      <c r="J234">
        <f t="shared" si="53"/>
        <v>626</v>
      </c>
      <c r="K234">
        <f t="shared" si="58"/>
        <v>718.91416165596979</v>
      </c>
      <c r="L234">
        <f t="shared" ref="L234:L279" si="64">J234/J233</f>
        <v>0.80153649167733676</v>
      </c>
      <c r="M234">
        <f t="shared" si="55"/>
        <v>0.95172015804179355</v>
      </c>
      <c r="N234">
        <f t="shared" si="60"/>
        <v>0.61408743435175106</v>
      </c>
      <c r="O234">
        <f t="shared" si="61"/>
        <v>0.5212323064113239</v>
      </c>
      <c r="P234" s="6">
        <f t="shared" si="62"/>
        <v>-0.38591256564824894</v>
      </c>
      <c r="Q234" s="6">
        <f t="shared" si="63"/>
        <v>-0.4787676935886761</v>
      </c>
    </row>
    <row r="235" spans="1:17" x14ac:dyDescent="0.3">
      <c r="A235" s="1">
        <v>44140</v>
      </c>
      <c r="B235">
        <v>19439</v>
      </c>
      <c r="C235">
        <f t="shared" si="52"/>
        <v>70</v>
      </c>
      <c r="D235">
        <f t="shared" si="57"/>
        <v>32.741151741304101</v>
      </c>
      <c r="E235">
        <f t="shared" si="51"/>
        <v>515</v>
      </c>
      <c r="F235">
        <v>473</v>
      </c>
      <c r="G235">
        <f t="shared" si="56"/>
        <v>1</v>
      </c>
      <c r="H235">
        <f t="shared" si="59"/>
        <v>9</v>
      </c>
      <c r="I235">
        <v>18307</v>
      </c>
      <c r="J235">
        <f t="shared" si="53"/>
        <v>659</v>
      </c>
      <c r="K235">
        <f t="shared" si="58"/>
        <v>689.17259989770525</v>
      </c>
      <c r="L235">
        <f t="shared" si="64"/>
        <v>1.0527156549520766</v>
      </c>
      <c r="M235">
        <f t="shared" si="55"/>
        <v>0.95862988470034183</v>
      </c>
      <c r="N235">
        <f t="shared" si="60"/>
        <v>0.6352846835197743</v>
      </c>
      <c r="O235">
        <f t="shared" si="61"/>
        <v>0.66431451612903225</v>
      </c>
      <c r="P235" s="6">
        <f t="shared" si="62"/>
        <v>-0.3647153164802257</v>
      </c>
      <c r="Q235" s="6">
        <f t="shared" si="63"/>
        <v>-0.33568548387096775</v>
      </c>
    </row>
    <row r="236" spans="1:17" x14ac:dyDescent="0.3">
      <c r="A236" s="1">
        <v>44141</v>
      </c>
      <c r="B236">
        <v>19498</v>
      </c>
      <c r="C236">
        <f t="shared" si="52"/>
        <v>59</v>
      </c>
      <c r="D236">
        <f t="shared" si="57"/>
        <v>35.050676623261097</v>
      </c>
      <c r="E236">
        <f t="shared" si="51"/>
        <v>518</v>
      </c>
      <c r="F236">
        <v>473</v>
      </c>
      <c r="G236">
        <f t="shared" si="56"/>
        <v>0</v>
      </c>
      <c r="H236">
        <f t="shared" si="59"/>
        <v>8</v>
      </c>
      <c r="I236">
        <v>18358</v>
      </c>
      <c r="J236">
        <f t="shared" si="53"/>
        <v>667</v>
      </c>
      <c r="K236">
        <f t="shared" si="58"/>
        <v>665.6963278368529</v>
      </c>
      <c r="L236">
        <f t="shared" si="64"/>
        <v>1.0121396054628224</v>
      </c>
      <c r="M236">
        <f t="shared" si="55"/>
        <v>0.96593556960282956</v>
      </c>
      <c r="N236">
        <f t="shared" si="60"/>
        <v>0.66595101776318288</v>
      </c>
      <c r="O236">
        <f t="shared" si="61"/>
        <v>0.73783185840707965</v>
      </c>
      <c r="P236" s="6">
        <f t="shared" si="62"/>
        <v>-0.33404898223681712</v>
      </c>
      <c r="Q236" s="6">
        <f t="shared" si="63"/>
        <v>-0.26216814159292035</v>
      </c>
    </row>
    <row r="237" spans="1:17" x14ac:dyDescent="0.3">
      <c r="A237" s="1">
        <v>44142</v>
      </c>
      <c r="B237">
        <v>19503</v>
      </c>
      <c r="C237">
        <f t="shared" si="52"/>
        <v>5</v>
      </c>
      <c r="D237">
        <f t="shared" si="57"/>
        <v>40.714285714285715</v>
      </c>
      <c r="E237">
        <f t="shared" si="51"/>
        <v>494.70885773152986</v>
      </c>
      <c r="F237">
        <v>474</v>
      </c>
      <c r="G237">
        <f t="shared" si="56"/>
        <v>1</v>
      </c>
      <c r="H237">
        <f t="shared" si="59"/>
        <v>9</v>
      </c>
      <c r="I237">
        <v>18384</v>
      </c>
      <c r="J237">
        <f t="shared" si="53"/>
        <v>645</v>
      </c>
      <c r="K237">
        <f t="shared" si="58"/>
        <v>650.15964867405216</v>
      </c>
      <c r="L237">
        <f t="shared" si="64"/>
        <v>0.96701649175412296</v>
      </c>
      <c r="M237">
        <f t="shared" si="55"/>
        <v>0.97666101116512627</v>
      </c>
      <c r="N237">
        <f t="shared" si="60"/>
        <v>0.70825514382698751</v>
      </c>
      <c r="O237">
        <f t="shared" si="61"/>
        <v>0.70723684210526316</v>
      </c>
      <c r="P237" s="6">
        <f t="shared" si="62"/>
        <v>-0.29174485617301249</v>
      </c>
      <c r="Q237" s="6">
        <f t="shared" si="63"/>
        <v>-0.29276315789473684</v>
      </c>
    </row>
    <row r="238" spans="1:17" x14ac:dyDescent="0.3">
      <c r="A238" s="1">
        <v>44143</v>
      </c>
      <c r="B238">
        <f>AVERAGE(B237,B239)</f>
        <v>19539.5</v>
      </c>
      <c r="C238">
        <f t="shared" si="52"/>
        <v>36.5</v>
      </c>
      <c r="D238">
        <f t="shared" si="57"/>
        <v>44.571428571428569</v>
      </c>
      <c r="E238">
        <f t="shared" si="51"/>
        <v>502.87554535079107</v>
      </c>
      <c r="F238">
        <f>AVERAGE(F237,F239)</f>
        <v>475</v>
      </c>
      <c r="G238">
        <f t="shared" si="56"/>
        <v>1</v>
      </c>
      <c r="H238">
        <f t="shared" si="59"/>
        <v>8.3333333333333144</v>
      </c>
      <c r="I238">
        <f>AVERAGE(I237,I239)</f>
        <v>18418.5</v>
      </c>
      <c r="J238">
        <f t="shared" si="53"/>
        <v>646</v>
      </c>
      <c r="K238">
        <f t="shared" si="58"/>
        <v>656.91857943959099</v>
      </c>
      <c r="L238">
        <f t="shared" si="64"/>
        <v>1.0015503875968992</v>
      </c>
      <c r="M238">
        <f t="shared" si="55"/>
        <v>1.0103958016762853</v>
      </c>
      <c r="N238">
        <f t="shared" si="60"/>
        <v>0.78542616821380662</v>
      </c>
      <c r="O238">
        <f t="shared" si="61"/>
        <v>0.7439722660368473</v>
      </c>
      <c r="P238" s="6">
        <f t="shared" si="62"/>
        <v>-0.21457383178619338</v>
      </c>
      <c r="Q238" s="6">
        <f t="shared" si="63"/>
        <v>-0.2560277339631527</v>
      </c>
    </row>
    <row r="239" spans="1:17" x14ac:dyDescent="0.3">
      <c r="A239" s="1">
        <v>44144</v>
      </c>
      <c r="B239">
        <v>19576</v>
      </c>
      <c r="C239">
        <f t="shared" si="52"/>
        <v>36.5</v>
      </c>
      <c r="D239">
        <f t="shared" si="57"/>
        <v>50.714285714285715</v>
      </c>
      <c r="E239">
        <f t="shared" si="51"/>
        <v>511</v>
      </c>
      <c r="F239">
        <v>476</v>
      </c>
      <c r="G239">
        <f t="shared" si="56"/>
        <v>1</v>
      </c>
      <c r="H239">
        <f t="shared" si="59"/>
        <v>7.6666666666666856</v>
      </c>
      <c r="I239">
        <v>18453</v>
      </c>
      <c r="J239">
        <f t="shared" si="53"/>
        <v>647</v>
      </c>
      <c r="K239">
        <f t="shared" si="58"/>
        <v>665.27926114987008</v>
      </c>
      <c r="L239">
        <f t="shared" si="64"/>
        <v>1.0015479876160991</v>
      </c>
      <c r="M239">
        <f t="shared" si="55"/>
        <v>1.0127271201819432</v>
      </c>
      <c r="N239">
        <f t="shared" si="60"/>
        <v>0.8432823033707284</v>
      </c>
      <c r="O239">
        <f t="shared" si="61"/>
        <v>0.78457978057904332</v>
      </c>
      <c r="P239" s="6">
        <f t="shared" si="62"/>
        <v>-0.1567176966292716</v>
      </c>
      <c r="Q239" s="6">
        <f t="shared" si="63"/>
        <v>-0.21542021942095668</v>
      </c>
    </row>
    <row r="240" spans="1:17" x14ac:dyDescent="0.3">
      <c r="A240" s="1">
        <v>44145</v>
      </c>
      <c r="B240">
        <v>19636</v>
      </c>
      <c r="C240">
        <f t="shared" si="52"/>
        <v>60</v>
      </c>
      <c r="D240">
        <f t="shared" si="57"/>
        <v>53.428571428571431</v>
      </c>
      <c r="E240">
        <f t="shared" si="51"/>
        <v>522</v>
      </c>
      <c r="F240">
        <v>477</v>
      </c>
      <c r="G240">
        <f t="shared" si="56"/>
        <v>1</v>
      </c>
      <c r="H240">
        <f t="shared" si="59"/>
        <v>7</v>
      </c>
      <c r="I240">
        <v>18497</v>
      </c>
      <c r="J240">
        <f t="shared" si="53"/>
        <v>662</v>
      </c>
      <c r="K240">
        <f t="shared" si="58"/>
        <v>676.90566469704186</v>
      </c>
      <c r="L240">
        <f t="shared" si="64"/>
        <v>1.0231839258114375</v>
      </c>
      <c r="M240">
        <f t="shared" si="55"/>
        <v>1.0174759747163569</v>
      </c>
      <c r="N240">
        <f t="shared" si="60"/>
        <v>0.89610804814433775</v>
      </c>
      <c r="O240">
        <f t="shared" si="61"/>
        <v>0.84763124199743922</v>
      </c>
      <c r="P240" s="6">
        <f t="shared" si="62"/>
        <v>-0.10389195185566225</v>
      </c>
      <c r="Q240" s="6">
        <f t="shared" si="63"/>
        <v>-0.15236875800256078</v>
      </c>
    </row>
    <row r="241" spans="1:17" x14ac:dyDescent="0.3">
      <c r="A241" s="1">
        <v>44146</v>
      </c>
      <c r="B241">
        <v>19681</v>
      </c>
      <c r="C241">
        <f t="shared" si="52"/>
        <v>45</v>
      </c>
      <c r="D241">
        <f t="shared" si="57"/>
        <v>55.142857142857146</v>
      </c>
      <c r="E241">
        <f t="shared" si="51"/>
        <v>516</v>
      </c>
      <c r="F241">
        <v>478</v>
      </c>
      <c r="G241">
        <f t="shared" si="56"/>
        <v>1</v>
      </c>
      <c r="H241">
        <f t="shared" si="59"/>
        <v>6</v>
      </c>
      <c r="I241">
        <v>18530</v>
      </c>
      <c r="J241">
        <f t="shared" si="53"/>
        <v>673</v>
      </c>
      <c r="K241">
        <f t="shared" si="58"/>
        <v>690.7227081943779</v>
      </c>
      <c r="L241">
        <f t="shared" si="64"/>
        <v>1.0166163141993958</v>
      </c>
      <c r="M241">
        <f t="shared" si="55"/>
        <v>1.0204120665817149</v>
      </c>
      <c r="N241">
        <f t="shared" si="60"/>
        <v>0.96078606464413663</v>
      </c>
      <c r="O241">
        <f t="shared" si="61"/>
        <v>1.0750798722044728</v>
      </c>
      <c r="P241" s="6">
        <f t="shared" si="62"/>
        <v>-3.9213935355863372E-2</v>
      </c>
      <c r="Q241" s="6">
        <f t="shared" si="63"/>
        <v>7.5079872204472764E-2</v>
      </c>
    </row>
    <row r="242" spans="1:17" x14ac:dyDescent="0.3">
      <c r="A242" s="1">
        <v>44147</v>
      </c>
      <c r="B242">
        <v>19794</v>
      </c>
      <c r="C242">
        <f t="shared" si="52"/>
        <v>113</v>
      </c>
      <c r="D242">
        <f t="shared" si="57"/>
        <v>55.209378266801131</v>
      </c>
      <c r="E242">
        <f t="shared" si="51"/>
        <v>582</v>
      </c>
      <c r="F242">
        <v>480</v>
      </c>
      <c r="G242">
        <f t="shared" ref="G242:G307" si="65">F242-F241</f>
        <v>2</v>
      </c>
      <c r="H242">
        <f t="shared" si="59"/>
        <v>7</v>
      </c>
      <c r="I242">
        <v>18594</v>
      </c>
      <c r="J242">
        <f t="shared" si="53"/>
        <v>720</v>
      </c>
      <c r="K242">
        <f t="shared" si="58"/>
        <v>704.19194617491269</v>
      </c>
      <c r="L242">
        <f t="shared" si="64"/>
        <v>1.0698365527488856</v>
      </c>
      <c r="M242">
        <f t="shared" si="55"/>
        <v>1.0195002101722481</v>
      </c>
      <c r="N242">
        <f t="shared" si="60"/>
        <v>1.0217933015320644</v>
      </c>
      <c r="O242">
        <f t="shared" si="61"/>
        <v>1.0925644916540211</v>
      </c>
      <c r="P242" s="6">
        <f t="shared" si="62"/>
        <v>2.179330153206438E-2</v>
      </c>
      <c r="Q242" s="6">
        <f t="shared" si="63"/>
        <v>9.2564491654021142E-2</v>
      </c>
    </row>
    <row r="243" spans="1:17" x14ac:dyDescent="0.3">
      <c r="A243" s="1">
        <v>44148</v>
      </c>
      <c r="B243">
        <v>19872</v>
      </c>
      <c r="C243">
        <f t="shared" si="52"/>
        <v>78</v>
      </c>
      <c r="D243">
        <f t="shared" si="57"/>
        <v>55.285714285714285</v>
      </c>
      <c r="E243">
        <f t="shared" si="51"/>
        <v>590</v>
      </c>
      <c r="F243">
        <v>483</v>
      </c>
      <c r="G243">
        <f t="shared" si="65"/>
        <v>3</v>
      </c>
      <c r="H243">
        <f t="shared" si="59"/>
        <v>10</v>
      </c>
      <c r="I243">
        <v>18636</v>
      </c>
      <c r="J243">
        <f t="shared" si="53"/>
        <v>753</v>
      </c>
      <c r="K243">
        <f t="shared" si="58"/>
        <v>717.27760736935181</v>
      </c>
      <c r="L243">
        <f t="shared" si="64"/>
        <v>1.0458333333333334</v>
      </c>
      <c r="M243">
        <f t="shared" si="55"/>
        <v>1.0185825203845611</v>
      </c>
      <c r="N243">
        <f t="shared" si="60"/>
        <v>1.0774846989168616</v>
      </c>
      <c r="O243">
        <f t="shared" si="61"/>
        <v>1.128935532233883</v>
      </c>
      <c r="P243" s="6">
        <f t="shared" si="62"/>
        <v>7.7484698916861605E-2</v>
      </c>
      <c r="Q243" s="6">
        <f t="shared" si="63"/>
        <v>0.12893553223388299</v>
      </c>
    </row>
    <row r="244" spans="1:17" x14ac:dyDescent="0.3">
      <c r="A244" s="1">
        <v>44149</v>
      </c>
      <c r="B244">
        <v>19889</v>
      </c>
      <c r="C244">
        <f t="shared" si="52"/>
        <v>17</v>
      </c>
      <c r="D244">
        <f t="shared" si="57"/>
        <v>62.857142857142854</v>
      </c>
      <c r="E244">
        <f t="shared" si="51"/>
        <v>599</v>
      </c>
      <c r="F244">
        <v>483</v>
      </c>
      <c r="G244">
        <f t="shared" si="65"/>
        <v>0</v>
      </c>
      <c r="H244">
        <f t="shared" si="59"/>
        <v>9</v>
      </c>
      <c r="I244">
        <v>18663</v>
      </c>
      <c r="J244">
        <f t="shared" si="53"/>
        <v>743</v>
      </c>
      <c r="K244">
        <f t="shared" si="58"/>
        <v>740.95770860641369</v>
      </c>
      <c r="L244">
        <f t="shared" si="64"/>
        <v>0.98671978751660028</v>
      </c>
      <c r="M244">
        <f t="shared" si="55"/>
        <v>1.0330138582241675</v>
      </c>
      <c r="N244">
        <f t="shared" si="60"/>
        <v>1.1396550218358472</v>
      </c>
      <c r="O244">
        <f t="shared" si="61"/>
        <v>1.1519379844961239</v>
      </c>
      <c r="P244" s="6">
        <f t="shared" si="62"/>
        <v>0.13965502183584722</v>
      </c>
      <c r="Q244" s="6">
        <f t="shared" si="63"/>
        <v>0.15193798449612395</v>
      </c>
    </row>
    <row r="245" spans="1:17" x14ac:dyDescent="0.3">
      <c r="A245" s="1">
        <v>44150</v>
      </c>
      <c r="B245">
        <f>SQRT(B246*B244)</f>
        <v>19925.965647867608</v>
      </c>
      <c r="C245">
        <f t="shared" si="52"/>
        <v>36.965647867607913</v>
      </c>
      <c r="D245">
        <f t="shared" si="57"/>
        <v>69.571428571428569</v>
      </c>
      <c r="E245">
        <f t="shared" si="51"/>
        <v>615.6537100567366</v>
      </c>
      <c r="F245">
        <f>SQRT(F246*F244)</f>
        <v>483</v>
      </c>
      <c r="G245">
        <f t="shared" si="65"/>
        <v>0</v>
      </c>
      <c r="H245">
        <f t="shared" si="59"/>
        <v>8</v>
      </c>
      <c r="I245">
        <f>SQRT(I246*I244)</f>
        <v>18703.456151203714</v>
      </c>
      <c r="J245">
        <f t="shared" si="53"/>
        <v>739.50949666389351</v>
      </c>
      <c r="K245">
        <f t="shared" si="58"/>
        <v>769.51976998487282</v>
      </c>
      <c r="L245">
        <f t="shared" si="64"/>
        <v>0.99530214894198321</v>
      </c>
      <c r="M245">
        <f t="shared" si="55"/>
        <v>1.038547492045367</v>
      </c>
      <c r="N245">
        <f t="shared" si="60"/>
        <v>1.1714081380394821</v>
      </c>
      <c r="O245">
        <f t="shared" si="61"/>
        <v>1.1447515428233646</v>
      </c>
      <c r="P245" s="6">
        <f t="shared" si="62"/>
        <v>0.17140813803948207</v>
      </c>
      <c r="Q245" s="6">
        <f t="shared" si="63"/>
        <v>0.14475154282336455</v>
      </c>
    </row>
    <row r="246" spans="1:17" x14ac:dyDescent="0.3">
      <c r="A246" s="1">
        <v>44151</v>
      </c>
      <c r="B246">
        <v>19963</v>
      </c>
      <c r="C246">
        <f t="shared" si="52"/>
        <v>37.034352132392087</v>
      </c>
      <c r="D246">
        <f t="shared" si="57"/>
        <v>78.142857142857139</v>
      </c>
      <c r="E246">
        <f t="shared" si="51"/>
        <v>632.35473636282768</v>
      </c>
      <c r="F246">
        <v>483</v>
      </c>
      <c r="G246">
        <f t="shared" si="65"/>
        <v>0</v>
      </c>
      <c r="H246">
        <f t="shared" si="59"/>
        <v>7</v>
      </c>
      <c r="I246">
        <v>18744</v>
      </c>
      <c r="J246">
        <f t="shared" si="53"/>
        <v>736</v>
      </c>
      <c r="K246">
        <f t="shared" si="58"/>
        <v>805.56858451468725</v>
      </c>
      <c r="L246">
        <f t="shared" si="64"/>
        <v>0.99525429128398524</v>
      </c>
      <c r="M246">
        <f t="shared" si="55"/>
        <v>1.0468458588536629</v>
      </c>
      <c r="N246">
        <f t="shared" si="60"/>
        <v>1.2108728342475923</v>
      </c>
      <c r="O246">
        <f t="shared" si="61"/>
        <v>1.1375579598145287</v>
      </c>
      <c r="P246" s="6">
        <f t="shared" si="62"/>
        <v>0.21087283424759229</v>
      </c>
      <c r="Q246" s="6">
        <f t="shared" si="63"/>
        <v>0.13755795981452867</v>
      </c>
    </row>
    <row r="247" spans="1:17" x14ac:dyDescent="0.3">
      <c r="A247" s="1">
        <v>44152</v>
      </c>
      <c r="B247">
        <v>20076</v>
      </c>
      <c r="C247">
        <f t="shared" si="52"/>
        <v>113</v>
      </c>
      <c r="D247">
        <f t="shared" si="57"/>
        <v>83.571428571428569</v>
      </c>
      <c r="E247">
        <f t="shared" si="51"/>
        <v>725</v>
      </c>
      <c r="F247">
        <v>486</v>
      </c>
      <c r="G247">
        <f t="shared" si="65"/>
        <v>3</v>
      </c>
      <c r="H247">
        <f t="shared" si="59"/>
        <v>9</v>
      </c>
      <c r="I247">
        <v>18759</v>
      </c>
      <c r="J247">
        <f t="shared" si="53"/>
        <v>831</v>
      </c>
      <c r="K247">
        <f t="shared" si="58"/>
        <v>846.92101857254931</v>
      </c>
      <c r="L247">
        <f t="shared" si="64"/>
        <v>1.1290760869565217</v>
      </c>
      <c r="M247">
        <f t="shared" si="55"/>
        <v>1.051333225814379</v>
      </c>
      <c r="N247">
        <f t="shared" si="60"/>
        <v>1.2511655061294251</v>
      </c>
      <c r="O247">
        <f t="shared" si="61"/>
        <v>1.255287009063444</v>
      </c>
      <c r="P247" s="6">
        <f t="shared" si="62"/>
        <v>0.25116550612942512</v>
      </c>
      <c r="Q247" s="6">
        <f t="shared" si="63"/>
        <v>0.25528700906344404</v>
      </c>
    </row>
    <row r="248" spans="1:17" x14ac:dyDescent="0.3">
      <c r="A248" s="1">
        <v>44153</v>
      </c>
      <c r="B248">
        <v>20168</v>
      </c>
      <c r="C248">
        <f t="shared" si="52"/>
        <v>92</v>
      </c>
      <c r="D248">
        <f t="shared" si="57"/>
        <v>84.857142857142861</v>
      </c>
      <c r="E248">
        <f t="shared" si="51"/>
        <v>799</v>
      </c>
      <c r="F248">
        <v>487</v>
      </c>
      <c r="G248">
        <f t="shared" si="65"/>
        <v>1</v>
      </c>
      <c r="H248">
        <f t="shared" si="59"/>
        <v>9</v>
      </c>
      <c r="I248">
        <v>18804</v>
      </c>
      <c r="J248">
        <f t="shared" si="53"/>
        <v>877</v>
      </c>
      <c r="K248">
        <f t="shared" si="58"/>
        <v>891.1415777386801</v>
      </c>
      <c r="L248">
        <f t="shared" si="64"/>
        <v>1.0553549939831528</v>
      </c>
      <c r="M248">
        <f t="shared" si="55"/>
        <v>1.0522133211909921</v>
      </c>
      <c r="N248">
        <f t="shared" si="60"/>
        <v>1.2901582171349459</v>
      </c>
      <c r="O248">
        <f t="shared" si="61"/>
        <v>1.3031203566121843</v>
      </c>
      <c r="P248" s="6">
        <f t="shared" si="62"/>
        <v>0.29015821713494594</v>
      </c>
      <c r="Q248" s="6">
        <f t="shared" si="63"/>
        <v>0.30312035661218428</v>
      </c>
    </row>
    <row r="249" spans="1:17" x14ac:dyDescent="0.3">
      <c r="A249" s="1">
        <v>44154</v>
      </c>
      <c r="B249">
        <v>20341</v>
      </c>
      <c r="C249">
        <f t="shared" si="52"/>
        <v>173</v>
      </c>
      <c r="D249">
        <f t="shared" si="57"/>
        <v>89.701674795384207</v>
      </c>
      <c r="E249">
        <f t="shared" si="51"/>
        <v>902</v>
      </c>
      <c r="F249">
        <v>487</v>
      </c>
      <c r="G249">
        <f t="shared" si="65"/>
        <v>0</v>
      </c>
      <c r="H249">
        <f t="shared" si="59"/>
        <v>7</v>
      </c>
      <c r="I249">
        <v>18862</v>
      </c>
      <c r="J249">
        <f t="shared" si="53"/>
        <v>992</v>
      </c>
      <c r="K249">
        <f t="shared" si="58"/>
        <v>943.81263222892073</v>
      </c>
      <c r="L249">
        <f t="shared" si="64"/>
        <v>1.1311288483466362</v>
      </c>
      <c r="M249">
        <f t="shared" si="55"/>
        <v>1.0591051476061708</v>
      </c>
      <c r="N249">
        <f t="shared" si="60"/>
        <v>1.3402775157478004</v>
      </c>
      <c r="O249">
        <f t="shared" si="61"/>
        <v>1.3777777777777778</v>
      </c>
      <c r="P249" s="6">
        <f t="shared" si="62"/>
        <v>0.34027751574780041</v>
      </c>
      <c r="Q249" s="6">
        <f t="shared" si="63"/>
        <v>0.37777777777777777</v>
      </c>
    </row>
    <row r="250" spans="1:17" x14ac:dyDescent="0.3">
      <c r="A250" s="1">
        <v>44155</v>
      </c>
      <c r="B250">
        <v>20457</v>
      </c>
      <c r="C250">
        <f t="shared" si="52"/>
        <v>116</v>
      </c>
      <c r="D250">
        <f t="shared" si="57"/>
        <v>94.571428571428569</v>
      </c>
      <c r="E250">
        <f t="shared" si="51"/>
        <v>959</v>
      </c>
      <c r="F250">
        <v>488</v>
      </c>
      <c r="G250">
        <f t="shared" si="65"/>
        <v>1</v>
      </c>
      <c r="H250">
        <f t="shared" si="59"/>
        <v>5</v>
      </c>
      <c r="I250">
        <v>18900</v>
      </c>
      <c r="J250">
        <f t="shared" si="53"/>
        <v>1069</v>
      </c>
      <c r="K250">
        <f t="shared" si="58"/>
        <v>1005.9452885205549</v>
      </c>
      <c r="L250">
        <f t="shared" si="64"/>
        <v>1.0776209677419355</v>
      </c>
      <c r="M250">
        <f t="shared" si="55"/>
        <v>1.0658315582669209</v>
      </c>
      <c r="N250">
        <f t="shared" si="60"/>
        <v>1.4024490353322263</v>
      </c>
      <c r="O250">
        <f t="shared" si="61"/>
        <v>1.4196547144754317</v>
      </c>
      <c r="P250" s="6">
        <f t="shared" si="62"/>
        <v>0.40244903533222631</v>
      </c>
      <c r="Q250" s="6">
        <f t="shared" si="63"/>
        <v>0.41965471447543168</v>
      </c>
    </row>
    <row r="251" spans="1:17" x14ac:dyDescent="0.3">
      <c r="A251" s="1">
        <v>44156</v>
      </c>
      <c r="B251">
        <v>20483</v>
      </c>
      <c r="C251">
        <f t="shared" si="52"/>
        <v>26</v>
      </c>
      <c r="D251">
        <f t="shared" si="57"/>
        <v>94.714285714285708</v>
      </c>
      <c r="E251">
        <f t="shared" si="51"/>
        <v>980</v>
      </c>
      <c r="F251">
        <v>489</v>
      </c>
      <c r="G251">
        <f t="shared" si="65"/>
        <v>1</v>
      </c>
      <c r="H251">
        <f t="shared" si="59"/>
        <v>6</v>
      </c>
      <c r="I251">
        <v>18933</v>
      </c>
      <c r="J251">
        <f t="shared" si="53"/>
        <v>1061</v>
      </c>
      <c r="K251">
        <f t="shared" si="58"/>
        <v>1058.3844632833457</v>
      </c>
      <c r="L251">
        <f t="shared" si="64"/>
        <v>0.99251637043966323</v>
      </c>
      <c r="M251">
        <f t="shared" si="55"/>
        <v>1.0521292513233131</v>
      </c>
      <c r="N251">
        <f t="shared" si="60"/>
        <v>1.4284006374317169</v>
      </c>
      <c r="O251">
        <f t="shared" si="61"/>
        <v>1.4279946164199193</v>
      </c>
      <c r="P251" s="6">
        <f t="shared" si="62"/>
        <v>0.42840063743171686</v>
      </c>
      <c r="Q251" s="6">
        <f t="shared" si="63"/>
        <v>0.42799461641991932</v>
      </c>
    </row>
    <row r="252" spans="1:17" x14ac:dyDescent="0.3">
      <c r="A252" s="1">
        <v>44157</v>
      </c>
      <c r="B252">
        <f>SQRT(B253*B251)</f>
        <v>20553.877371435297</v>
      </c>
      <c r="C252">
        <f t="shared" si="52"/>
        <v>70.877371435297391</v>
      </c>
      <c r="D252">
        <f t="shared" si="57"/>
        <v>95.571428571428569</v>
      </c>
      <c r="E252">
        <f t="shared" si="51"/>
        <v>1014.3773714352974</v>
      </c>
      <c r="F252">
        <v>490</v>
      </c>
      <c r="G252">
        <f t="shared" si="65"/>
        <v>1</v>
      </c>
      <c r="H252">
        <f t="shared" si="59"/>
        <v>7</v>
      </c>
      <c r="I252">
        <f>SQRT(I253*I251)</f>
        <v>18958.482850692457</v>
      </c>
      <c r="J252">
        <f t="shared" si="53"/>
        <v>1105.3945207428405</v>
      </c>
      <c r="K252">
        <f t="shared" si="58"/>
        <v>1107.6624037244501</v>
      </c>
      <c r="L252">
        <f t="shared" si="64"/>
        <v>1.0418421496162493</v>
      </c>
      <c r="M252">
        <f t="shared" si="55"/>
        <v>1.0465595841120279</v>
      </c>
      <c r="N252">
        <f t="shared" si="60"/>
        <v>1.4394203332114839</v>
      </c>
      <c r="O252">
        <f t="shared" si="61"/>
        <v>1.4947671743629298</v>
      </c>
      <c r="P252" s="6">
        <f t="shared" si="62"/>
        <v>0.43942033321148388</v>
      </c>
      <c r="Q252" s="6">
        <f t="shared" si="63"/>
        <v>0.49476717436292983</v>
      </c>
    </row>
    <row r="253" spans="1:17" x14ac:dyDescent="0.3">
      <c r="A253" s="1">
        <v>44158</v>
      </c>
      <c r="B253">
        <v>20625</v>
      </c>
      <c r="C253">
        <f t="shared" si="52"/>
        <v>71.122628564702609</v>
      </c>
      <c r="D253">
        <f t="shared" si="57"/>
        <v>82</v>
      </c>
      <c r="E253">
        <f t="shared" si="51"/>
        <v>1049</v>
      </c>
      <c r="F253">
        <v>491</v>
      </c>
      <c r="G253">
        <f t="shared" si="65"/>
        <v>1</v>
      </c>
      <c r="H253">
        <f t="shared" si="59"/>
        <v>8</v>
      </c>
      <c r="I253">
        <v>18984</v>
      </c>
      <c r="J253">
        <f t="shared" si="53"/>
        <v>1150</v>
      </c>
      <c r="K253">
        <f t="shared" si="58"/>
        <v>1138.6028482560903</v>
      </c>
      <c r="L253">
        <f t="shared" si="64"/>
        <v>1.0403525423910949</v>
      </c>
      <c r="M253">
        <f t="shared" si="55"/>
        <v>1.027933099857506</v>
      </c>
      <c r="N253">
        <f t="shared" si="60"/>
        <v>1.4134151581172181</v>
      </c>
      <c r="O253">
        <f t="shared" si="61"/>
        <v>1.5625</v>
      </c>
      <c r="P253" s="6">
        <f t="shared" si="62"/>
        <v>0.41341515811721807</v>
      </c>
      <c r="Q253" s="6">
        <f t="shared" si="63"/>
        <v>0.5625</v>
      </c>
    </row>
    <row r="254" spans="1:17" x14ac:dyDescent="0.3">
      <c r="A254" s="1">
        <v>44159</v>
      </c>
      <c r="B254">
        <v>20739</v>
      </c>
      <c r="C254">
        <f t="shared" si="52"/>
        <v>114</v>
      </c>
      <c r="D254">
        <f t="shared" si="57"/>
        <v>80.142857142857139</v>
      </c>
      <c r="E254">
        <f t="shared" si="51"/>
        <v>1103</v>
      </c>
      <c r="F254">
        <v>491</v>
      </c>
      <c r="G254">
        <f t="shared" si="65"/>
        <v>0</v>
      </c>
      <c r="H254">
        <f t="shared" si="59"/>
        <v>5</v>
      </c>
      <c r="I254">
        <v>19062</v>
      </c>
      <c r="J254">
        <f t="shared" si="53"/>
        <v>1186</v>
      </c>
      <c r="K254">
        <f t="shared" si="58"/>
        <v>1161.6523653185548</v>
      </c>
      <c r="L254">
        <f t="shared" si="64"/>
        <v>1.031304347826087</v>
      </c>
      <c r="M254">
        <f t="shared" si="55"/>
        <v>1.020243684703378</v>
      </c>
      <c r="N254">
        <f t="shared" si="60"/>
        <v>1.3716182971541695</v>
      </c>
      <c r="O254">
        <f t="shared" si="61"/>
        <v>1.4271961492178098</v>
      </c>
      <c r="P254" s="6">
        <f t="shared" si="62"/>
        <v>0.3716182971541695</v>
      </c>
      <c r="Q254" s="6">
        <f t="shared" si="63"/>
        <v>0.4271961492178098</v>
      </c>
    </row>
    <row r="255" spans="1:17" x14ac:dyDescent="0.3">
      <c r="A255" s="1">
        <v>44160</v>
      </c>
      <c r="B255">
        <v>20837</v>
      </c>
      <c r="C255">
        <f t="shared" si="52"/>
        <v>98</v>
      </c>
      <c r="D255">
        <f t="shared" si="57"/>
        <v>80.857142857142861</v>
      </c>
      <c r="E255">
        <f t="shared" si="51"/>
        <v>1156</v>
      </c>
      <c r="F255">
        <v>492</v>
      </c>
      <c r="G255">
        <f t="shared" si="65"/>
        <v>1</v>
      </c>
      <c r="H255">
        <f t="shared" si="59"/>
        <v>5</v>
      </c>
      <c r="I255">
        <v>19139</v>
      </c>
      <c r="J255">
        <f t="shared" si="53"/>
        <v>1206</v>
      </c>
      <c r="K255">
        <f t="shared" si="58"/>
        <v>1180.2828094996787</v>
      </c>
      <c r="L255">
        <f t="shared" si="64"/>
        <v>1.0168634064080944</v>
      </c>
      <c r="M255">
        <f t="shared" si="55"/>
        <v>1.0160378825346901</v>
      </c>
      <c r="N255">
        <f t="shared" si="60"/>
        <v>1.3244616107966931</v>
      </c>
      <c r="O255">
        <f t="shared" si="61"/>
        <v>1.3751425313568986</v>
      </c>
      <c r="P255" s="6">
        <f t="shared" si="62"/>
        <v>0.32446161079669311</v>
      </c>
      <c r="Q255" s="6">
        <f t="shared" si="63"/>
        <v>0.37514253135689857</v>
      </c>
    </row>
    <row r="256" spans="1:17" x14ac:dyDescent="0.3">
      <c r="A256" s="1">
        <v>44161</v>
      </c>
      <c r="B256">
        <v>20915</v>
      </c>
      <c r="C256">
        <f t="shared" si="52"/>
        <v>78</v>
      </c>
      <c r="D256">
        <f t="shared" si="57"/>
        <v>77.43861037184044</v>
      </c>
      <c r="E256">
        <f t="shared" si="51"/>
        <v>1121</v>
      </c>
      <c r="F256">
        <v>492</v>
      </c>
      <c r="G256">
        <f t="shared" si="65"/>
        <v>0</v>
      </c>
      <c r="H256">
        <f t="shared" si="59"/>
        <v>5</v>
      </c>
      <c r="I256">
        <v>19220</v>
      </c>
      <c r="J256">
        <f t="shared" si="53"/>
        <v>1203</v>
      </c>
      <c r="K256">
        <f t="shared" si="58"/>
        <v>1188.3804304686814</v>
      </c>
      <c r="L256">
        <f t="shared" si="64"/>
        <v>0.99751243781094523</v>
      </c>
      <c r="M256">
        <f t="shared" si="55"/>
        <v>1.0068607463430186</v>
      </c>
      <c r="N256">
        <f t="shared" si="60"/>
        <v>1.2591274898092708</v>
      </c>
      <c r="O256">
        <f t="shared" si="61"/>
        <v>1.2127016129032258</v>
      </c>
      <c r="P256" s="6">
        <f t="shared" si="62"/>
        <v>0.25912748980927081</v>
      </c>
      <c r="Q256" s="6">
        <f t="shared" si="63"/>
        <v>0.21270161290322576</v>
      </c>
    </row>
    <row r="257" spans="1:17" x14ac:dyDescent="0.3">
      <c r="A257" s="1">
        <v>44162</v>
      </c>
      <c r="B257">
        <v>21018</v>
      </c>
      <c r="C257">
        <f t="shared" si="52"/>
        <v>103</v>
      </c>
      <c r="D257">
        <f t="shared" si="57"/>
        <v>74</v>
      </c>
      <c r="E257">
        <f t="shared" si="51"/>
        <v>1146</v>
      </c>
      <c r="F257">
        <v>493</v>
      </c>
      <c r="G257">
        <f t="shared" si="65"/>
        <v>1</v>
      </c>
      <c r="H257">
        <f t="shared" si="59"/>
        <v>5</v>
      </c>
      <c r="I257">
        <v>19295</v>
      </c>
      <c r="J257">
        <f t="shared" si="53"/>
        <v>1230</v>
      </c>
      <c r="K257">
        <f t="shared" si="58"/>
        <v>1185.8547606703899</v>
      </c>
      <c r="L257">
        <f t="shared" si="64"/>
        <v>1.0224438902743143</v>
      </c>
      <c r="M257">
        <f t="shared" si="55"/>
        <v>0.99787469590247668</v>
      </c>
      <c r="N257">
        <f t="shared" si="60"/>
        <v>1.178846180008883</v>
      </c>
      <c r="O257">
        <f t="shared" si="61"/>
        <v>1.1506080449017773</v>
      </c>
      <c r="P257" s="6">
        <f t="shared" si="62"/>
        <v>0.17884618000888297</v>
      </c>
      <c r="Q257" s="6">
        <f t="shared" si="63"/>
        <v>0.15060804490177726</v>
      </c>
    </row>
    <row r="258" spans="1:17" x14ac:dyDescent="0.3">
      <c r="A258" s="1">
        <v>44163</v>
      </c>
      <c r="B258">
        <v>21049</v>
      </c>
      <c r="C258">
        <f t="shared" si="52"/>
        <v>31</v>
      </c>
      <c r="D258">
        <f t="shared" si="57"/>
        <v>78.285714285714292</v>
      </c>
      <c r="E258">
        <f t="shared" si="51"/>
        <v>1160</v>
      </c>
      <c r="F258">
        <v>493</v>
      </c>
      <c r="G258">
        <f t="shared" si="65"/>
        <v>0</v>
      </c>
      <c r="H258">
        <f t="shared" si="59"/>
        <v>4</v>
      </c>
      <c r="I258">
        <v>19370</v>
      </c>
      <c r="J258">
        <f t="shared" si="53"/>
        <v>1186</v>
      </c>
      <c r="K258">
        <f t="shared" si="58"/>
        <v>1183.8448142312182</v>
      </c>
      <c r="L258">
        <f t="shared" si="64"/>
        <v>0.96422764227642277</v>
      </c>
      <c r="M258">
        <f t="shared" si="55"/>
        <v>0.99830506525264917</v>
      </c>
      <c r="N258">
        <f t="shared" si="60"/>
        <v>1.1185394866423741</v>
      </c>
      <c r="O258">
        <f t="shared" ref="O258:O271" si="66">J258/J251</f>
        <v>1.117813383600377</v>
      </c>
      <c r="P258" s="6">
        <f t="shared" si="62"/>
        <v>0.11853948664237413</v>
      </c>
      <c r="Q258" s="6">
        <f t="shared" si="63"/>
        <v>0.11781338360037696</v>
      </c>
    </row>
    <row r="259" spans="1:17" x14ac:dyDescent="0.3">
      <c r="A259" s="1">
        <v>44164</v>
      </c>
      <c r="B259">
        <f>SQRT(B260*B258)</f>
        <v>21095.94764403818</v>
      </c>
      <c r="C259">
        <f t="shared" si="52"/>
        <v>46.947644038180442</v>
      </c>
      <c r="D259">
        <f t="shared" si="57"/>
        <v>78</v>
      </c>
      <c r="E259">
        <f t="shared" si="51"/>
        <v>1169.9819961705725</v>
      </c>
      <c r="F259">
        <v>493</v>
      </c>
      <c r="G259">
        <f t="shared" si="65"/>
        <v>0</v>
      </c>
      <c r="H259">
        <f t="shared" si="59"/>
        <v>3</v>
      </c>
      <c r="I259">
        <f>SQRT(I260*I258)</f>
        <v>19443.361077756079</v>
      </c>
      <c r="J259">
        <f t="shared" si="53"/>
        <v>1159.5865662821016</v>
      </c>
      <c r="K259">
        <f t="shared" si="58"/>
        <v>1179.7355195462949</v>
      </c>
      <c r="L259">
        <f t="shared" si="64"/>
        <v>0.97772897662909064</v>
      </c>
      <c r="M259">
        <f t="shared" si="55"/>
        <v>0.99652885696205729</v>
      </c>
      <c r="N259">
        <f t="shared" si="60"/>
        <v>1.0650677639500115</v>
      </c>
      <c r="O259">
        <f t="shared" si="66"/>
        <v>1.0490250716122993</v>
      </c>
      <c r="P259" s="6">
        <f t="shared" si="62"/>
        <v>6.5067763950011459E-2</v>
      </c>
      <c r="Q259" s="6">
        <f t="shared" si="63"/>
        <v>4.9025071612299298E-2</v>
      </c>
    </row>
    <row r="260" spans="1:17" x14ac:dyDescent="0.3">
      <c r="A260" s="1">
        <v>44165</v>
      </c>
      <c r="B260">
        <v>21143</v>
      </c>
      <c r="C260">
        <f t="shared" si="52"/>
        <v>47.052355961819558</v>
      </c>
      <c r="D260">
        <f t="shared" si="57"/>
        <v>89.428571428571431</v>
      </c>
      <c r="E260">
        <f t="shared" si="51"/>
        <v>1180</v>
      </c>
      <c r="F260">
        <v>493</v>
      </c>
      <c r="G260">
        <f t="shared" si="65"/>
        <v>0</v>
      </c>
      <c r="H260">
        <f t="shared" si="59"/>
        <v>2</v>
      </c>
      <c r="I260">
        <v>19517</v>
      </c>
      <c r="J260">
        <f t="shared" si="53"/>
        <v>1133</v>
      </c>
      <c r="K260">
        <f t="shared" si="58"/>
        <v>1176.4866281167458</v>
      </c>
      <c r="L260">
        <f t="shared" si="64"/>
        <v>0.97707237471080388</v>
      </c>
      <c r="M260">
        <f t="shared" si="55"/>
        <v>0.99724608492690081</v>
      </c>
      <c r="N260">
        <f t="shared" si="60"/>
        <v>1.0332721632645476</v>
      </c>
      <c r="O260">
        <f t="shared" si="66"/>
        <v>0.98521739130434782</v>
      </c>
      <c r="P260" s="6">
        <f t="shared" si="62"/>
        <v>3.3272163264547627E-2</v>
      </c>
      <c r="Q260" s="6">
        <f t="shared" si="63"/>
        <v>-1.4782608695652177E-2</v>
      </c>
    </row>
    <row r="261" spans="1:17" x14ac:dyDescent="0.3">
      <c r="A261" s="1">
        <v>44166</v>
      </c>
      <c r="B261">
        <v>21287</v>
      </c>
      <c r="C261">
        <f t="shared" si="52"/>
        <v>144</v>
      </c>
      <c r="D261">
        <f t="shared" si="57"/>
        <v>88.857142857142861</v>
      </c>
      <c r="E261">
        <f t="shared" si="51"/>
        <v>1211</v>
      </c>
      <c r="F261">
        <v>495</v>
      </c>
      <c r="G261">
        <f t="shared" si="65"/>
        <v>2</v>
      </c>
      <c r="H261">
        <f t="shared" si="59"/>
        <v>4</v>
      </c>
      <c r="I261">
        <v>19620</v>
      </c>
      <c r="J261">
        <f t="shared" si="53"/>
        <v>1172</v>
      </c>
      <c r="K261">
        <f t="shared" si="58"/>
        <v>1169.1071896209844</v>
      </c>
      <c r="L261">
        <f t="shared" si="64"/>
        <v>1.0344218887908208</v>
      </c>
      <c r="M261">
        <f t="shared" si="55"/>
        <v>0.99372756279637964</v>
      </c>
      <c r="N261">
        <f t="shared" si="60"/>
        <v>1.0064174313460683</v>
      </c>
      <c r="O261">
        <f t="shared" si="66"/>
        <v>0.98819561551433388</v>
      </c>
      <c r="P261" s="6">
        <f t="shared" si="62"/>
        <v>6.4174313460683141E-3</v>
      </c>
      <c r="Q261" s="6">
        <f t="shared" si="63"/>
        <v>-1.180438448566612E-2</v>
      </c>
    </row>
    <row r="262" spans="1:17" x14ac:dyDescent="0.3">
      <c r="A262" s="1">
        <v>44167</v>
      </c>
      <c r="B262">
        <v>21383</v>
      </c>
      <c r="C262">
        <f t="shared" si="52"/>
        <v>96</v>
      </c>
      <c r="D262">
        <f t="shared" si="57"/>
        <v>88.142857142857139</v>
      </c>
      <c r="E262">
        <f t="shared" si="51"/>
        <v>1215</v>
      </c>
      <c r="F262">
        <v>497</v>
      </c>
      <c r="G262">
        <f t="shared" si="65"/>
        <v>2</v>
      </c>
      <c r="H262">
        <f t="shared" si="59"/>
        <v>5</v>
      </c>
      <c r="I262">
        <v>19709</v>
      </c>
      <c r="J262">
        <f t="shared" si="53"/>
        <v>1177</v>
      </c>
      <c r="K262">
        <f t="shared" si="58"/>
        <v>1159.1390669889099</v>
      </c>
      <c r="L262">
        <f t="shared" si="64"/>
        <v>1.0042662116040955</v>
      </c>
      <c r="M262">
        <f t="shared" si="55"/>
        <v>0.9914737307916941</v>
      </c>
      <c r="N262">
        <f t="shared" si="60"/>
        <v>0.98208586760682248</v>
      </c>
      <c r="O262">
        <f t="shared" si="66"/>
        <v>0.97595356550580437</v>
      </c>
      <c r="P262" s="6">
        <f t="shared" si="62"/>
        <v>-1.7914132393177518E-2</v>
      </c>
      <c r="Q262" s="6">
        <f t="shared" si="63"/>
        <v>-2.4046434494195634E-2</v>
      </c>
    </row>
    <row r="263" spans="1:17" x14ac:dyDescent="0.3">
      <c r="A263" s="1">
        <v>44168</v>
      </c>
      <c r="B263">
        <v>21541</v>
      </c>
      <c r="C263">
        <f t="shared" si="52"/>
        <v>158</v>
      </c>
      <c r="D263">
        <f t="shared" si="57"/>
        <v>93.41287835148718</v>
      </c>
      <c r="E263">
        <f t="shared" si="51"/>
        <v>1200</v>
      </c>
      <c r="F263">
        <v>498</v>
      </c>
      <c r="G263">
        <f t="shared" si="65"/>
        <v>1</v>
      </c>
      <c r="H263">
        <f t="shared" si="59"/>
        <v>6</v>
      </c>
      <c r="I263">
        <v>19863</v>
      </c>
      <c r="J263">
        <f t="shared" si="53"/>
        <v>1180</v>
      </c>
      <c r="K263">
        <f t="shared" si="58"/>
        <v>1150.3748681852278</v>
      </c>
      <c r="L263">
        <f t="shared" si="64"/>
        <v>1.0025488530161428</v>
      </c>
      <c r="M263">
        <f t="shared" si="55"/>
        <v>0.99243904458638532</v>
      </c>
      <c r="N263">
        <f t="shared" si="60"/>
        <v>0.96801902714902099</v>
      </c>
      <c r="O263">
        <f t="shared" si="66"/>
        <v>0.98088113050706571</v>
      </c>
      <c r="P263" s="6">
        <f t="shared" si="62"/>
        <v>-3.1980972850979006E-2</v>
      </c>
      <c r="Q263" s="6">
        <f t="shared" si="63"/>
        <v>-1.9118869492934287E-2</v>
      </c>
    </row>
    <row r="264" spans="1:17" x14ac:dyDescent="0.3">
      <c r="A264" s="1">
        <v>44169</v>
      </c>
      <c r="B264">
        <v>21640</v>
      </c>
      <c r="C264">
        <f t="shared" si="52"/>
        <v>99</v>
      </c>
      <c r="D264">
        <f t="shared" si="57"/>
        <v>98.714285714285708</v>
      </c>
      <c r="E264">
        <f t="shared" si="51"/>
        <v>1183</v>
      </c>
      <c r="F264">
        <v>499</v>
      </c>
      <c r="G264">
        <f t="shared" si="65"/>
        <v>1</v>
      </c>
      <c r="H264">
        <f t="shared" si="59"/>
        <v>6</v>
      </c>
      <c r="I264">
        <v>19964</v>
      </c>
      <c r="J264">
        <f>B264-F264-I264</f>
        <v>1177</v>
      </c>
      <c r="K264">
        <f t="shared" si="58"/>
        <v>1142.8306094762859</v>
      </c>
      <c r="L264">
        <f t="shared" si="64"/>
        <v>0.99745762711864405</v>
      </c>
      <c r="M264">
        <f t="shared" si="55"/>
        <v>0.99344191279070326</v>
      </c>
      <c r="N264">
        <f t="shared" si="60"/>
        <v>0.96371886961116426</v>
      </c>
      <c r="O264">
        <f t="shared" si="66"/>
        <v>0.95691056910569106</v>
      </c>
      <c r="P264" s="6">
        <f t="shared" si="62"/>
        <v>-3.6281130388835736E-2</v>
      </c>
      <c r="Q264" s="6">
        <f t="shared" si="63"/>
        <v>-4.3089430894308944E-2</v>
      </c>
    </row>
    <row r="265" spans="1:17" x14ac:dyDescent="0.3">
      <c r="A265" s="1">
        <v>44170</v>
      </c>
      <c r="B265">
        <v>21666</v>
      </c>
      <c r="C265">
        <f t="shared" si="52"/>
        <v>26</v>
      </c>
      <c r="D265">
        <f t="shared" si="57"/>
        <v>110.14285714285714</v>
      </c>
      <c r="E265">
        <f t="shared" si="51"/>
        <v>1183</v>
      </c>
      <c r="F265">
        <v>501</v>
      </c>
      <c r="G265">
        <f t="shared" si="65"/>
        <v>2</v>
      </c>
      <c r="H265">
        <f t="shared" si="59"/>
        <v>8</v>
      </c>
      <c r="I265">
        <v>20048</v>
      </c>
      <c r="J265">
        <f>B265-F265-I265</f>
        <v>1117</v>
      </c>
      <c r="K265">
        <f t="shared" si="58"/>
        <v>1142.2725861854497</v>
      </c>
      <c r="L265">
        <f t="shared" si="64"/>
        <v>0.94902293967714524</v>
      </c>
      <c r="M265">
        <f t="shared" si="55"/>
        <v>0.99951171828422414</v>
      </c>
      <c r="N265">
        <f t="shared" si="60"/>
        <v>0.96488371824919872</v>
      </c>
      <c r="O265">
        <f t="shared" si="66"/>
        <v>0.94182124789207422</v>
      </c>
      <c r="P265" s="6">
        <f t="shared" si="62"/>
        <v>-3.5116281750801281E-2</v>
      </c>
      <c r="Q265" s="6">
        <f t="shared" si="63"/>
        <v>-5.817875210792578E-2</v>
      </c>
    </row>
    <row r="266" spans="1:17" x14ac:dyDescent="0.3">
      <c r="A266" s="1">
        <v>44171</v>
      </c>
      <c r="B266">
        <f>SQRT(B267*B265)</f>
        <v>21749.837792498591</v>
      </c>
      <c r="C266">
        <f t="shared" si="52"/>
        <v>83.837792498590716</v>
      </c>
      <c r="D266">
        <f t="shared" si="57"/>
        <v>118.57142857142857</v>
      </c>
      <c r="E266">
        <f t="shared" si="51"/>
        <v>1195.9604210632933</v>
      </c>
      <c r="F266">
        <f>SQRT(F267*F265)</f>
        <v>502.49776118904254</v>
      </c>
      <c r="G266">
        <f t="shared" si="65"/>
        <v>1.4977611890425351</v>
      </c>
      <c r="H266">
        <f t="shared" si="59"/>
        <v>9.4977611890425351</v>
      </c>
      <c r="I266">
        <f>SQRT(I267*I265)</f>
        <v>20147.751834882223</v>
      </c>
      <c r="J266">
        <f t="shared" ref="J266:J329" si="67">B266-F266-I266</f>
        <v>1099.5881964273249</v>
      </c>
      <c r="K266">
        <f t="shared" si="58"/>
        <v>1141.9950997635253</v>
      </c>
      <c r="L266">
        <f t="shared" si="64"/>
        <v>0.98441199322052364</v>
      </c>
      <c r="M266">
        <f t="shared" si="55"/>
        <v>0.99975707512788081</v>
      </c>
      <c r="N266">
        <f t="shared" si="60"/>
        <v>0.96800942316521599</v>
      </c>
      <c r="O266">
        <f t="shared" si="66"/>
        <v>0.94825882637883163</v>
      </c>
      <c r="P266" s="6">
        <f t="shared" si="62"/>
        <v>-3.1990576834784012E-2</v>
      </c>
      <c r="Q266" s="6">
        <f t="shared" si="63"/>
        <v>-5.1741173621168368E-2</v>
      </c>
    </row>
    <row r="267" spans="1:17" x14ac:dyDescent="0.3">
      <c r="A267" s="1">
        <v>44172</v>
      </c>
      <c r="B267">
        <v>21834</v>
      </c>
      <c r="C267">
        <f t="shared" si="52"/>
        <v>84.162207501409284</v>
      </c>
      <c r="D267">
        <f t="shared" si="57"/>
        <v>115.28571428571429</v>
      </c>
      <c r="E267">
        <f t="shared" si="51"/>
        <v>1209</v>
      </c>
      <c r="F267">
        <v>504</v>
      </c>
      <c r="G267">
        <f t="shared" si="65"/>
        <v>1.5022388109574649</v>
      </c>
      <c r="H267">
        <f t="shared" si="59"/>
        <v>11</v>
      </c>
      <c r="I267">
        <v>20248</v>
      </c>
      <c r="J267">
        <f t="shared" si="67"/>
        <v>1082</v>
      </c>
      <c r="K267">
        <f t="shared" si="58"/>
        <v>1142.9604407292363</v>
      </c>
      <c r="L267">
        <f t="shared" si="64"/>
        <v>0.98400474242587299</v>
      </c>
      <c r="M267">
        <f t="shared" si="55"/>
        <v>1.0008453109526572</v>
      </c>
      <c r="N267">
        <f t="shared" si="60"/>
        <v>0.97150312924408133</v>
      </c>
      <c r="O267">
        <f t="shared" si="66"/>
        <v>0.95498676081200351</v>
      </c>
      <c r="P267" s="6">
        <f t="shared" si="62"/>
        <v>-2.8496870755918668E-2</v>
      </c>
      <c r="Q267" s="6">
        <f t="shared" si="63"/>
        <v>-4.501323918799649E-2</v>
      </c>
    </row>
    <row r="268" spans="1:17" x14ac:dyDescent="0.3">
      <c r="A268" s="1">
        <v>44173</v>
      </c>
      <c r="B268">
        <v>22058</v>
      </c>
      <c r="C268">
        <f t="shared" si="52"/>
        <v>224</v>
      </c>
      <c r="D268">
        <f t="shared" si="57"/>
        <v>113.57142857142857</v>
      </c>
      <c r="E268">
        <f t="shared" si="51"/>
        <v>1319</v>
      </c>
      <c r="F268">
        <v>505</v>
      </c>
      <c r="G268">
        <f t="shared" si="65"/>
        <v>1</v>
      </c>
      <c r="H268">
        <f t="shared" si="59"/>
        <v>10</v>
      </c>
      <c r="I268">
        <v>20385</v>
      </c>
      <c r="J268">
        <f t="shared" si="67"/>
        <v>1168</v>
      </c>
      <c r="K268">
        <f t="shared" si="58"/>
        <v>1138.8942565057503</v>
      </c>
      <c r="L268">
        <f t="shared" si="64"/>
        <v>1.0794824399260627</v>
      </c>
      <c r="M268">
        <f t="shared" si="55"/>
        <v>0.99644241035945935</v>
      </c>
      <c r="N268">
        <f t="shared" si="60"/>
        <v>0.97415726001562875</v>
      </c>
      <c r="O268">
        <f t="shared" si="66"/>
        <v>0.9965870307167235</v>
      </c>
      <c r="P268" s="6">
        <f t="shared" si="62"/>
        <v>-2.5842739984371255E-2</v>
      </c>
      <c r="Q268" s="6">
        <f t="shared" si="63"/>
        <v>-3.4129692832765013E-3</v>
      </c>
    </row>
    <row r="269" spans="1:17" x14ac:dyDescent="0.3">
      <c r="A269" s="1">
        <v>44174</v>
      </c>
      <c r="B269">
        <v>22213</v>
      </c>
      <c r="C269">
        <f t="shared" si="52"/>
        <v>155</v>
      </c>
      <c r="D269">
        <f t="shared" si="57"/>
        <v>112.85714285714286</v>
      </c>
      <c r="E269">
        <f t="shared" si="51"/>
        <v>1376</v>
      </c>
      <c r="F269">
        <v>508</v>
      </c>
      <c r="G269">
        <f t="shared" si="65"/>
        <v>3</v>
      </c>
      <c r="H269">
        <f t="shared" si="59"/>
        <v>11</v>
      </c>
      <c r="I269">
        <v>20530</v>
      </c>
      <c r="J269">
        <f t="shared" si="67"/>
        <v>1175</v>
      </c>
      <c r="K269">
        <f t="shared" si="58"/>
        <v>1137.2852227380833</v>
      </c>
      <c r="L269">
        <f t="shared" si="64"/>
        <v>1.0059931506849316</v>
      </c>
      <c r="M269">
        <f t="shared" si="55"/>
        <v>0.99858719652112071</v>
      </c>
      <c r="N269">
        <f t="shared" si="60"/>
        <v>0.98114648632489265</v>
      </c>
      <c r="O269">
        <f t="shared" si="66"/>
        <v>0.99830076465590489</v>
      </c>
      <c r="P269" s="6">
        <f t="shared" si="62"/>
        <v>-1.8853513675107347E-2</v>
      </c>
      <c r="Q269" s="6">
        <f t="shared" si="63"/>
        <v>-1.6992353440951069E-3</v>
      </c>
    </row>
    <row r="270" spans="1:17" x14ac:dyDescent="0.3">
      <c r="A270" s="1">
        <v>44175</v>
      </c>
      <c r="B270">
        <v>22348</v>
      </c>
      <c r="C270">
        <f t="shared" si="52"/>
        <v>135</v>
      </c>
      <c r="D270">
        <f t="shared" si="57"/>
        <v>116.05869347153983</v>
      </c>
      <c r="E270">
        <f t="shared" si="51"/>
        <v>1433</v>
      </c>
      <c r="F270">
        <v>511</v>
      </c>
      <c r="G270">
        <f t="shared" si="65"/>
        <v>3</v>
      </c>
      <c r="H270">
        <f t="shared" si="59"/>
        <v>13</v>
      </c>
      <c r="I270">
        <v>20650</v>
      </c>
      <c r="J270">
        <f t="shared" si="67"/>
        <v>1187</v>
      </c>
      <c r="K270">
        <f t="shared" si="58"/>
        <v>1135.8039182396433</v>
      </c>
      <c r="L270">
        <f t="shared" si="64"/>
        <v>1.0102127659574469</v>
      </c>
      <c r="M270">
        <f t="shared" si="55"/>
        <v>0.99869750835689775</v>
      </c>
      <c r="N270">
        <f t="shared" si="60"/>
        <v>0.98733373759410192</v>
      </c>
      <c r="O270">
        <f t="shared" si="66"/>
        <v>1.0059322033898306</v>
      </c>
      <c r="P270" s="6">
        <f t="shared" si="62"/>
        <v>-1.2666262405898077E-2</v>
      </c>
      <c r="Q270" s="6">
        <f t="shared" si="63"/>
        <v>5.9322033898305815E-3</v>
      </c>
    </row>
    <row r="271" spans="1:17" x14ac:dyDescent="0.3">
      <c r="A271" s="1">
        <v>44176</v>
      </c>
      <c r="B271">
        <v>22435</v>
      </c>
      <c r="C271">
        <f t="shared" si="52"/>
        <v>87</v>
      </c>
      <c r="D271">
        <f t="shared" si="57"/>
        <v>119.28571428571429</v>
      </c>
      <c r="E271">
        <f t="shared" si="51"/>
        <v>1417</v>
      </c>
      <c r="F271">
        <v>515</v>
      </c>
      <c r="G271">
        <f t="shared" si="65"/>
        <v>4</v>
      </c>
      <c r="H271">
        <f t="shared" si="59"/>
        <v>16</v>
      </c>
      <c r="I271">
        <v>20772</v>
      </c>
      <c r="J271">
        <f t="shared" si="67"/>
        <v>1148</v>
      </c>
      <c r="K271">
        <f t="shared" si="58"/>
        <v>1134.449433881827</v>
      </c>
      <c r="L271">
        <f t="shared" si="64"/>
        <v>0.96714406065711878</v>
      </c>
      <c r="M271">
        <f t="shared" si="55"/>
        <v>0.99880746638036288</v>
      </c>
      <c r="N271">
        <f t="shared" si="60"/>
        <v>0.99266630109050047</v>
      </c>
      <c r="O271">
        <f t="shared" si="66"/>
        <v>0.97536108751062023</v>
      </c>
      <c r="P271" s="6">
        <f t="shared" si="62"/>
        <v>-7.3336989094995308E-3</v>
      </c>
      <c r="Q271" s="6">
        <f t="shared" si="63"/>
        <v>-2.4638912489379772E-2</v>
      </c>
    </row>
    <row r="272" spans="1:17" x14ac:dyDescent="0.3">
      <c r="A272" s="1">
        <v>44177</v>
      </c>
      <c r="B272">
        <v>22456</v>
      </c>
      <c r="C272">
        <f t="shared" si="52"/>
        <v>21</v>
      </c>
      <c r="D272">
        <f t="shared" si="57"/>
        <v>103.28571428571429</v>
      </c>
      <c r="E272">
        <f t="shared" ref="E272:E335" si="68">SUM(C259:C272)</f>
        <v>1407</v>
      </c>
      <c r="F272">
        <v>516</v>
      </c>
      <c r="G272">
        <f t="shared" si="65"/>
        <v>1</v>
      </c>
      <c r="H272">
        <f t="shared" si="59"/>
        <v>15</v>
      </c>
      <c r="I272">
        <v>20834</v>
      </c>
      <c r="J272">
        <f t="shared" si="67"/>
        <v>1106</v>
      </c>
      <c r="K272">
        <f t="shared" si="58"/>
        <v>1118.8337911540789</v>
      </c>
      <c r="L272">
        <f t="shared" si="64"/>
        <v>0.96341463414634143</v>
      </c>
      <c r="M272">
        <f t="shared" si="55"/>
        <v>0.98623504736185996</v>
      </c>
      <c r="N272">
        <f t="shared" si="60"/>
        <v>0.97948055891838981</v>
      </c>
      <c r="O272">
        <f t="shared" ref="O272:O288" si="69">J272/J265</f>
        <v>0.99015219337511196</v>
      </c>
      <c r="P272" s="6">
        <f t="shared" si="62"/>
        <v>-2.051944108161019E-2</v>
      </c>
      <c r="Q272" s="6">
        <f t="shared" si="63"/>
        <v>-9.8478066248880447E-3</v>
      </c>
    </row>
    <row r="273" spans="1:17" x14ac:dyDescent="0.3">
      <c r="A273" s="1">
        <v>44178</v>
      </c>
      <c r="B273">
        <f>SQRT(B274*B272)</f>
        <v>22562.248646799369</v>
      </c>
      <c r="C273">
        <f t="shared" si="52"/>
        <v>106.24864679936945</v>
      </c>
      <c r="D273">
        <f t="shared" si="57"/>
        <v>117.57142857142857</v>
      </c>
      <c r="E273">
        <f t="shared" si="68"/>
        <v>1466.301002761189</v>
      </c>
      <c r="F273">
        <f>SQRT(F274*F272)</f>
        <v>517.9961389817496</v>
      </c>
      <c r="G273">
        <f t="shared" si="65"/>
        <v>1.9961389817495956</v>
      </c>
      <c r="H273">
        <f t="shared" si="59"/>
        <v>15.498377792707061</v>
      </c>
      <c r="I273">
        <f>SQRT(I274*I272)</f>
        <v>20954.650653255951</v>
      </c>
      <c r="J273">
        <f t="shared" si="67"/>
        <v>1089.601854561668</v>
      </c>
      <c r="K273">
        <f t="shared" si="58"/>
        <v>1114.5684360498992</v>
      </c>
      <c r="L273">
        <f t="shared" si="64"/>
        <v>0.98517346705394937</v>
      </c>
      <c r="M273">
        <f t="shared" si="55"/>
        <v>0.99618767761762006</v>
      </c>
      <c r="N273">
        <f t="shared" si="60"/>
        <v>0.9759835539405507</v>
      </c>
      <c r="O273">
        <f t="shared" si="69"/>
        <v>0.99091810743503472</v>
      </c>
      <c r="P273" s="6">
        <f t="shared" si="62"/>
        <v>-2.4016446059449303E-2</v>
      </c>
      <c r="Q273" s="6">
        <f t="shared" si="63"/>
        <v>-9.0818925649652771E-3</v>
      </c>
    </row>
    <row r="274" spans="1:17" x14ac:dyDescent="0.3">
      <c r="A274" s="1">
        <v>44179</v>
      </c>
      <c r="B274">
        <v>22669</v>
      </c>
      <c r="C274">
        <f t="shared" si="52"/>
        <v>106.75135320063055</v>
      </c>
      <c r="D274">
        <f t="shared" si="57"/>
        <v>152</v>
      </c>
      <c r="E274">
        <f t="shared" si="68"/>
        <v>1526</v>
      </c>
      <c r="F274">
        <v>520</v>
      </c>
      <c r="G274">
        <f t="shared" si="65"/>
        <v>2.0038610182504044</v>
      </c>
      <c r="H274">
        <f t="shared" si="59"/>
        <v>16</v>
      </c>
      <c r="I274">
        <v>21076</v>
      </c>
      <c r="J274">
        <f t="shared" si="67"/>
        <v>1073</v>
      </c>
      <c r="K274">
        <f t="shared" si="58"/>
        <v>1127.7720826904203</v>
      </c>
      <c r="L274">
        <f t="shared" si="64"/>
        <v>0.98476337527128499</v>
      </c>
      <c r="M274">
        <f t="shared" si="55"/>
        <v>1.0118464207431852</v>
      </c>
      <c r="N274">
        <f t="shared" si="60"/>
        <v>0.98671138781572754</v>
      </c>
      <c r="O274">
        <f t="shared" si="69"/>
        <v>0.99168207024029575</v>
      </c>
      <c r="P274" s="6">
        <f t="shared" si="62"/>
        <v>-1.3288612184272464E-2</v>
      </c>
      <c r="Q274" s="6">
        <f t="shared" si="63"/>
        <v>-8.3179297597042456E-3</v>
      </c>
    </row>
    <row r="275" spans="1:17" x14ac:dyDescent="0.3">
      <c r="A275" s="1">
        <v>44180</v>
      </c>
      <c r="B275">
        <v>22781</v>
      </c>
      <c r="C275">
        <f t="shared" si="52"/>
        <v>112</v>
      </c>
      <c r="D275">
        <f t="shared" si="57"/>
        <v>177.28571428571428</v>
      </c>
      <c r="E275">
        <f t="shared" si="68"/>
        <v>1494</v>
      </c>
      <c r="F275">
        <v>522</v>
      </c>
      <c r="G275">
        <f t="shared" si="65"/>
        <v>2</v>
      </c>
      <c r="H275">
        <f t="shared" si="59"/>
        <v>17</v>
      </c>
      <c r="I275">
        <v>21199</v>
      </c>
      <c r="J275">
        <f t="shared" si="67"/>
        <v>1060</v>
      </c>
      <c r="K275">
        <f t="shared" si="58"/>
        <v>1151.360170931998</v>
      </c>
      <c r="L275">
        <f t="shared" si="64"/>
        <v>0.9878844361602982</v>
      </c>
      <c r="M275">
        <f t="shared" si="55"/>
        <v>1.0209156518445692</v>
      </c>
      <c r="N275">
        <f t="shared" si="60"/>
        <v>1.0109456293725587</v>
      </c>
      <c r="O275">
        <f t="shared" si="69"/>
        <v>0.90753424657534243</v>
      </c>
      <c r="P275" s="6">
        <f t="shared" si="62"/>
        <v>1.0945629372558718E-2</v>
      </c>
      <c r="Q275" s="6">
        <f t="shared" si="63"/>
        <v>-9.2465753424657571E-2</v>
      </c>
    </row>
    <row r="276" spans="1:17" x14ac:dyDescent="0.3">
      <c r="A276" s="1">
        <v>44181</v>
      </c>
      <c r="B276">
        <v>23036</v>
      </c>
      <c r="C276">
        <f t="shared" ref="C276:C309" si="70">B276-B275</f>
        <v>255</v>
      </c>
      <c r="D276">
        <f t="shared" si="57"/>
        <v>176.28571428571428</v>
      </c>
      <c r="E276">
        <f t="shared" si="68"/>
        <v>1653</v>
      </c>
      <c r="F276">
        <v>528</v>
      </c>
      <c r="G276">
        <f t="shared" si="65"/>
        <v>6</v>
      </c>
      <c r="H276">
        <f t="shared" si="59"/>
        <v>20</v>
      </c>
      <c r="I276">
        <v>21364</v>
      </c>
      <c r="J276">
        <f t="shared" si="67"/>
        <v>1144</v>
      </c>
      <c r="K276">
        <f t="shared" si="58"/>
        <v>1171.6685074667228</v>
      </c>
      <c r="L276">
        <f t="shared" si="64"/>
        <v>1.0792452830188679</v>
      </c>
      <c r="M276">
        <f t="shared" si="55"/>
        <v>1.0176385609363972</v>
      </c>
      <c r="N276">
        <f t="shared" si="60"/>
        <v>1.0302327719038322</v>
      </c>
      <c r="O276">
        <f t="shared" si="69"/>
        <v>0.97361702127659577</v>
      </c>
      <c r="P276" s="6">
        <f t="shared" si="62"/>
        <v>3.0232771903832223E-2</v>
      </c>
      <c r="Q276" s="6">
        <f t="shared" si="63"/>
        <v>-2.6382978723404227E-2</v>
      </c>
    </row>
    <row r="277" spans="1:17" x14ac:dyDescent="0.3">
      <c r="A277" s="1">
        <v>44182</v>
      </c>
      <c r="B277">
        <v>23412</v>
      </c>
      <c r="C277">
        <f t="shared" si="70"/>
        <v>376</v>
      </c>
      <c r="D277">
        <f t="shared" si="57"/>
        <v>161.10733617151865</v>
      </c>
      <c r="E277">
        <f t="shared" si="68"/>
        <v>1871</v>
      </c>
      <c r="F277">
        <v>529</v>
      </c>
      <c r="G277">
        <f t="shared" si="65"/>
        <v>1</v>
      </c>
      <c r="H277">
        <f t="shared" si="59"/>
        <v>18</v>
      </c>
      <c r="I277">
        <v>21594</v>
      </c>
      <c r="J277">
        <f t="shared" si="67"/>
        <v>1289</v>
      </c>
      <c r="K277">
        <f t="shared" si="58"/>
        <v>1180.8391652712025</v>
      </c>
      <c r="L277">
        <f t="shared" si="64"/>
        <v>1.1267482517482517</v>
      </c>
      <c r="M277">
        <f t="shared" si="55"/>
        <v>1.0078270071663082</v>
      </c>
      <c r="N277">
        <f t="shared" si="60"/>
        <v>1.0396505473421489</v>
      </c>
      <c r="O277">
        <f t="shared" si="69"/>
        <v>1.0859309182813817</v>
      </c>
      <c r="P277" s="6">
        <f t="shared" si="62"/>
        <v>3.9650547342148901E-2</v>
      </c>
      <c r="Q277" s="6">
        <f t="shared" si="63"/>
        <v>8.5930918281381663E-2</v>
      </c>
    </row>
    <row r="278" spans="1:17" x14ac:dyDescent="0.3">
      <c r="A278" s="1">
        <v>44183</v>
      </c>
      <c r="B278">
        <v>23676</v>
      </c>
      <c r="C278">
        <f t="shared" si="70"/>
        <v>264</v>
      </c>
      <c r="D278">
        <f t="shared" si="57"/>
        <v>145.85714285714286</v>
      </c>
      <c r="E278">
        <f t="shared" si="68"/>
        <v>2036</v>
      </c>
      <c r="F278">
        <v>530</v>
      </c>
      <c r="G278">
        <f t="shared" si="65"/>
        <v>1</v>
      </c>
      <c r="H278">
        <f t="shared" si="59"/>
        <v>15</v>
      </c>
      <c r="I278">
        <v>21819</v>
      </c>
      <c r="J278">
        <f t="shared" si="67"/>
        <v>1327</v>
      </c>
      <c r="K278">
        <f t="shared" si="58"/>
        <v>1177.3496595067122</v>
      </c>
      <c r="L278">
        <f t="shared" si="64"/>
        <v>1.0294802172226531</v>
      </c>
      <c r="M278">
        <f t="shared" si="55"/>
        <v>0.99704489326987311</v>
      </c>
      <c r="N278">
        <f t="shared" si="60"/>
        <v>1.0378158993637032</v>
      </c>
      <c r="O278">
        <f t="shared" si="69"/>
        <v>1.1559233449477353</v>
      </c>
      <c r="P278" s="6">
        <f t="shared" si="62"/>
        <v>3.781589936370322E-2</v>
      </c>
      <c r="Q278" s="6">
        <f t="shared" si="63"/>
        <v>0.1559233449477353</v>
      </c>
    </row>
    <row r="279" spans="1:17" x14ac:dyDescent="0.3">
      <c r="A279" s="1">
        <v>44184</v>
      </c>
      <c r="B279">
        <v>23690</v>
      </c>
      <c r="C279">
        <f t="shared" si="70"/>
        <v>14</v>
      </c>
      <c r="D279">
        <f t="shared" si="57"/>
        <v>181</v>
      </c>
      <c r="E279">
        <f t="shared" si="68"/>
        <v>2024</v>
      </c>
      <c r="F279">
        <v>530</v>
      </c>
      <c r="G279">
        <f t="shared" si="65"/>
        <v>0</v>
      </c>
      <c r="H279">
        <f t="shared" si="59"/>
        <v>14</v>
      </c>
      <c r="I279">
        <v>21910</v>
      </c>
      <c r="J279">
        <f t="shared" si="67"/>
        <v>1250</v>
      </c>
      <c r="K279">
        <f t="shared" si="58"/>
        <v>1198.5430163267331</v>
      </c>
      <c r="L279">
        <f t="shared" si="64"/>
        <v>0.94197437829691033</v>
      </c>
      <c r="M279">
        <f t="shared" si="55"/>
        <v>1.0180009028319594</v>
      </c>
      <c r="N279">
        <f t="shared" si="60"/>
        <v>1.0712431335224815</v>
      </c>
      <c r="O279">
        <f t="shared" si="69"/>
        <v>1.1301989150090417</v>
      </c>
      <c r="P279" s="6">
        <f t="shared" si="62"/>
        <v>7.1243133522481461E-2</v>
      </c>
      <c r="Q279" s="6">
        <f t="shared" si="63"/>
        <v>0.13019891500904168</v>
      </c>
    </row>
    <row r="280" spans="1:17" x14ac:dyDescent="0.3">
      <c r="A280" s="1">
        <v>44185</v>
      </c>
      <c r="B280">
        <f>SQRT(B281*B279)</f>
        <v>23690</v>
      </c>
      <c r="C280">
        <f t="shared" si="70"/>
        <v>0</v>
      </c>
      <c r="D280">
        <f t="shared" si="57"/>
        <v>228.42857142857142</v>
      </c>
      <c r="E280">
        <f t="shared" si="68"/>
        <v>1940.1622075014093</v>
      </c>
      <c r="F280">
        <f>SQRT(F281*F279)</f>
        <v>531.49788334479751</v>
      </c>
      <c r="G280">
        <f t="shared" si="65"/>
        <v>1.4978833447975148</v>
      </c>
      <c r="H280">
        <f t="shared" si="59"/>
        <v>13.501744363047919</v>
      </c>
      <c r="I280">
        <f>SQRT(I281*I279)</f>
        <v>22007.781805534152</v>
      </c>
      <c r="J280">
        <f t="shared" si="67"/>
        <v>1150.7203111210511</v>
      </c>
      <c r="K280">
        <f t="shared" si="58"/>
        <v>1249.1379047326627</v>
      </c>
      <c r="L280">
        <f t="shared" ref="L280:M288" si="71">J280/J279</f>
        <v>0.92057624889684087</v>
      </c>
      <c r="M280">
        <f t="shared" si="55"/>
        <v>1.0422136608504813</v>
      </c>
      <c r="N280">
        <f t="shared" si="60"/>
        <v>1.1207368379816014</v>
      </c>
      <c r="O280">
        <f t="shared" si="69"/>
        <v>1.0560924674490115</v>
      </c>
      <c r="P280" s="6">
        <f t="shared" si="62"/>
        <v>0.1207368379816014</v>
      </c>
      <c r="Q280" s="6">
        <f t="shared" si="63"/>
        <v>5.6092467449011529E-2</v>
      </c>
    </row>
    <row r="281" spans="1:17" x14ac:dyDescent="0.3">
      <c r="A281" s="1">
        <v>44186</v>
      </c>
      <c r="B281">
        <v>23690</v>
      </c>
      <c r="C281">
        <f t="shared" si="70"/>
        <v>0</v>
      </c>
      <c r="D281">
        <f t="shared" si="57"/>
        <v>194.71428571428572</v>
      </c>
      <c r="E281">
        <f t="shared" si="68"/>
        <v>1856</v>
      </c>
      <c r="F281">
        <v>533</v>
      </c>
      <c r="G281">
        <f t="shared" si="65"/>
        <v>1.5021166552024852</v>
      </c>
      <c r="H281">
        <f t="shared" si="59"/>
        <v>13</v>
      </c>
      <c r="I281">
        <v>22106</v>
      </c>
      <c r="J281">
        <f t="shared" si="67"/>
        <v>1051</v>
      </c>
      <c r="K281">
        <f t="shared" si="58"/>
        <v>1281.5311488068478</v>
      </c>
      <c r="L281">
        <f t="shared" si="71"/>
        <v>0.91334096551758803</v>
      </c>
      <c r="M281">
        <f t="shared" si="71"/>
        <v>1.0259324802741598</v>
      </c>
      <c r="N281">
        <f t="shared" si="60"/>
        <v>1.1363387766698558</v>
      </c>
      <c r="O281">
        <f t="shared" si="69"/>
        <v>0.97949673811742777</v>
      </c>
      <c r="P281" s="6">
        <f t="shared" si="62"/>
        <v>0.13633877666985583</v>
      </c>
      <c r="Q281" s="6">
        <f t="shared" si="63"/>
        <v>-2.0503261882572232E-2</v>
      </c>
    </row>
    <row r="282" spans="1:17" x14ac:dyDescent="0.3">
      <c r="A282" s="1">
        <v>44187</v>
      </c>
      <c r="B282">
        <v>24048</v>
      </c>
      <c r="C282">
        <f t="shared" si="70"/>
        <v>358</v>
      </c>
      <c r="D282">
        <f t="shared" si="57"/>
        <v>167.98295907708129</v>
      </c>
      <c r="E282">
        <f t="shared" si="68"/>
        <v>1990</v>
      </c>
      <c r="F282">
        <v>535</v>
      </c>
      <c r="G282">
        <f t="shared" si="65"/>
        <v>2</v>
      </c>
      <c r="H282">
        <f t="shared" si="59"/>
        <v>13</v>
      </c>
      <c r="I282">
        <v>22312</v>
      </c>
      <c r="J282">
        <f t="shared" si="67"/>
        <v>1201</v>
      </c>
      <c r="K282">
        <f t="shared" si="58"/>
        <v>1304.2490909952924</v>
      </c>
      <c r="L282">
        <f t="shared" si="71"/>
        <v>1.142721217887726</v>
      </c>
      <c r="M282">
        <f t="shared" si="71"/>
        <v>1.0177271868963902</v>
      </c>
      <c r="N282">
        <f t="shared" si="60"/>
        <v>1.1327898288678291</v>
      </c>
      <c r="O282">
        <f t="shared" si="69"/>
        <v>1.1330188679245283</v>
      </c>
      <c r="P282" s="6">
        <f t="shared" si="62"/>
        <v>0.13278982886782909</v>
      </c>
      <c r="Q282" s="6">
        <f t="shared" si="63"/>
        <v>0.13301886792452833</v>
      </c>
    </row>
    <row r="283" spans="1:17" x14ac:dyDescent="0.3">
      <c r="A283" s="1">
        <v>44188</v>
      </c>
      <c r="B283">
        <v>24635</v>
      </c>
      <c r="C283">
        <f t="shared" si="70"/>
        <v>587</v>
      </c>
      <c r="D283">
        <f t="shared" si="57"/>
        <v>177</v>
      </c>
      <c r="E283">
        <f t="shared" si="68"/>
        <v>2422</v>
      </c>
      <c r="F283">
        <v>537</v>
      </c>
      <c r="G283">
        <f t="shared" si="65"/>
        <v>2</v>
      </c>
      <c r="H283">
        <f t="shared" si="59"/>
        <v>9</v>
      </c>
      <c r="I283">
        <v>22570</v>
      </c>
      <c r="J283">
        <f t="shared" si="67"/>
        <v>1528</v>
      </c>
      <c r="K283">
        <f t="shared" si="58"/>
        <v>1333.3762812276161</v>
      </c>
      <c r="L283">
        <f t="shared" si="71"/>
        <v>1.2722731057452124</v>
      </c>
      <c r="M283">
        <f t="shared" si="71"/>
        <v>1.0223325363486329</v>
      </c>
      <c r="N283">
        <f t="shared" si="60"/>
        <v>1.1380149528048027</v>
      </c>
      <c r="O283">
        <f t="shared" si="69"/>
        <v>1.3356643356643356</v>
      </c>
      <c r="P283" s="6">
        <f t="shared" si="62"/>
        <v>0.13801495280480269</v>
      </c>
      <c r="Q283" s="6">
        <f t="shared" si="63"/>
        <v>0.33566433566433562</v>
      </c>
    </row>
    <row r="284" spans="1:17" x14ac:dyDescent="0.3">
      <c r="A284" s="1">
        <v>44189</v>
      </c>
      <c r="B284">
        <v>24775</v>
      </c>
      <c r="C284">
        <f t="shared" si="70"/>
        <v>140</v>
      </c>
      <c r="D284">
        <f t="shared" si="57"/>
        <v>187.41334689979809</v>
      </c>
      <c r="E284">
        <f t="shared" si="68"/>
        <v>2427</v>
      </c>
      <c r="F284">
        <v>540</v>
      </c>
      <c r="G284">
        <f t="shared" si="65"/>
        <v>3</v>
      </c>
      <c r="H284">
        <f t="shared" si="59"/>
        <v>11</v>
      </c>
      <c r="I284">
        <v>22693</v>
      </c>
      <c r="J284">
        <f t="shared" si="67"/>
        <v>1542</v>
      </c>
      <c r="K284">
        <f t="shared" si="58"/>
        <v>1374.539558028762</v>
      </c>
      <c r="L284">
        <f t="shared" si="71"/>
        <v>1.0091623036649215</v>
      </c>
      <c r="M284">
        <f t="shared" si="71"/>
        <v>1.0308714632026059</v>
      </c>
      <c r="N284">
        <f t="shared" si="60"/>
        <v>1.1640362197108125</v>
      </c>
      <c r="O284">
        <f t="shared" si="69"/>
        <v>1.1962761830876649</v>
      </c>
      <c r="P284" s="6">
        <f t="shared" si="62"/>
        <v>0.1640362197108125</v>
      </c>
      <c r="Q284" s="6">
        <f t="shared" si="63"/>
        <v>0.19627618308766492</v>
      </c>
    </row>
    <row r="285" spans="1:17" x14ac:dyDescent="0.3">
      <c r="A285" s="1">
        <v>44190</v>
      </c>
      <c r="B285">
        <f>SQRT(B286*B284)</f>
        <v>24851.880713539569</v>
      </c>
      <c r="C285">
        <f t="shared" si="70"/>
        <v>76.880713539569115</v>
      </c>
      <c r="D285">
        <f t="shared" si="57"/>
        <v>197.85714285714286</v>
      </c>
      <c r="E285">
        <f t="shared" si="68"/>
        <v>2416.8807135395691</v>
      </c>
      <c r="F285">
        <f>SQRT(F286*F284)</f>
        <v>540</v>
      </c>
      <c r="G285">
        <f t="shared" si="65"/>
        <v>0</v>
      </c>
      <c r="H285">
        <f t="shared" ref="H285:H348" si="72">SUM(G279:G285)</f>
        <v>10</v>
      </c>
      <c r="I285">
        <f>SQRT(I286*I284)</f>
        <v>22811.192209088942</v>
      </c>
      <c r="J285">
        <f t="shared" si="67"/>
        <v>1500.6885044506271</v>
      </c>
      <c r="K285">
        <f t="shared" si="58"/>
        <v>1430.251766987878</v>
      </c>
      <c r="L285">
        <f t="shared" si="71"/>
        <v>0.97320914685514082</v>
      </c>
      <c r="M285">
        <f t="shared" si="71"/>
        <v>1.0405315428237025</v>
      </c>
      <c r="N285">
        <f t="shared" si="60"/>
        <v>1.2148062858294171</v>
      </c>
      <c r="O285">
        <f t="shared" si="69"/>
        <v>1.1308880967977597</v>
      </c>
      <c r="P285" s="6">
        <f t="shared" si="62"/>
        <v>0.21480628582941708</v>
      </c>
      <c r="Q285" s="6">
        <f t="shared" si="63"/>
        <v>0.1308880967977597</v>
      </c>
    </row>
    <row r="286" spans="1:17" x14ac:dyDescent="0.3">
      <c r="A286" s="1">
        <v>44191</v>
      </c>
      <c r="B286">
        <v>24929</v>
      </c>
      <c r="C286">
        <f t="shared" si="70"/>
        <v>77.119286460430885</v>
      </c>
      <c r="D286">
        <f t="shared" ref="D286:D309" si="73">AVERAGE(C283:C289)</f>
        <v>195</v>
      </c>
      <c r="E286">
        <f t="shared" si="68"/>
        <v>2473</v>
      </c>
      <c r="F286">
        <v>540</v>
      </c>
      <c r="G286">
        <f t="shared" si="65"/>
        <v>0</v>
      </c>
      <c r="H286">
        <f t="shared" si="72"/>
        <v>10</v>
      </c>
      <c r="I286">
        <v>22930</v>
      </c>
      <c r="J286">
        <f t="shared" si="67"/>
        <v>1459</v>
      </c>
      <c r="K286">
        <f t="shared" ref="K286:K310" si="74">GEOMEAN(J283:J289)</f>
        <v>1483.3356987226136</v>
      </c>
      <c r="L286">
        <f t="shared" si="71"/>
        <v>0.97222041461169961</v>
      </c>
      <c r="M286">
        <f t="shared" si="71"/>
        <v>1.0371150960690865</v>
      </c>
      <c r="N286">
        <f t="shared" ref="N286:N309" si="75">K286/K279</f>
        <v>1.2376157372045824</v>
      </c>
      <c r="O286">
        <f t="shared" si="69"/>
        <v>1.1672</v>
      </c>
      <c r="P286" s="6">
        <f t="shared" ref="P286:P349" si="76">N286-1</f>
        <v>0.2376157372045824</v>
      </c>
      <c r="Q286" s="6">
        <f t="shared" ref="Q286:Q349" si="77">O286-1</f>
        <v>0.16720000000000002</v>
      </c>
    </row>
    <row r="287" spans="1:17" x14ac:dyDescent="0.3">
      <c r="A287" s="1">
        <v>44192</v>
      </c>
      <c r="B287">
        <f>SQRT(B288*B286)</f>
        <v>25001.893428298587</v>
      </c>
      <c r="C287">
        <f t="shared" si="70"/>
        <v>72.893428298586514</v>
      </c>
      <c r="D287">
        <f t="shared" si="73"/>
        <v>146</v>
      </c>
      <c r="E287">
        <f t="shared" si="68"/>
        <v>2439.6447814992171</v>
      </c>
      <c r="F287">
        <f>SQRT(F288*F286)</f>
        <v>541.49792243368768</v>
      </c>
      <c r="G287">
        <f t="shared" si="65"/>
        <v>1.4979224336876769</v>
      </c>
      <c r="H287">
        <f t="shared" si="72"/>
        <v>10.000039088890162</v>
      </c>
      <c r="I287">
        <f>SQRT(I288*I286)</f>
        <v>23036.751507102734</v>
      </c>
      <c r="J287">
        <f t="shared" si="67"/>
        <v>1423.6439987621634</v>
      </c>
      <c r="K287">
        <f t="shared" si="74"/>
        <v>1494.3217537469629</v>
      </c>
      <c r="L287">
        <f t="shared" si="71"/>
        <v>0.9757669628253347</v>
      </c>
      <c r="M287">
        <f t="shared" si="71"/>
        <v>1.0074063174194554</v>
      </c>
      <c r="N287">
        <f t="shared" si="75"/>
        <v>1.1962824505487837</v>
      </c>
      <c r="O287">
        <f t="shared" si="69"/>
        <v>1.2371763885658935</v>
      </c>
      <c r="P287" s="6">
        <f t="shared" si="76"/>
        <v>0.19628245054878368</v>
      </c>
      <c r="Q287" s="6">
        <f t="shared" si="77"/>
        <v>0.23717638856589351</v>
      </c>
    </row>
    <row r="288" spans="1:17" x14ac:dyDescent="0.3">
      <c r="A288" s="1">
        <v>44193</v>
      </c>
      <c r="B288">
        <v>25075</v>
      </c>
      <c r="C288">
        <f t="shared" si="70"/>
        <v>73.106571701413486</v>
      </c>
      <c r="D288">
        <f t="shared" si="73"/>
        <v>181.28571428571428</v>
      </c>
      <c r="E288">
        <f t="shared" si="68"/>
        <v>2406</v>
      </c>
      <c r="F288">
        <v>543</v>
      </c>
      <c r="G288">
        <f t="shared" si="65"/>
        <v>1.5020775663123231</v>
      </c>
      <c r="H288">
        <f t="shared" si="72"/>
        <v>10</v>
      </c>
      <c r="I288">
        <v>23144</v>
      </c>
      <c r="J288">
        <f t="shared" si="67"/>
        <v>1388</v>
      </c>
      <c r="K288">
        <f t="shared" si="74"/>
        <v>1509.8859385031981</v>
      </c>
      <c r="L288">
        <f t="shared" si="71"/>
        <v>0.97496284268176925</v>
      </c>
      <c r="M288">
        <f t="shared" si="71"/>
        <v>1.0104155512139259</v>
      </c>
      <c r="N288">
        <f t="shared" si="75"/>
        <v>1.1781890279521936</v>
      </c>
      <c r="O288">
        <f t="shared" si="69"/>
        <v>1.3206470028544244</v>
      </c>
      <c r="P288" s="6">
        <f t="shared" si="76"/>
        <v>0.1781890279521936</v>
      </c>
      <c r="Q288" s="6">
        <f t="shared" si="77"/>
        <v>0.32064700285442438</v>
      </c>
    </row>
    <row r="289" spans="1:17" x14ac:dyDescent="0.3">
      <c r="A289" s="1">
        <v>44194</v>
      </c>
      <c r="B289">
        <v>25413</v>
      </c>
      <c r="C289">
        <f t="shared" si="70"/>
        <v>338</v>
      </c>
      <c r="D289">
        <f t="shared" si="73"/>
        <v>190.88866148448818</v>
      </c>
      <c r="E289">
        <f t="shared" si="68"/>
        <v>2632</v>
      </c>
      <c r="F289">
        <v>547</v>
      </c>
      <c r="G289">
        <f t="shared" si="65"/>
        <v>4</v>
      </c>
      <c r="H289">
        <f t="shared" si="72"/>
        <v>12</v>
      </c>
      <c r="I289">
        <v>23316</v>
      </c>
      <c r="J289">
        <f t="shared" si="67"/>
        <v>1550</v>
      </c>
      <c r="K289">
        <f t="shared" si="74"/>
        <v>1534.2880617529393</v>
      </c>
      <c r="L289">
        <f t="shared" ref="L289:L309" si="78">J289/J288</f>
        <v>1.11671469740634</v>
      </c>
      <c r="M289">
        <f t="shared" ref="M289:M309" si="79">K289/K288</f>
        <v>1.0161615673260271</v>
      </c>
      <c r="N289">
        <f t="shared" si="75"/>
        <v>1.1763765620738142</v>
      </c>
      <c r="O289">
        <f t="shared" ref="O289:O309" si="80">J289/J282</f>
        <v>1.2905911740216487</v>
      </c>
      <c r="P289" s="6">
        <f t="shared" si="76"/>
        <v>0.17637656207381425</v>
      </c>
      <c r="Q289" s="6">
        <f t="shared" si="77"/>
        <v>0.29059117402164869</v>
      </c>
    </row>
    <row r="290" spans="1:17" x14ac:dyDescent="0.3">
      <c r="A290" s="1">
        <v>44195</v>
      </c>
      <c r="B290">
        <v>25657</v>
      </c>
      <c r="C290">
        <f t="shared" si="70"/>
        <v>244</v>
      </c>
      <c r="D290">
        <f t="shared" si="73"/>
        <v>200.57142857142858</v>
      </c>
      <c r="E290">
        <f t="shared" si="68"/>
        <v>2621</v>
      </c>
      <c r="F290">
        <v>550</v>
      </c>
      <c r="G290">
        <f t="shared" si="65"/>
        <v>3</v>
      </c>
      <c r="H290">
        <f t="shared" si="72"/>
        <v>13</v>
      </c>
      <c r="I290">
        <v>23498</v>
      </c>
      <c r="J290">
        <f t="shared" si="67"/>
        <v>1609</v>
      </c>
      <c r="K290">
        <f t="shared" si="74"/>
        <v>1568.1648319488411</v>
      </c>
      <c r="L290">
        <f t="shared" si="78"/>
        <v>1.0380645161290323</v>
      </c>
      <c r="M290">
        <f t="shared" si="79"/>
        <v>1.022079797816583</v>
      </c>
      <c r="N290">
        <f t="shared" si="75"/>
        <v>1.1760857411570718</v>
      </c>
      <c r="O290">
        <f t="shared" si="80"/>
        <v>1.0530104712041886</v>
      </c>
      <c r="P290" s="6">
        <f t="shared" si="76"/>
        <v>0.17608574115707176</v>
      </c>
      <c r="Q290" s="6">
        <f t="shared" si="77"/>
        <v>5.3010471204188558E-2</v>
      </c>
    </row>
    <row r="291" spans="1:17" x14ac:dyDescent="0.3">
      <c r="A291" s="1">
        <v>44196</v>
      </c>
      <c r="B291">
        <v>26044</v>
      </c>
      <c r="C291">
        <f t="shared" si="70"/>
        <v>387</v>
      </c>
      <c r="D291">
        <f t="shared" si="73"/>
        <v>201.14204604497405</v>
      </c>
      <c r="E291">
        <f t="shared" si="68"/>
        <v>2632</v>
      </c>
      <c r="F291">
        <v>551</v>
      </c>
      <c r="G291">
        <f t="shared" si="65"/>
        <v>1</v>
      </c>
      <c r="H291">
        <f t="shared" si="72"/>
        <v>11</v>
      </c>
      <c r="I291">
        <v>23835</v>
      </c>
      <c r="J291">
        <f t="shared" si="67"/>
        <v>1658</v>
      </c>
      <c r="K291">
        <f t="shared" si="74"/>
        <v>1605.9824286709911</v>
      </c>
      <c r="L291">
        <f t="shared" si="78"/>
        <v>1.0304536979490366</v>
      </c>
      <c r="M291">
        <f t="shared" si="79"/>
        <v>1.0241158301421363</v>
      </c>
      <c r="N291">
        <f t="shared" si="75"/>
        <v>1.1683784721147954</v>
      </c>
      <c r="O291">
        <f t="shared" si="80"/>
        <v>1.0752269779507133</v>
      </c>
      <c r="P291" s="6">
        <f t="shared" si="76"/>
        <v>0.1683784721147954</v>
      </c>
      <c r="Q291" s="6">
        <f t="shared" si="77"/>
        <v>7.5226977950713314E-2</v>
      </c>
    </row>
    <row r="292" spans="1:17" x14ac:dyDescent="0.3">
      <c r="A292" s="1">
        <v>44197</v>
      </c>
      <c r="B292">
        <f>SQRT(B293*B291)</f>
        <v>26188.101343930986</v>
      </c>
      <c r="C292">
        <f t="shared" si="70"/>
        <v>144.10134393098633</v>
      </c>
      <c r="D292">
        <f t="shared" si="73"/>
        <v>201.71428571428572</v>
      </c>
      <c r="E292">
        <f t="shared" si="68"/>
        <v>2512.1013439309863</v>
      </c>
      <c r="F292">
        <v>551</v>
      </c>
      <c r="G292">
        <f t="shared" si="65"/>
        <v>0</v>
      </c>
      <c r="H292">
        <f t="shared" si="72"/>
        <v>11</v>
      </c>
      <c r="I292">
        <f>SQRT(I293*I291)</f>
        <v>23958.181692273727</v>
      </c>
      <c r="J292">
        <f t="shared" si="67"/>
        <v>1678.9196516572592</v>
      </c>
      <c r="K292">
        <f t="shared" si="74"/>
        <v>1648.1349486605782</v>
      </c>
      <c r="L292">
        <f t="shared" si="78"/>
        <v>1.0126174014820624</v>
      </c>
      <c r="M292">
        <f t="shared" si="79"/>
        <v>1.0262471862936071</v>
      </c>
      <c r="N292">
        <f t="shared" si="75"/>
        <v>1.1523390403715872</v>
      </c>
      <c r="O292">
        <f t="shared" si="80"/>
        <v>1.118766250742941</v>
      </c>
      <c r="P292" s="6">
        <f t="shared" si="76"/>
        <v>0.15233904037158719</v>
      </c>
      <c r="Q292" s="6">
        <f t="shared" si="77"/>
        <v>0.118766250742941</v>
      </c>
    </row>
    <row r="293" spans="1:17" x14ac:dyDescent="0.3">
      <c r="A293" s="1">
        <v>44198</v>
      </c>
      <c r="B293">
        <v>26333</v>
      </c>
      <c r="C293">
        <f t="shared" si="70"/>
        <v>144.89865606901367</v>
      </c>
      <c r="D293">
        <f t="shared" si="73"/>
        <v>219.57142857142858</v>
      </c>
      <c r="E293">
        <f t="shared" si="68"/>
        <v>2643</v>
      </c>
      <c r="F293">
        <v>551</v>
      </c>
      <c r="G293">
        <f t="shared" si="65"/>
        <v>0</v>
      </c>
      <c r="H293">
        <f t="shared" si="72"/>
        <v>11</v>
      </c>
      <c r="I293">
        <v>24082</v>
      </c>
      <c r="J293">
        <f t="shared" si="67"/>
        <v>1700</v>
      </c>
      <c r="K293">
        <f t="shared" si="74"/>
        <v>1696.1372233920156</v>
      </c>
      <c r="L293">
        <f t="shared" si="78"/>
        <v>1.012555900648332</v>
      </c>
      <c r="M293">
        <f t="shared" si="79"/>
        <v>1.0291252089341643</v>
      </c>
      <c r="N293">
        <f t="shared" si="75"/>
        <v>1.1434614732542725</v>
      </c>
      <c r="O293">
        <f t="shared" si="80"/>
        <v>1.1651816312542838</v>
      </c>
      <c r="P293" s="6">
        <f t="shared" si="76"/>
        <v>0.1434614732542725</v>
      </c>
      <c r="Q293" s="6">
        <f t="shared" si="77"/>
        <v>0.16518163125428376</v>
      </c>
    </row>
    <row r="294" spans="1:17" x14ac:dyDescent="0.3">
      <c r="A294" s="1">
        <v>44199</v>
      </c>
      <c r="B294">
        <f>SQRT(B295*B293)</f>
        <v>26409.887750613405</v>
      </c>
      <c r="C294">
        <f t="shared" si="70"/>
        <v>76.887750613404933</v>
      </c>
      <c r="D294">
        <f t="shared" si="73"/>
        <v>249</v>
      </c>
      <c r="E294">
        <f t="shared" si="68"/>
        <v>2719.8877506134049</v>
      </c>
      <c r="F294">
        <f>SQRT(F295*F293)</f>
        <v>554.98558539839576</v>
      </c>
      <c r="G294">
        <f t="shared" si="65"/>
        <v>3.9855853983957559</v>
      </c>
      <c r="H294">
        <f t="shared" si="72"/>
        <v>13.487662964708079</v>
      </c>
      <c r="I294">
        <f>SQRT(I295*I293)</f>
        <v>24172.828713247443</v>
      </c>
      <c r="J294">
        <f t="shared" si="67"/>
        <v>1682.0734519675643</v>
      </c>
      <c r="K294">
        <f t="shared" si="74"/>
        <v>1749.7994567046837</v>
      </c>
      <c r="L294">
        <f t="shared" si="78"/>
        <v>0.98945497174562602</v>
      </c>
      <c r="M294">
        <f t="shared" si="79"/>
        <v>1.0316379079313829</v>
      </c>
      <c r="N294">
        <f t="shared" si="75"/>
        <v>1.1709656587124686</v>
      </c>
      <c r="O294">
        <f t="shared" si="80"/>
        <v>1.1815267394307154</v>
      </c>
      <c r="P294" s="6">
        <f t="shared" si="76"/>
        <v>0.1709656587124686</v>
      </c>
      <c r="Q294" s="6">
        <f t="shared" si="77"/>
        <v>0.1815267394307154</v>
      </c>
    </row>
    <row r="295" spans="1:17" x14ac:dyDescent="0.3">
      <c r="A295" s="1">
        <v>44200</v>
      </c>
      <c r="B295">
        <v>26487</v>
      </c>
      <c r="C295">
        <f t="shared" si="70"/>
        <v>77.112249386595067</v>
      </c>
      <c r="D295">
        <f t="shared" si="73"/>
        <v>300</v>
      </c>
      <c r="E295">
        <f t="shared" si="68"/>
        <v>2797</v>
      </c>
      <c r="F295">
        <v>559</v>
      </c>
      <c r="G295">
        <f t="shared" si="65"/>
        <v>4.0144146016042441</v>
      </c>
      <c r="H295">
        <f t="shared" si="72"/>
        <v>16</v>
      </c>
      <c r="I295">
        <v>24264</v>
      </c>
      <c r="J295">
        <f t="shared" si="67"/>
        <v>1664</v>
      </c>
      <c r="K295">
        <f t="shared" si="74"/>
        <v>1836.9548270547464</v>
      </c>
      <c r="L295">
        <f t="shared" si="78"/>
        <v>0.98925525401615289</v>
      </c>
      <c r="M295">
        <f t="shared" si="79"/>
        <v>1.0498087766664406</v>
      </c>
      <c r="N295">
        <f t="shared" si="75"/>
        <v>1.2166182757326576</v>
      </c>
      <c r="O295">
        <f t="shared" si="80"/>
        <v>1.1988472622478386</v>
      </c>
      <c r="P295" s="6">
        <f t="shared" si="76"/>
        <v>0.21661827573265757</v>
      </c>
      <c r="Q295" s="6">
        <f t="shared" si="77"/>
        <v>0.19884726224783855</v>
      </c>
    </row>
    <row r="296" spans="1:17" x14ac:dyDescent="0.3">
      <c r="A296" s="1">
        <v>44201</v>
      </c>
      <c r="B296">
        <v>26950</v>
      </c>
      <c r="C296">
        <f t="shared" si="70"/>
        <v>463</v>
      </c>
      <c r="D296">
        <f t="shared" si="73"/>
        <v>361.84266515271622</v>
      </c>
      <c r="E296">
        <f t="shared" si="68"/>
        <v>2902</v>
      </c>
      <c r="F296">
        <v>569</v>
      </c>
      <c r="G296">
        <f t="shared" si="65"/>
        <v>10</v>
      </c>
      <c r="H296">
        <f t="shared" si="72"/>
        <v>22</v>
      </c>
      <c r="I296">
        <v>24486</v>
      </c>
      <c r="J296">
        <f t="shared" si="67"/>
        <v>1895</v>
      </c>
      <c r="K296">
        <f t="shared" si="74"/>
        <v>1949.7540689387847</v>
      </c>
      <c r="L296">
        <f t="shared" si="78"/>
        <v>1.1388221153846154</v>
      </c>
      <c r="M296">
        <f t="shared" si="79"/>
        <v>1.0614055611072883</v>
      </c>
      <c r="N296">
        <f t="shared" si="75"/>
        <v>1.2707874860938249</v>
      </c>
      <c r="O296">
        <f t="shared" si="80"/>
        <v>1.2225806451612904</v>
      </c>
      <c r="P296" s="6">
        <f t="shared" si="76"/>
        <v>0.27078748609382486</v>
      </c>
      <c r="Q296" s="6">
        <f t="shared" si="77"/>
        <v>0.22258064516129039</v>
      </c>
    </row>
    <row r="297" spans="1:17" x14ac:dyDescent="0.3">
      <c r="A297" s="1">
        <v>44202</v>
      </c>
      <c r="B297">
        <v>27400</v>
      </c>
      <c r="C297">
        <f t="shared" si="70"/>
        <v>450</v>
      </c>
      <c r="D297">
        <f t="shared" si="73"/>
        <v>362.14285714285717</v>
      </c>
      <c r="E297">
        <f t="shared" si="68"/>
        <v>2765</v>
      </c>
      <c r="F297">
        <v>573</v>
      </c>
      <c r="G297">
        <f t="shared" si="65"/>
        <v>4</v>
      </c>
      <c r="H297">
        <f t="shared" si="72"/>
        <v>23</v>
      </c>
      <c r="I297">
        <v>24826</v>
      </c>
      <c r="J297">
        <f t="shared" si="67"/>
        <v>2001</v>
      </c>
      <c r="K297">
        <f t="shared" si="74"/>
        <v>2061.4818706194847</v>
      </c>
      <c r="L297">
        <f t="shared" si="78"/>
        <v>1.0559366754617414</v>
      </c>
      <c r="M297">
        <f t="shared" si="79"/>
        <v>1.0573035355897533</v>
      </c>
      <c r="N297">
        <f t="shared" si="75"/>
        <v>1.3145823886750301</v>
      </c>
      <c r="O297">
        <f t="shared" si="80"/>
        <v>1.2436295835922933</v>
      </c>
      <c r="P297" s="6">
        <f t="shared" si="76"/>
        <v>0.31458238867503008</v>
      </c>
      <c r="Q297" s="6">
        <f t="shared" si="77"/>
        <v>0.24362958359229325</v>
      </c>
    </row>
    <row r="298" spans="1:17" x14ac:dyDescent="0.3">
      <c r="A298" s="1">
        <v>44203</v>
      </c>
      <c r="B298">
        <v>28144</v>
      </c>
      <c r="C298">
        <f t="shared" si="70"/>
        <v>744</v>
      </c>
      <c r="D298">
        <f t="shared" si="73"/>
        <v>413.05159496407839</v>
      </c>
      <c r="E298">
        <f t="shared" si="68"/>
        <v>3369</v>
      </c>
      <c r="F298">
        <v>576</v>
      </c>
      <c r="G298">
        <f t="shared" si="65"/>
        <v>3</v>
      </c>
      <c r="H298">
        <f t="shared" si="72"/>
        <v>25</v>
      </c>
      <c r="I298">
        <v>25238</v>
      </c>
      <c r="J298">
        <f t="shared" si="67"/>
        <v>2330</v>
      </c>
      <c r="K298">
        <f t="shared" si="74"/>
        <v>2190.4611432151773</v>
      </c>
      <c r="L298">
        <f t="shared" si="78"/>
        <v>1.1644177911044478</v>
      </c>
      <c r="M298">
        <f t="shared" si="79"/>
        <v>1.0625662900236585</v>
      </c>
      <c r="N298">
        <f t="shared" si="75"/>
        <v>1.3639384243001111</v>
      </c>
      <c r="O298">
        <f t="shared" si="80"/>
        <v>1.4053075995174908</v>
      </c>
      <c r="P298" s="6">
        <f t="shared" si="76"/>
        <v>0.36393842430011114</v>
      </c>
      <c r="Q298" s="6">
        <f t="shared" si="77"/>
        <v>0.40530759951749085</v>
      </c>
    </row>
    <row r="299" spans="1:17" x14ac:dyDescent="0.3">
      <c r="A299" s="1">
        <v>44204</v>
      </c>
      <c r="B299">
        <v>28721</v>
      </c>
      <c r="C299">
        <f t="shared" si="70"/>
        <v>577</v>
      </c>
      <c r="D299">
        <f t="shared" si="73"/>
        <v>464.85714285714283</v>
      </c>
      <c r="E299">
        <f t="shared" si="68"/>
        <v>3869.1192864604309</v>
      </c>
      <c r="F299">
        <v>588</v>
      </c>
      <c r="G299">
        <f t="shared" si="65"/>
        <v>12</v>
      </c>
      <c r="H299">
        <f t="shared" si="72"/>
        <v>37</v>
      </c>
      <c r="I299">
        <v>25585</v>
      </c>
      <c r="J299">
        <f t="shared" si="67"/>
        <v>2548</v>
      </c>
      <c r="K299">
        <f t="shared" si="74"/>
        <v>2339.1266608681508</v>
      </c>
      <c r="L299">
        <f t="shared" si="78"/>
        <v>1.0935622317596567</v>
      </c>
      <c r="M299">
        <f t="shared" si="79"/>
        <v>1.0678695068905724</v>
      </c>
      <c r="N299">
        <f t="shared" si="75"/>
        <v>1.4192567561103746</v>
      </c>
      <c r="O299">
        <f t="shared" si="80"/>
        <v>1.5176426087364412</v>
      </c>
      <c r="P299" s="6">
        <f t="shared" si="76"/>
        <v>0.41925675611037461</v>
      </c>
      <c r="Q299" s="6">
        <f t="shared" si="77"/>
        <v>0.51764260873644119</v>
      </c>
    </row>
    <row r="300" spans="1:17" x14ac:dyDescent="0.3">
      <c r="A300" s="1">
        <v>44205</v>
      </c>
      <c r="B300">
        <v>28868</v>
      </c>
      <c r="C300">
        <f t="shared" si="70"/>
        <v>147</v>
      </c>
      <c r="D300">
        <f t="shared" si="73"/>
        <v>493.71428571428572</v>
      </c>
      <c r="E300">
        <f t="shared" si="68"/>
        <v>3939</v>
      </c>
      <c r="F300">
        <v>589</v>
      </c>
      <c r="G300">
        <f t="shared" si="65"/>
        <v>1</v>
      </c>
      <c r="H300">
        <f t="shared" si="72"/>
        <v>38</v>
      </c>
      <c r="I300">
        <v>25768</v>
      </c>
      <c r="J300">
        <f t="shared" si="67"/>
        <v>2511</v>
      </c>
      <c r="K300">
        <f t="shared" si="74"/>
        <v>2494.9228839455664</v>
      </c>
      <c r="L300">
        <f t="shared" si="78"/>
        <v>0.98547880690737832</v>
      </c>
      <c r="M300">
        <f t="shared" si="79"/>
        <v>1.06660444074439</v>
      </c>
      <c r="N300">
        <f t="shared" si="75"/>
        <v>1.4709440070869393</v>
      </c>
      <c r="O300">
        <f t="shared" si="80"/>
        <v>1.4770588235294118</v>
      </c>
      <c r="P300" s="6">
        <f t="shared" si="76"/>
        <v>0.47094400708693929</v>
      </c>
      <c r="Q300" s="6">
        <f t="shared" si="77"/>
        <v>0.47705882352941176</v>
      </c>
    </row>
    <row r="301" spans="1:17" x14ac:dyDescent="0.3">
      <c r="A301" s="1">
        <v>44206</v>
      </c>
      <c r="B301">
        <f>SQRT(B302*B300)</f>
        <v>29301.248915361954</v>
      </c>
      <c r="C301">
        <f t="shared" si="70"/>
        <v>433.24891536195355</v>
      </c>
      <c r="D301">
        <f t="shared" si="73"/>
        <v>514</v>
      </c>
      <c r="E301">
        <f t="shared" si="68"/>
        <v>4299.355487063367</v>
      </c>
      <c r="F301">
        <f>SQRT(F302*F300)</f>
        <v>592.48966235707439</v>
      </c>
      <c r="G301">
        <f t="shared" si="65"/>
        <v>3.4896623570743941</v>
      </c>
      <c r="H301">
        <f t="shared" si="72"/>
        <v>37.504076958678638</v>
      </c>
      <c r="I301">
        <f>SQRT(I302*I300)</f>
        <v>26136.367000790298</v>
      </c>
      <c r="J301">
        <f t="shared" si="67"/>
        <v>2572.3922522145804</v>
      </c>
      <c r="K301">
        <f t="shared" si="74"/>
        <v>2661.2811755095677</v>
      </c>
      <c r="L301">
        <f t="shared" si="78"/>
        <v>1.0244493238608445</v>
      </c>
      <c r="M301">
        <f t="shared" si="79"/>
        <v>1.066678730887632</v>
      </c>
      <c r="N301">
        <f t="shared" si="75"/>
        <v>1.5209063903365447</v>
      </c>
      <c r="O301">
        <f t="shared" si="80"/>
        <v>1.5292984079890135</v>
      </c>
      <c r="P301" s="6">
        <f t="shared" si="76"/>
        <v>0.52090639033654473</v>
      </c>
      <c r="Q301" s="6">
        <f t="shared" si="77"/>
        <v>0.52929840798901351</v>
      </c>
    </row>
    <row r="302" spans="1:17" x14ac:dyDescent="0.3">
      <c r="A302" s="1">
        <v>44207</v>
      </c>
      <c r="B302">
        <v>29741</v>
      </c>
      <c r="C302">
        <f t="shared" si="70"/>
        <v>439.75108463804645</v>
      </c>
      <c r="D302">
        <f t="shared" si="73"/>
        <v>460.85714285714283</v>
      </c>
      <c r="E302">
        <f t="shared" si="68"/>
        <v>4666</v>
      </c>
      <c r="F302">
        <v>596</v>
      </c>
      <c r="G302">
        <f t="shared" si="65"/>
        <v>3.5103376429256059</v>
      </c>
      <c r="H302">
        <f t="shared" si="72"/>
        <v>37</v>
      </c>
      <c r="I302">
        <v>26510</v>
      </c>
      <c r="J302">
        <f t="shared" si="67"/>
        <v>2635</v>
      </c>
      <c r="K302">
        <f t="shared" si="74"/>
        <v>2785.7996259171719</v>
      </c>
      <c r="L302">
        <f t="shared" si="78"/>
        <v>1.0243383363215779</v>
      </c>
      <c r="M302">
        <f t="shared" si="79"/>
        <v>1.0467889118795433</v>
      </c>
      <c r="N302">
        <f t="shared" si="75"/>
        <v>1.5165313729482077</v>
      </c>
      <c r="O302">
        <f t="shared" si="80"/>
        <v>1.5835336538461537</v>
      </c>
      <c r="P302" s="6">
        <f t="shared" si="76"/>
        <v>0.51653137294820772</v>
      </c>
      <c r="Q302" s="6">
        <f t="shared" si="77"/>
        <v>0.58353365384615374</v>
      </c>
    </row>
    <row r="303" spans="1:17" x14ac:dyDescent="0.3">
      <c r="A303" s="1">
        <v>44208</v>
      </c>
      <c r="B303">
        <v>30406</v>
      </c>
      <c r="C303">
        <f t="shared" si="70"/>
        <v>665</v>
      </c>
      <c r="D303">
        <f t="shared" si="73"/>
        <v>461.28571428571428</v>
      </c>
      <c r="E303">
        <f t="shared" si="68"/>
        <v>4993</v>
      </c>
      <c r="F303">
        <v>603</v>
      </c>
      <c r="G303">
        <f t="shared" si="65"/>
        <v>7</v>
      </c>
      <c r="H303">
        <f t="shared" si="72"/>
        <v>34</v>
      </c>
      <c r="I303">
        <v>26827</v>
      </c>
      <c r="J303">
        <f t="shared" si="67"/>
        <v>2976</v>
      </c>
      <c r="K303">
        <f t="shared" si="74"/>
        <v>2897.4791447060888</v>
      </c>
      <c r="L303">
        <f t="shared" si="78"/>
        <v>1.1294117647058823</v>
      </c>
      <c r="M303">
        <f t="shared" si="79"/>
        <v>1.0400888555479466</v>
      </c>
      <c r="N303">
        <f t="shared" si="75"/>
        <v>1.4860741623086513</v>
      </c>
      <c r="O303">
        <f t="shared" si="80"/>
        <v>1.5704485488126649</v>
      </c>
      <c r="P303" s="6">
        <f t="shared" si="76"/>
        <v>0.4860741623086513</v>
      </c>
      <c r="Q303" s="6">
        <f t="shared" si="77"/>
        <v>0.57044854881266494</v>
      </c>
    </row>
    <row r="304" spans="1:17" x14ac:dyDescent="0.3">
      <c r="A304" s="1">
        <v>44209</v>
      </c>
      <c r="B304">
        <v>30998</v>
      </c>
      <c r="C304">
        <f t="shared" si="70"/>
        <v>592</v>
      </c>
      <c r="D304">
        <f t="shared" si="73"/>
        <v>445.28571428571428</v>
      </c>
      <c r="E304">
        <f t="shared" si="68"/>
        <v>5341</v>
      </c>
      <c r="F304">
        <v>613</v>
      </c>
      <c r="G304">
        <f t="shared" si="65"/>
        <v>10</v>
      </c>
      <c r="H304">
        <f t="shared" si="72"/>
        <v>40</v>
      </c>
      <c r="I304">
        <v>27241</v>
      </c>
      <c r="J304">
        <f t="shared" si="67"/>
        <v>3144</v>
      </c>
      <c r="K304">
        <f t="shared" si="74"/>
        <v>2986.9903841113728</v>
      </c>
      <c r="L304">
        <f t="shared" si="78"/>
        <v>1.0564516129032258</v>
      </c>
      <c r="M304">
        <f t="shared" si="79"/>
        <v>1.0308927985103284</v>
      </c>
      <c r="N304">
        <f t="shared" si="75"/>
        <v>1.4489530209711563</v>
      </c>
      <c r="O304">
        <f t="shared" si="80"/>
        <v>1.5712143928035982</v>
      </c>
      <c r="P304" s="6">
        <f t="shared" si="76"/>
        <v>0.4489530209711563</v>
      </c>
      <c r="Q304" s="6">
        <f t="shared" si="77"/>
        <v>0.5712143928035982</v>
      </c>
    </row>
    <row r="305" spans="1:17" x14ac:dyDescent="0.3">
      <c r="A305" s="1">
        <v>44210</v>
      </c>
      <c r="B305">
        <v>31370</v>
      </c>
      <c r="C305">
        <f t="shared" si="70"/>
        <v>372</v>
      </c>
      <c r="D305">
        <f t="shared" si="73"/>
        <v>445.25989599901055</v>
      </c>
      <c r="E305">
        <f t="shared" si="68"/>
        <v>5326</v>
      </c>
      <c r="F305">
        <v>618</v>
      </c>
      <c r="G305">
        <f t="shared" si="65"/>
        <v>5</v>
      </c>
      <c r="H305">
        <f t="shared" si="72"/>
        <v>42</v>
      </c>
      <c r="I305">
        <v>27543</v>
      </c>
      <c r="J305">
        <f t="shared" si="67"/>
        <v>3209</v>
      </c>
      <c r="K305">
        <f t="shared" si="74"/>
        <v>3061.9272699775552</v>
      </c>
      <c r="L305">
        <f t="shared" si="78"/>
        <v>1.0206743002544529</v>
      </c>
      <c r="M305">
        <f t="shared" si="79"/>
        <v>1.0250877559783227</v>
      </c>
      <c r="N305">
        <f t="shared" si="75"/>
        <v>1.3978459647465977</v>
      </c>
      <c r="O305">
        <f t="shared" si="80"/>
        <v>1.3772532188841202</v>
      </c>
      <c r="P305" s="6">
        <f t="shared" si="76"/>
        <v>0.39784596474659772</v>
      </c>
      <c r="Q305" s="6">
        <f t="shared" si="77"/>
        <v>0.37725321888412022</v>
      </c>
    </row>
    <row r="306" spans="1:17" x14ac:dyDescent="0.3">
      <c r="A306" s="1">
        <v>44211</v>
      </c>
      <c r="B306">
        <v>31950</v>
      </c>
      <c r="C306">
        <f t="shared" si="70"/>
        <v>580</v>
      </c>
      <c r="D306">
        <f t="shared" si="73"/>
        <v>445.14285714285717</v>
      </c>
      <c r="E306">
        <f t="shared" si="68"/>
        <v>5761.8986560690137</v>
      </c>
      <c r="F306">
        <v>624</v>
      </c>
      <c r="G306">
        <f t="shared" si="65"/>
        <v>6</v>
      </c>
      <c r="H306">
        <f t="shared" si="72"/>
        <v>36</v>
      </c>
      <c r="I306">
        <v>27971</v>
      </c>
      <c r="J306">
        <f t="shared" si="67"/>
        <v>3355</v>
      </c>
      <c r="K306">
        <f t="shared" si="74"/>
        <v>3120.6854481327036</v>
      </c>
      <c r="L306">
        <f t="shared" si="78"/>
        <v>1.045497039576192</v>
      </c>
      <c r="M306">
        <f t="shared" si="79"/>
        <v>1.0191899326712548</v>
      </c>
      <c r="N306">
        <f t="shared" si="75"/>
        <v>1.3341241841835461</v>
      </c>
      <c r="O306">
        <f t="shared" si="80"/>
        <v>1.3167189952904239</v>
      </c>
      <c r="P306" s="6">
        <f t="shared" si="76"/>
        <v>0.33412418418354606</v>
      </c>
      <c r="Q306" s="6">
        <f t="shared" si="77"/>
        <v>0.31671899529042391</v>
      </c>
    </row>
    <row r="307" spans="1:17" x14ac:dyDescent="0.3">
      <c r="A307" s="1">
        <v>44212</v>
      </c>
      <c r="B307">
        <v>31985</v>
      </c>
      <c r="C307">
        <f t="shared" si="70"/>
        <v>35</v>
      </c>
      <c r="D307">
        <f t="shared" si="73"/>
        <v>427.57142857142856</v>
      </c>
      <c r="E307">
        <f t="shared" si="68"/>
        <v>5652</v>
      </c>
      <c r="F307">
        <v>627</v>
      </c>
      <c r="G307">
        <f t="shared" si="65"/>
        <v>3</v>
      </c>
      <c r="H307">
        <f t="shared" si="72"/>
        <v>38</v>
      </c>
      <c r="I307">
        <v>28251</v>
      </c>
      <c r="J307">
        <f t="shared" si="67"/>
        <v>3107</v>
      </c>
      <c r="K307">
        <f t="shared" si="74"/>
        <v>3150.8081100094696</v>
      </c>
      <c r="L307">
        <f t="shared" si="78"/>
        <v>0.92608047690014905</v>
      </c>
      <c r="M307">
        <f t="shared" si="79"/>
        <v>1.0096525786970263</v>
      </c>
      <c r="N307">
        <f t="shared" si="75"/>
        <v>1.2628879755299935</v>
      </c>
      <c r="O307">
        <f t="shared" si="80"/>
        <v>1.2373556352050976</v>
      </c>
      <c r="P307" s="6">
        <f t="shared" si="76"/>
        <v>0.26288797552999355</v>
      </c>
      <c r="Q307" s="6">
        <f t="shared" si="77"/>
        <v>0.23735563520509761</v>
      </c>
    </row>
    <row r="308" spans="1:17" x14ac:dyDescent="0.3">
      <c r="A308" s="1">
        <v>44213</v>
      </c>
      <c r="B308">
        <f>SQRT(B309*B307)</f>
        <v>32418.068187355027</v>
      </c>
      <c r="C308">
        <f t="shared" si="70"/>
        <v>433.06818735502748</v>
      </c>
      <c r="D308">
        <f t="shared" si="73"/>
        <v>413.42857142857144</v>
      </c>
      <c r="E308">
        <f t="shared" si="68"/>
        <v>6008.1804367416225</v>
      </c>
      <c r="F308">
        <f>SQRT(F309*F307)</f>
        <v>630.98732158419796</v>
      </c>
      <c r="G308">
        <f t="shared" ref="G308:G371" si="81">F308-F307</f>
        <v>3.9873215841979572</v>
      </c>
      <c r="H308">
        <f t="shared" si="72"/>
        <v>38.497659227123563</v>
      </c>
      <c r="I308">
        <f>SQRT(I309*I307)</f>
        <v>28727.4818249007</v>
      </c>
      <c r="J308">
        <f t="shared" si="67"/>
        <v>3059.5990408701291</v>
      </c>
      <c r="K308">
        <f t="shared" si="74"/>
        <v>3168.6831378447241</v>
      </c>
      <c r="L308">
        <f t="shared" si="78"/>
        <v>0.98474381746705153</v>
      </c>
      <c r="M308">
        <f t="shared" si="79"/>
        <v>1.0056731566033708</v>
      </c>
      <c r="N308">
        <f t="shared" si="75"/>
        <v>1.1906607866183105</v>
      </c>
      <c r="O308">
        <f t="shared" si="80"/>
        <v>1.1893983268827337</v>
      </c>
      <c r="P308" s="6">
        <f t="shared" si="76"/>
        <v>0.19066078661831054</v>
      </c>
      <c r="Q308" s="6">
        <f t="shared" si="77"/>
        <v>0.18939832688273373</v>
      </c>
    </row>
    <row r="309" spans="1:17" x14ac:dyDescent="0.3">
      <c r="A309" s="1">
        <v>44214</v>
      </c>
      <c r="B309">
        <v>32857</v>
      </c>
      <c r="C309">
        <f t="shared" si="70"/>
        <v>438.93181264497252</v>
      </c>
      <c r="D309">
        <f t="shared" si="73"/>
        <v>427.85714285714283</v>
      </c>
      <c r="E309">
        <f t="shared" si="68"/>
        <v>6370</v>
      </c>
      <c r="F309">
        <v>635</v>
      </c>
      <c r="G309">
        <f t="shared" si="81"/>
        <v>4.0126784158020428</v>
      </c>
      <c r="H309">
        <f t="shared" si="72"/>
        <v>39</v>
      </c>
      <c r="I309">
        <v>29212</v>
      </c>
      <c r="J309">
        <f t="shared" si="67"/>
        <v>3010</v>
      </c>
      <c r="K309">
        <f t="shared" si="74"/>
        <v>3192.4063300897647</v>
      </c>
      <c r="L309">
        <f t="shared" si="78"/>
        <v>0.98378903895327952</v>
      </c>
      <c r="M309">
        <f t="shared" si="79"/>
        <v>1.0074867669669163</v>
      </c>
      <c r="N309">
        <f t="shared" si="75"/>
        <v>1.1459569096031899</v>
      </c>
      <c r="O309">
        <f t="shared" si="80"/>
        <v>1.142314990512334</v>
      </c>
      <c r="P309" s="6">
        <f t="shared" si="76"/>
        <v>0.14595690960318985</v>
      </c>
      <c r="Q309" s="6">
        <f t="shared" si="77"/>
        <v>0.14231499051233398</v>
      </c>
    </row>
    <row r="310" spans="1:17" x14ac:dyDescent="0.3">
      <c r="A310" s="1">
        <v>44215</v>
      </c>
      <c r="B310">
        <v>33399</v>
      </c>
      <c r="C310">
        <f t="shared" ref="C310:C378" si="82">B310-B309</f>
        <v>542</v>
      </c>
      <c r="D310">
        <f t="shared" ref="D310:D329" si="83">AVERAGE(C307:C313)</f>
        <v>440.57142857142856</v>
      </c>
      <c r="E310">
        <f t="shared" si="68"/>
        <v>6449</v>
      </c>
      <c r="F310">
        <v>642</v>
      </c>
      <c r="G310">
        <f t="shared" si="81"/>
        <v>7</v>
      </c>
      <c r="H310">
        <f t="shared" si="72"/>
        <v>39</v>
      </c>
      <c r="I310">
        <v>29574</v>
      </c>
      <c r="J310">
        <f t="shared" si="67"/>
        <v>3183</v>
      </c>
      <c r="K310">
        <f t="shared" si="74"/>
        <v>3223.8161176603126</v>
      </c>
      <c r="L310">
        <f t="shared" ref="L310" si="84">J310/J309</f>
        <v>1.0574750830564783</v>
      </c>
      <c r="M310">
        <f t="shared" ref="M310" si="85">K310/K309</f>
        <v>1.0098389065560036</v>
      </c>
      <c r="N310">
        <f t="shared" ref="N310" si="86">K310/K303</f>
        <v>1.1126278936469536</v>
      </c>
      <c r="O310">
        <f t="shared" ref="O310" si="87">J310/J303</f>
        <v>1.0695564516129032</v>
      </c>
      <c r="P310" s="6">
        <f t="shared" si="76"/>
        <v>0.11262789364695358</v>
      </c>
      <c r="Q310" s="6">
        <f t="shared" si="77"/>
        <v>6.9556451612903247E-2</v>
      </c>
    </row>
    <row r="311" spans="1:17" x14ac:dyDescent="0.3">
      <c r="A311" s="1">
        <v>44216</v>
      </c>
      <c r="B311">
        <v>33892</v>
      </c>
      <c r="C311">
        <f t="shared" si="82"/>
        <v>493</v>
      </c>
      <c r="D311">
        <f t="shared" si="83"/>
        <v>448.85714285714283</v>
      </c>
      <c r="E311">
        <f t="shared" si="68"/>
        <v>6492</v>
      </c>
      <c r="F311">
        <v>646</v>
      </c>
      <c r="G311">
        <f t="shared" si="81"/>
        <v>4</v>
      </c>
      <c r="H311">
        <f t="shared" si="72"/>
        <v>33</v>
      </c>
      <c r="I311">
        <v>29975</v>
      </c>
      <c r="J311">
        <f t="shared" si="67"/>
        <v>3271</v>
      </c>
      <c r="K311">
        <f t="shared" ref="K311:K328" si="88">GEOMEAN(J308:J314)</f>
        <v>3257.0135043123655</v>
      </c>
      <c r="L311">
        <f t="shared" ref="L311:L328" si="89">J311/J310</f>
        <v>1.0276468740182219</v>
      </c>
      <c r="M311">
        <f t="shared" ref="M311:M328" si="90">K311/K310</f>
        <v>1.0102975434827672</v>
      </c>
      <c r="N311">
        <f t="shared" ref="N311:N328" si="91">K311/K304</f>
        <v>1.090399728649051</v>
      </c>
      <c r="O311">
        <f t="shared" ref="O311:O328" si="92">J311/J304</f>
        <v>1.0403944020356235</v>
      </c>
      <c r="P311" s="6">
        <f t="shared" si="76"/>
        <v>9.0399728649050992E-2</v>
      </c>
      <c r="Q311" s="6">
        <f t="shared" si="77"/>
        <v>4.03944020356235E-2</v>
      </c>
    </row>
    <row r="312" spans="1:17" x14ac:dyDescent="0.3">
      <c r="A312" s="1">
        <v>44217</v>
      </c>
      <c r="B312">
        <v>34365</v>
      </c>
      <c r="C312">
        <f t="shared" si="82"/>
        <v>473</v>
      </c>
      <c r="D312">
        <f t="shared" si="83"/>
        <v>427.54070529651756</v>
      </c>
      <c r="E312">
        <f t="shared" si="68"/>
        <v>6221</v>
      </c>
      <c r="F312">
        <v>655</v>
      </c>
      <c r="G312">
        <f t="shared" si="81"/>
        <v>9</v>
      </c>
      <c r="H312">
        <f t="shared" si="72"/>
        <v>37</v>
      </c>
      <c r="I312">
        <v>30329</v>
      </c>
      <c r="J312">
        <f t="shared" si="67"/>
        <v>3381</v>
      </c>
      <c r="K312">
        <f t="shared" si="88"/>
        <v>3263.2911362712671</v>
      </c>
      <c r="L312">
        <f t="shared" si="89"/>
        <v>1.03362885967594</v>
      </c>
      <c r="M312">
        <f t="shared" si="90"/>
        <v>1.001927419690029</v>
      </c>
      <c r="N312">
        <f t="shared" si="91"/>
        <v>1.0657637652821152</v>
      </c>
      <c r="O312">
        <f t="shared" si="92"/>
        <v>1.0535992521034589</v>
      </c>
      <c r="P312" s="6">
        <f t="shared" si="76"/>
        <v>6.576376528211525E-2</v>
      </c>
      <c r="Q312" s="6">
        <f t="shared" si="77"/>
        <v>5.359925210345895E-2</v>
      </c>
    </row>
    <row r="313" spans="1:17" x14ac:dyDescent="0.3">
      <c r="A313" s="1">
        <v>44218</v>
      </c>
      <c r="B313">
        <v>35034</v>
      </c>
      <c r="C313">
        <f t="shared" si="82"/>
        <v>669</v>
      </c>
      <c r="D313">
        <f t="shared" si="83"/>
        <v>405.71428571428572</v>
      </c>
      <c r="E313">
        <f t="shared" si="68"/>
        <v>6313</v>
      </c>
      <c r="F313">
        <v>662</v>
      </c>
      <c r="G313">
        <f t="shared" si="81"/>
        <v>7</v>
      </c>
      <c r="H313">
        <f t="shared" si="72"/>
        <v>38</v>
      </c>
      <c r="I313">
        <v>30779</v>
      </c>
      <c r="J313">
        <f t="shared" si="67"/>
        <v>3593</v>
      </c>
      <c r="K313">
        <f t="shared" si="88"/>
        <v>3240.3557820272313</v>
      </c>
      <c r="L313">
        <f t="shared" si="89"/>
        <v>1.0627033422064478</v>
      </c>
      <c r="M313">
        <f t="shared" si="90"/>
        <v>0.99297171067910217</v>
      </c>
      <c r="N313">
        <f t="shared" si="91"/>
        <v>1.0383474515081723</v>
      </c>
      <c r="O313">
        <f t="shared" si="92"/>
        <v>1.0709388971684053</v>
      </c>
      <c r="P313" s="6">
        <f t="shared" si="76"/>
        <v>3.8347451508172314E-2</v>
      </c>
      <c r="Q313" s="6">
        <f t="shared" si="77"/>
        <v>7.093889716840529E-2</v>
      </c>
    </row>
    <row r="314" spans="1:17" x14ac:dyDescent="0.3">
      <c r="A314" s="1">
        <v>44219</v>
      </c>
      <c r="B314">
        <v>35127</v>
      </c>
      <c r="C314">
        <f t="shared" si="82"/>
        <v>93</v>
      </c>
      <c r="D314">
        <f t="shared" si="83"/>
        <v>445.71428571428572</v>
      </c>
      <c r="E314">
        <f t="shared" si="68"/>
        <v>6259</v>
      </c>
      <c r="F314">
        <v>663</v>
      </c>
      <c r="G314">
        <f t="shared" si="81"/>
        <v>1</v>
      </c>
      <c r="H314">
        <f t="shared" si="72"/>
        <v>36</v>
      </c>
      <c r="I314">
        <v>31126</v>
      </c>
      <c r="J314">
        <f t="shared" si="67"/>
        <v>3338</v>
      </c>
      <c r="K314">
        <f t="shared" si="88"/>
        <v>3235.8284783433924</v>
      </c>
      <c r="L314">
        <f t="shared" si="89"/>
        <v>0.92902866685221264</v>
      </c>
      <c r="M314">
        <f t="shared" si="90"/>
        <v>0.99860283746959211</v>
      </c>
      <c r="N314">
        <f t="shared" si="91"/>
        <v>1.0269836706538333</v>
      </c>
      <c r="O314">
        <f t="shared" si="92"/>
        <v>1.0743482458963631</v>
      </c>
      <c r="P314" s="6">
        <f t="shared" si="76"/>
        <v>2.6983670653833336E-2</v>
      </c>
      <c r="Q314" s="6">
        <f t="shared" si="77"/>
        <v>7.434824589636313E-2</v>
      </c>
    </row>
    <row r="315" spans="1:17" x14ac:dyDescent="0.3">
      <c r="A315" s="1">
        <v>44220</v>
      </c>
      <c r="B315">
        <f>SQRT(B316*B314)</f>
        <v>35410.85312443065</v>
      </c>
      <c r="C315">
        <f t="shared" si="82"/>
        <v>283.8531244306505</v>
      </c>
      <c r="D315">
        <f t="shared" si="83"/>
        <v>468.42857142857144</v>
      </c>
      <c r="E315">
        <f t="shared" si="68"/>
        <v>6109.6042090686969</v>
      </c>
      <c r="F315">
        <f>SQRT(F317*F314)</f>
        <v>674.40195729253333</v>
      </c>
      <c r="G315">
        <f t="shared" si="81"/>
        <v>11.401957292533325</v>
      </c>
      <c r="H315">
        <f t="shared" si="72"/>
        <v>43.414635708335368</v>
      </c>
      <c r="I315">
        <f>SQRT(I316*I314)</f>
        <v>31635.332746788044</v>
      </c>
      <c r="J315">
        <f t="shared" si="67"/>
        <v>3101.1184203500743</v>
      </c>
      <c r="K315">
        <f t="shared" si="88"/>
        <v>3250.1918560295421</v>
      </c>
      <c r="L315">
        <f t="shared" si="89"/>
        <v>0.92903487727683476</v>
      </c>
      <c r="M315">
        <f t="shared" si="90"/>
        <v>1.0044388563183371</v>
      </c>
      <c r="N315">
        <f t="shared" si="91"/>
        <v>1.025723215177728</v>
      </c>
      <c r="O315">
        <f t="shared" si="92"/>
        <v>1.0135702028028279</v>
      </c>
      <c r="P315" s="6">
        <f t="shared" si="76"/>
        <v>2.572321517772802E-2</v>
      </c>
      <c r="Q315" s="6">
        <f t="shared" si="77"/>
        <v>1.3570202802827946E-2</v>
      </c>
    </row>
    <row r="316" spans="1:17" x14ac:dyDescent="0.3">
      <c r="A316" s="1">
        <v>44221</v>
      </c>
      <c r="B316">
        <v>35697</v>
      </c>
      <c r="C316">
        <f t="shared" si="82"/>
        <v>286.1468755693495</v>
      </c>
      <c r="D316">
        <f t="shared" si="83"/>
        <v>445.42857142857144</v>
      </c>
      <c r="E316">
        <f t="shared" si="68"/>
        <v>5956</v>
      </c>
      <c r="F316">
        <v>679</v>
      </c>
      <c r="G316">
        <f t="shared" si="81"/>
        <v>4.598042707466675</v>
      </c>
      <c r="H316">
        <f t="shared" si="72"/>
        <v>44</v>
      </c>
      <c r="I316">
        <v>32153</v>
      </c>
      <c r="J316">
        <f t="shared" si="67"/>
        <v>2865</v>
      </c>
      <c r="K316">
        <f t="shared" si="88"/>
        <v>3245.3638397423711</v>
      </c>
      <c r="L316">
        <f t="shared" si="89"/>
        <v>0.92386023739028333</v>
      </c>
      <c r="M316">
        <f t="shared" si="90"/>
        <v>0.99851454421737773</v>
      </c>
      <c r="N316">
        <f t="shared" si="91"/>
        <v>1.0165885868454336</v>
      </c>
      <c r="O316">
        <f t="shared" si="92"/>
        <v>0.95182724252491691</v>
      </c>
      <c r="P316" s="6">
        <f t="shared" si="76"/>
        <v>1.6588586845433628E-2</v>
      </c>
      <c r="Q316" s="6">
        <f t="shared" si="77"/>
        <v>-4.8172757475083094E-2</v>
      </c>
    </row>
    <row r="317" spans="1:17" x14ac:dyDescent="0.3">
      <c r="A317" s="1">
        <v>44222</v>
      </c>
      <c r="B317">
        <v>36519</v>
      </c>
      <c r="C317">
        <f t="shared" si="82"/>
        <v>822</v>
      </c>
      <c r="D317">
        <f t="shared" si="83"/>
        <v>433.14285714285717</v>
      </c>
      <c r="E317">
        <f t="shared" si="68"/>
        <v>6113</v>
      </c>
      <c r="F317">
        <v>686</v>
      </c>
      <c r="G317">
        <f t="shared" si="81"/>
        <v>7</v>
      </c>
      <c r="H317">
        <f t="shared" si="72"/>
        <v>44</v>
      </c>
      <c r="I317">
        <v>32681</v>
      </c>
      <c r="J317">
        <f t="shared" si="67"/>
        <v>3152</v>
      </c>
      <c r="K317">
        <f t="shared" si="88"/>
        <v>3227.9234961489183</v>
      </c>
      <c r="L317">
        <f t="shared" si="89"/>
        <v>1.1001745200698081</v>
      </c>
      <c r="M317">
        <f t="shared" si="90"/>
        <v>0.99462607446971574</v>
      </c>
      <c r="N317">
        <f t="shared" si="91"/>
        <v>1.0012740734392713</v>
      </c>
      <c r="O317">
        <f t="shared" si="92"/>
        <v>0.99026076028903554</v>
      </c>
      <c r="P317" s="6">
        <f t="shared" si="76"/>
        <v>1.2740734392713282E-3</v>
      </c>
      <c r="Q317" s="6">
        <f t="shared" si="77"/>
        <v>-9.7392397109644646E-3</v>
      </c>
    </row>
    <row r="318" spans="1:17" x14ac:dyDescent="0.3">
      <c r="A318" s="1">
        <v>44223</v>
      </c>
      <c r="B318">
        <v>37171</v>
      </c>
      <c r="C318">
        <f t="shared" si="82"/>
        <v>652</v>
      </c>
      <c r="D318">
        <f t="shared" si="83"/>
        <v>470.57142857142856</v>
      </c>
      <c r="E318">
        <f t="shared" si="68"/>
        <v>6173</v>
      </c>
      <c r="F318">
        <v>696</v>
      </c>
      <c r="G318">
        <f t="shared" si="81"/>
        <v>10</v>
      </c>
      <c r="H318">
        <f t="shared" si="72"/>
        <v>50</v>
      </c>
      <c r="I318">
        <v>33101</v>
      </c>
      <c r="J318">
        <f t="shared" si="67"/>
        <v>3374</v>
      </c>
      <c r="K318">
        <f t="shared" si="88"/>
        <v>3237.5079295219434</v>
      </c>
      <c r="L318">
        <f t="shared" si="89"/>
        <v>1.0704314720812182</v>
      </c>
      <c r="M318">
        <f t="shared" si="90"/>
        <v>1.0029692256909</v>
      </c>
      <c r="N318">
        <f t="shared" si="91"/>
        <v>0.99401120849987379</v>
      </c>
      <c r="O318">
        <f t="shared" si="92"/>
        <v>1.0314888413329257</v>
      </c>
      <c r="P318" s="6">
        <f t="shared" si="76"/>
        <v>-5.9887915001262115E-3</v>
      </c>
      <c r="Q318" s="6">
        <f t="shared" si="77"/>
        <v>3.1488841332925732E-2</v>
      </c>
    </row>
    <row r="319" spans="1:17" x14ac:dyDescent="0.3">
      <c r="A319" s="1">
        <v>44224</v>
      </c>
      <c r="B319">
        <v>37483</v>
      </c>
      <c r="C319">
        <f t="shared" si="82"/>
        <v>312</v>
      </c>
      <c r="D319">
        <f t="shared" si="83"/>
        <v>443.64692590321545</v>
      </c>
      <c r="E319">
        <f t="shared" si="68"/>
        <v>6113</v>
      </c>
      <c r="F319">
        <v>707</v>
      </c>
      <c r="G319">
        <f t="shared" si="81"/>
        <v>11</v>
      </c>
      <c r="H319">
        <f t="shared" si="72"/>
        <v>52</v>
      </c>
      <c r="I319">
        <v>33430</v>
      </c>
      <c r="J319">
        <f t="shared" si="67"/>
        <v>3346</v>
      </c>
      <c r="K319">
        <f t="shared" si="88"/>
        <v>3252.1578059847643</v>
      </c>
      <c r="L319">
        <f t="shared" si="89"/>
        <v>0.99170124481327804</v>
      </c>
      <c r="M319">
        <f t="shared" si="90"/>
        <v>1.0045250472838174</v>
      </c>
      <c r="N319">
        <f t="shared" si="91"/>
        <v>0.99658831228303335</v>
      </c>
      <c r="O319">
        <f t="shared" si="92"/>
        <v>0.98964803312629401</v>
      </c>
      <c r="P319" s="6">
        <f t="shared" si="76"/>
        <v>-3.4116877169666493E-3</v>
      </c>
      <c r="Q319" s="6">
        <f t="shared" si="77"/>
        <v>-1.0351966873705987E-2</v>
      </c>
    </row>
    <row r="320" spans="1:17" x14ac:dyDescent="0.3">
      <c r="A320" s="1">
        <v>44225</v>
      </c>
      <c r="B320">
        <v>38066</v>
      </c>
      <c r="C320">
        <f t="shared" si="82"/>
        <v>583</v>
      </c>
      <c r="D320">
        <f t="shared" si="83"/>
        <v>416.42857142857144</v>
      </c>
      <c r="E320">
        <f t="shared" si="68"/>
        <v>6116</v>
      </c>
      <c r="F320">
        <v>708</v>
      </c>
      <c r="G320">
        <f t="shared" si="81"/>
        <v>1</v>
      </c>
      <c r="H320">
        <f t="shared" si="72"/>
        <v>46</v>
      </c>
      <c r="I320">
        <v>33898</v>
      </c>
      <c r="J320">
        <f t="shared" si="67"/>
        <v>3460</v>
      </c>
      <c r="K320">
        <f t="shared" si="88"/>
        <v>3272.2152638434823</v>
      </c>
      <c r="L320">
        <f t="shared" si="89"/>
        <v>1.0340705319784818</v>
      </c>
      <c r="M320">
        <f t="shared" si="90"/>
        <v>1.0061674306891897</v>
      </c>
      <c r="N320">
        <f t="shared" si="91"/>
        <v>1.0098320937450638</v>
      </c>
      <c r="O320">
        <f t="shared" si="92"/>
        <v>0.96298357918174227</v>
      </c>
      <c r="P320" s="6">
        <f t="shared" si="76"/>
        <v>9.8320937450637746E-3</v>
      </c>
      <c r="Q320" s="6">
        <f t="shared" si="77"/>
        <v>-3.7016420818257734E-2</v>
      </c>
    </row>
    <row r="321" spans="1:17" x14ac:dyDescent="0.3">
      <c r="A321" s="1">
        <v>44226</v>
      </c>
      <c r="B321">
        <v>38421</v>
      </c>
      <c r="C321">
        <f t="shared" si="82"/>
        <v>355</v>
      </c>
      <c r="D321">
        <f t="shared" si="83"/>
        <v>381.71428571428572</v>
      </c>
      <c r="E321">
        <f t="shared" si="68"/>
        <v>6436</v>
      </c>
      <c r="F321">
        <v>709</v>
      </c>
      <c r="G321">
        <f t="shared" si="81"/>
        <v>1</v>
      </c>
      <c r="H321">
        <f t="shared" si="72"/>
        <v>46</v>
      </c>
      <c r="I321">
        <v>34304</v>
      </c>
      <c r="J321">
        <f t="shared" si="67"/>
        <v>3408</v>
      </c>
      <c r="K321">
        <f t="shared" si="88"/>
        <v>3257.1790008845846</v>
      </c>
      <c r="L321">
        <f t="shared" si="89"/>
        <v>0.98497109826589591</v>
      </c>
      <c r="M321">
        <f t="shared" si="90"/>
        <v>0.99540486742267797</v>
      </c>
      <c r="N321">
        <f t="shared" si="91"/>
        <v>1.0065981626294738</v>
      </c>
      <c r="O321">
        <f t="shared" si="92"/>
        <v>1.0209706411024566</v>
      </c>
      <c r="P321" s="6">
        <f t="shared" si="76"/>
        <v>6.5981626294737694E-3</v>
      </c>
      <c r="Q321" s="6">
        <f t="shared" si="77"/>
        <v>2.0970641102456611E-2</v>
      </c>
    </row>
    <row r="322" spans="1:17" x14ac:dyDescent="0.3">
      <c r="A322" s="1">
        <v>44227</v>
      </c>
      <c r="B322">
        <f>SQRT(B323*B321)</f>
        <v>38516.381605753159</v>
      </c>
      <c r="C322">
        <f t="shared" si="82"/>
        <v>95.38160575315851</v>
      </c>
      <c r="D322">
        <f t="shared" si="83"/>
        <v>414</v>
      </c>
      <c r="E322">
        <f t="shared" si="68"/>
        <v>6098.313418398131</v>
      </c>
      <c r="F322">
        <f>SQRT(F323*F321)</f>
        <v>713.98249278256117</v>
      </c>
      <c r="G322">
        <f t="shared" si="81"/>
        <v>4.9824927825611667</v>
      </c>
      <c r="H322">
        <f t="shared" si="72"/>
        <v>39.580535490027842</v>
      </c>
      <c r="I322">
        <f>SQRT(I323*I321)</f>
        <v>34601.708165927303</v>
      </c>
      <c r="J322">
        <f t="shared" si="67"/>
        <v>3200.6909470432947</v>
      </c>
      <c r="K322">
        <f t="shared" si="88"/>
        <v>3254.2751173531146</v>
      </c>
      <c r="L322">
        <f t="shared" si="89"/>
        <v>0.93916987882725789</v>
      </c>
      <c r="M322">
        <f t="shared" si="90"/>
        <v>0.99910846670364717</v>
      </c>
      <c r="N322">
        <f t="shared" si="91"/>
        <v>1.001256313936052</v>
      </c>
      <c r="O322">
        <f t="shared" si="92"/>
        <v>1.0321085857411341</v>
      </c>
      <c r="P322" s="6">
        <f t="shared" si="76"/>
        <v>1.2563139360519671E-3</v>
      </c>
      <c r="Q322" s="6">
        <f t="shared" si="77"/>
        <v>3.2108585741134066E-2</v>
      </c>
    </row>
    <row r="323" spans="1:17" x14ac:dyDescent="0.3">
      <c r="A323" s="1">
        <v>44228</v>
      </c>
      <c r="B323">
        <v>38612</v>
      </c>
      <c r="C323">
        <f t="shared" si="82"/>
        <v>95.61839424684149</v>
      </c>
      <c r="D323">
        <f t="shared" si="83"/>
        <v>532</v>
      </c>
      <c r="E323">
        <f t="shared" si="68"/>
        <v>5755</v>
      </c>
      <c r="F323">
        <v>719</v>
      </c>
      <c r="G323">
        <f t="shared" si="81"/>
        <v>5.0175072174388333</v>
      </c>
      <c r="H323">
        <f t="shared" si="72"/>
        <v>40</v>
      </c>
      <c r="I323">
        <v>34902</v>
      </c>
      <c r="J323">
        <f t="shared" si="67"/>
        <v>2991</v>
      </c>
      <c r="K323">
        <f t="shared" si="88"/>
        <v>3312.5951453054413</v>
      </c>
      <c r="L323">
        <f t="shared" si="89"/>
        <v>0.93448572495354443</v>
      </c>
      <c r="M323">
        <f t="shared" si="90"/>
        <v>1.0179210502644169</v>
      </c>
      <c r="N323">
        <f t="shared" si="91"/>
        <v>1.0207161073096838</v>
      </c>
      <c r="O323">
        <f t="shared" si="92"/>
        <v>1.043979057591623</v>
      </c>
      <c r="P323" s="6">
        <f t="shared" si="76"/>
        <v>2.0716107309683762E-2</v>
      </c>
      <c r="Q323" s="6">
        <f t="shared" si="77"/>
        <v>4.3979057591623016E-2</v>
      </c>
    </row>
    <row r="324" spans="1:17" x14ac:dyDescent="0.3">
      <c r="A324" s="1">
        <v>44229</v>
      </c>
      <c r="B324">
        <v>39191</v>
      </c>
      <c r="C324">
        <f t="shared" si="82"/>
        <v>579</v>
      </c>
      <c r="D324">
        <f t="shared" si="83"/>
        <v>581</v>
      </c>
      <c r="E324">
        <f t="shared" si="68"/>
        <v>5792</v>
      </c>
      <c r="F324">
        <v>730</v>
      </c>
      <c r="G324">
        <f t="shared" si="81"/>
        <v>11</v>
      </c>
      <c r="H324">
        <f t="shared" si="72"/>
        <v>44</v>
      </c>
      <c r="I324">
        <v>35409</v>
      </c>
      <c r="J324">
        <f t="shared" si="67"/>
        <v>3052</v>
      </c>
      <c r="K324">
        <f t="shared" si="88"/>
        <v>3372.808837117233</v>
      </c>
      <c r="L324">
        <f t="shared" si="89"/>
        <v>1.0203945168839852</v>
      </c>
      <c r="M324">
        <f t="shared" si="90"/>
        <v>1.0181771961771802</v>
      </c>
      <c r="N324">
        <f t="shared" si="91"/>
        <v>1.0448849984025863</v>
      </c>
      <c r="O324">
        <f t="shared" si="92"/>
        <v>0.96827411167512689</v>
      </c>
      <c r="P324" s="6">
        <f t="shared" si="76"/>
        <v>4.4884998402586307E-2</v>
      </c>
      <c r="Q324" s="6">
        <f t="shared" si="77"/>
        <v>-3.1725888324873108E-2</v>
      </c>
    </row>
    <row r="325" spans="1:17" x14ac:dyDescent="0.3">
      <c r="A325" s="1">
        <v>44230</v>
      </c>
      <c r="B325">
        <v>40069</v>
      </c>
      <c r="C325">
        <f t="shared" si="82"/>
        <v>878</v>
      </c>
      <c r="D325">
        <f t="shared" si="83"/>
        <v>578.14285714285711</v>
      </c>
      <c r="E325">
        <f t="shared" si="68"/>
        <v>6177</v>
      </c>
      <c r="F325">
        <v>734</v>
      </c>
      <c r="G325">
        <f t="shared" si="81"/>
        <v>4</v>
      </c>
      <c r="H325">
        <f t="shared" si="72"/>
        <v>38</v>
      </c>
      <c r="I325">
        <v>35982</v>
      </c>
      <c r="J325">
        <f t="shared" si="67"/>
        <v>3353</v>
      </c>
      <c r="K325">
        <f t="shared" si="88"/>
        <v>3430.8066787619241</v>
      </c>
      <c r="L325">
        <f t="shared" si="89"/>
        <v>1.0986238532110091</v>
      </c>
      <c r="M325">
        <f t="shared" si="90"/>
        <v>1.0171957097023805</v>
      </c>
      <c r="N325">
        <f t="shared" si="91"/>
        <v>1.0597060311350415</v>
      </c>
      <c r="O325">
        <f t="shared" si="92"/>
        <v>0.99377593360995853</v>
      </c>
      <c r="P325" s="6">
        <f t="shared" si="76"/>
        <v>5.9706031135041471E-2</v>
      </c>
      <c r="Q325" s="6">
        <f t="shared" si="77"/>
        <v>-6.2240663900414717E-3</v>
      </c>
    </row>
    <row r="326" spans="1:17" x14ac:dyDescent="0.3">
      <c r="A326" s="1">
        <v>44231</v>
      </c>
      <c r="B326">
        <v>41207</v>
      </c>
      <c r="C326">
        <f t="shared" si="82"/>
        <v>1138</v>
      </c>
      <c r="D326">
        <f t="shared" si="83"/>
        <v>594.79848395379042</v>
      </c>
      <c r="E326">
        <f t="shared" si="68"/>
        <v>6842</v>
      </c>
      <c r="F326">
        <v>741</v>
      </c>
      <c r="G326">
        <f t="shared" si="81"/>
        <v>7</v>
      </c>
      <c r="H326">
        <f t="shared" si="72"/>
        <v>34</v>
      </c>
      <c r="I326">
        <v>36677</v>
      </c>
      <c r="J326">
        <f t="shared" si="67"/>
        <v>3789</v>
      </c>
      <c r="K326">
        <f t="shared" si="88"/>
        <v>3483.023486208041</v>
      </c>
      <c r="L326">
        <f t="shared" si="89"/>
        <v>1.1300328064419922</v>
      </c>
      <c r="M326">
        <f t="shared" si="90"/>
        <v>1.0152199795369876</v>
      </c>
      <c r="N326">
        <f t="shared" si="91"/>
        <v>1.0709884618140078</v>
      </c>
      <c r="O326">
        <f t="shared" si="92"/>
        <v>1.1323968918111178</v>
      </c>
      <c r="P326" s="6">
        <f t="shared" si="76"/>
        <v>7.0988461814007753E-2</v>
      </c>
      <c r="Q326" s="6">
        <f t="shared" si="77"/>
        <v>0.1323968918111178</v>
      </c>
    </row>
    <row r="327" spans="1:17" x14ac:dyDescent="0.3">
      <c r="A327" s="1">
        <v>44232</v>
      </c>
      <c r="B327">
        <v>42133</v>
      </c>
      <c r="C327">
        <f t="shared" si="82"/>
        <v>926</v>
      </c>
      <c r="D327">
        <f t="shared" si="83"/>
        <v>611.57142857142856</v>
      </c>
      <c r="E327">
        <f t="shared" si="68"/>
        <v>7099</v>
      </c>
      <c r="F327">
        <v>747</v>
      </c>
      <c r="G327">
        <f t="shared" si="81"/>
        <v>6</v>
      </c>
      <c r="H327">
        <f t="shared" si="72"/>
        <v>39</v>
      </c>
      <c r="I327">
        <v>37461</v>
      </c>
      <c r="J327">
        <f t="shared" si="67"/>
        <v>3925</v>
      </c>
      <c r="K327">
        <f t="shared" si="88"/>
        <v>3527.6821815633848</v>
      </c>
      <c r="L327">
        <f t="shared" si="89"/>
        <v>1.0358933755608339</v>
      </c>
      <c r="M327">
        <f t="shared" si="90"/>
        <v>1.0128218186102338</v>
      </c>
      <c r="N327">
        <f t="shared" si="91"/>
        <v>1.078071550042168</v>
      </c>
      <c r="O327">
        <f t="shared" si="92"/>
        <v>1.1343930635838151</v>
      </c>
      <c r="P327" s="6">
        <f t="shared" si="76"/>
        <v>7.8071550042168036E-2</v>
      </c>
      <c r="Q327" s="6">
        <f t="shared" si="77"/>
        <v>0.13439306358381509</v>
      </c>
    </row>
    <row r="328" spans="1:17" x14ac:dyDescent="0.3">
      <c r="A328" s="1">
        <v>44233</v>
      </c>
      <c r="B328">
        <v>42468</v>
      </c>
      <c r="C328">
        <f t="shared" si="82"/>
        <v>335</v>
      </c>
      <c r="D328">
        <f t="shared" si="83"/>
        <v>588.42857142857144</v>
      </c>
      <c r="E328">
        <f t="shared" si="68"/>
        <v>7341</v>
      </c>
      <c r="F328">
        <v>748</v>
      </c>
      <c r="G328">
        <f t="shared" si="81"/>
        <v>1</v>
      </c>
      <c r="H328">
        <f t="shared" si="72"/>
        <v>39</v>
      </c>
      <c r="I328">
        <v>37880</v>
      </c>
      <c r="J328">
        <f t="shared" si="67"/>
        <v>3840</v>
      </c>
      <c r="K328">
        <f t="shared" si="88"/>
        <v>3603.3765763195806</v>
      </c>
      <c r="L328">
        <f t="shared" si="89"/>
        <v>0.97834394904458599</v>
      </c>
      <c r="M328">
        <f t="shared" si="90"/>
        <v>1.0214572602803607</v>
      </c>
      <c r="N328">
        <f t="shared" si="91"/>
        <v>1.1062875498524876</v>
      </c>
      <c r="O328">
        <f t="shared" si="92"/>
        <v>1.1267605633802817</v>
      </c>
      <c r="P328" s="6">
        <f t="shared" si="76"/>
        <v>0.10628754985248756</v>
      </c>
      <c r="Q328" s="6">
        <f t="shared" si="77"/>
        <v>0.12676056338028174</v>
      </c>
    </row>
    <row r="329" spans="1:17" x14ac:dyDescent="0.3">
      <c r="A329" s="1">
        <v>44234</v>
      </c>
      <c r="B329">
        <f>SQRT(B330*B328)</f>
        <v>42679.970993429692</v>
      </c>
      <c r="C329">
        <f t="shared" si="82"/>
        <v>211.97099342969159</v>
      </c>
      <c r="D329">
        <f t="shared" si="83"/>
        <v>497.85714285714283</v>
      </c>
      <c r="E329">
        <f t="shared" si="68"/>
        <v>7269.1178689990411</v>
      </c>
      <c r="F329">
        <f>SQRT(F330*F328)</f>
        <v>750.99400796544307</v>
      </c>
      <c r="G329">
        <f t="shared" si="81"/>
        <v>2.9940079654430747</v>
      </c>
      <c r="H329">
        <f t="shared" si="72"/>
        <v>37.011515182881908</v>
      </c>
      <c r="I329">
        <f>SQRT(I330*I328)</f>
        <v>38371.313764321385</v>
      </c>
      <c r="J329">
        <f t="shared" si="67"/>
        <v>3557.663221142866</v>
      </c>
      <c r="K329">
        <f t="shared" ref="K329:K331" si="93">GEOMEAN(J326:J332)</f>
        <v>3622.4162013533355</v>
      </c>
      <c r="L329">
        <f t="shared" ref="L329:L331" si="94">J329/J328</f>
        <v>0.92647479717262138</v>
      </c>
      <c r="M329">
        <f t="shared" ref="M329:M331" si="95">K329/K328</f>
        <v>1.00528382882846</v>
      </c>
      <c r="N329">
        <f t="shared" ref="N329:N331" si="96">K329/K322</f>
        <v>1.1131253722333256</v>
      </c>
      <c r="O329">
        <f t="shared" ref="O329:O331" si="97">J329/J322</f>
        <v>1.1115297540455544</v>
      </c>
      <c r="P329" s="6">
        <f t="shared" si="76"/>
        <v>0.11312537223332564</v>
      </c>
      <c r="Q329" s="6">
        <f t="shared" si="77"/>
        <v>0.11152975404555443</v>
      </c>
    </row>
    <row r="330" spans="1:17" x14ac:dyDescent="0.3">
      <c r="A330" s="1">
        <v>44235</v>
      </c>
      <c r="B330">
        <v>42893</v>
      </c>
      <c r="C330">
        <f t="shared" si="82"/>
        <v>213.02900657030841</v>
      </c>
      <c r="D330">
        <f t="shared" ref="D330:D356" si="98">AVERAGE(C327:C333)</f>
        <v>370.57142857142856</v>
      </c>
      <c r="E330">
        <f t="shared" si="68"/>
        <v>7196</v>
      </c>
      <c r="F330">
        <v>754</v>
      </c>
      <c r="G330">
        <f t="shared" si="81"/>
        <v>3.0059920345569253</v>
      </c>
      <c r="H330">
        <f t="shared" si="72"/>
        <v>35</v>
      </c>
      <c r="I330">
        <v>38869</v>
      </c>
      <c r="J330">
        <f t="shared" ref="J330:J399" si="99">B330-F330-I330</f>
        <v>3270</v>
      </c>
      <c r="K330">
        <f t="shared" si="93"/>
        <v>3564.6881318958317</v>
      </c>
      <c r="L330">
        <f t="shared" si="94"/>
        <v>0.9191426497501759</v>
      </c>
      <c r="M330">
        <f t="shared" si="95"/>
        <v>0.98406365634188131</v>
      </c>
      <c r="N330">
        <f t="shared" si="96"/>
        <v>1.0761013572538898</v>
      </c>
      <c r="O330">
        <f t="shared" si="97"/>
        <v>1.0932798395185557</v>
      </c>
      <c r="P330" s="6">
        <f t="shared" si="76"/>
        <v>7.6101357253889779E-2</v>
      </c>
      <c r="Q330" s="6">
        <f t="shared" si="77"/>
        <v>9.3279839518555674E-2</v>
      </c>
    </row>
    <row r="331" spans="1:17" x14ac:dyDescent="0.3">
      <c r="A331" s="1">
        <v>44236</v>
      </c>
      <c r="B331">
        <v>43310</v>
      </c>
      <c r="C331">
        <f t="shared" si="82"/>
        <v>417</v>
      </c>
      <c r="D331">
        <f t="shared" si="98"/>
        <v>275</v>
      </c>
      <c r="E331">
        <f t="shared" si="68"/>
        <v>6791</v>
      </c>
      <c r="F331">
        <v>762</v>
      </c>
      <c r="G331">
        <f t="shared" si="81"/>
        <v>8</v>
      </c>
      <c r="H331">
        <f t="shared" si="72"/>
        <v>32</v>
      </c>
      <c r="I331">
        <v>39007</v>
      </c>
      <c r="J331">
        <f t="shared" si="99"/>
        <v>3541</v>
      </c>
      <c r="K331">
        <f t="shared" si="93"/>
        <v>3471.8517365286375</v>
      </c>
      <c r="L331">
        <f t="shared" si="94"/>
        <v>1.082874617737003</v>
      </c>
      <c r="M331">
        <f t="shared" si="95"/>
        <v>0.97395665709532342</v>
      </c>
      <c r="N331">
        <f t="shared" si="96"/>
        <v>1.0293651090810285</v>
      </c>
      <c r="O331">
        <f t="shared" si="97"/>
        <v>1.1602228047182175</v>
      </c>
      <c r="P331" s="6">
        <f t="shared" si="76"/>
        <v>2.9365109081028518E-2</v>
      </c>
      <c r="Q331" s="6">
        <f t="shared" si="77"/>
        <v>0.16022280471821748</v>
      </c>
    </row>
    <row r="332" spans="1:17" x14ac:dyDescent="0.3">
      <c r="A332" s="1">
        <v>44237</v>
      </c>
      <c r="B332">
        <v>43554</v>
      </c>
      <c r="C332">
        <f t="shared" si="82"/>
        <v>244</v>
      </c>
      <c r="D332">
        <f t="shared" si="98"/>
        <v>244.57142857142858</v>
      </c>
      <c r="E332">
        <f t="shared" si="68"/>
        <v>6383</v>
      </c>
      <c r="F332">
        <v>765</v>
      </c>
      <c r="G332">
        <f t="shared" si="81"/>
        <v>3</v>
      </c>
      <c r="H332">
        <f t="shared" si="72"/>
        <v>31</v>
      </c>
      <c r="I332">
        <v>39310</v>
      </c>
      <c r="J332">
        <f t="shared" si="99"/>
        <v>3479</v>
      </c>
      <c r="K332">
        <f t="shared" ref="K332:K342" si="100">GEOMEAN(J329:J335)</f>
        <v>3375.7548848563606</v>
      </c>
      <c r="L332">
        <f t="shared" ref="L332:L337" si="101">J332/J331</f>
        <v>0.98249082180175096</v>
      </c>
      <c r="M332">
        <f t="shared" ref="M332:M337" si="102">K332/K331</f>
        <v>0.97232115338877911</v>
      </c>
      <c r="N332">
        <f t="shared" ref="N332:N333" si="103">K332/K325</f>
        <v>0.98395368813802409</v>
      </c>
      <c r="O332">
        <f t="shared" ref="O332:O333" si="104">J332/J325</f>
        <v>1.0375782881002087</v>
      </c>
      <c r="P332" s="6">
        <f t="shared" si="76"/>
        <v>-1.6046311861975915E-2</v>
      </c>
      <c r="Q332" s="6">
        <f t="shared" si="77"/>
        <v>3.757828810020869E-2</v>
      </c>
    </row>
    <row r="333" spans="1:17" x14ac:dyDescent="0.3">
      <c r="A333" s="1">
        <v>44238</v>
      </c>
      <c r="B333">
        <v>43801</v>
      </c>
      <c r="C333">
        <f t="shared" si="82"/>
        <v>247</v>
      </c>
      <c r="D333">
        <f t="shared" si="98"/>
        <v>229.55710674730446</v>
      </c>
      <c r="E333">
        <f t="shared" si="68"/>
        <v>6318</v>
      </c>
      <c r="F333">
        <v>775</v>
      </c>
      <c r="G333">
        <f t="shared" si="81"/>
        <v>10</v>
      </c>
      <c r="H333">
        <f t="shared" si="72"/>
        <v>34</v>
      </c>
      <c r="I333">
        <v>39640</v>
      </c>
      <c r="J333">
        <f t="shared" si="99"/>
        <v>3386</v>
      </c>
      <c r="K333">
        <f t="shared" si="100"/>
        <v>3302.4586449737703</v>
      </c>
      <c r="L333">
        <f t="shared" si="101"/>
        <v>0.97326818051164132</v>
      </c>
      <c r="M333">
        <f t="shared" si="102"/>
        <v>0.97828745202698297</v>
      </c>
      <c r="N333">
        <f t="shared" si="103"/>
        <v>0.94815859211134657</v>
      </c>
      <c r="O333">
        <f t="shared" si="104"/>
        <v>0.89363948271311688</v>
      </c>
      <c r="P333" s="6">
        <f t="shared" si="76"/>
        <v>-5.1841407888653435E-2</v>
      </c>
      <c r="Q333" s="6">
        <f t="shared" si="77"/>
        <v>-0.10636051728688312</v>
      </c>
    </row>
    <row r="334" spans="1:17" x14ac:dyDescent="0.3">
      <c r="A334" s="1">
        <v>44239</v>
      </c>
      <c r="B334">
        <v>44058</v>
      </c>
      <c r="C334">
        <f t="shared" si="82"/>
        <v>257</v>
      </c>
      <c r="D334">
        <f t="shared" si="98"/>
        <v>214.42857142857142</v>
      </c>
      <c r="E334">
        <f t="shared" si="68"/>
        <v>5992</v>
      </c>
      <c r="F334">
        <v>777</v>
      </c>
      <c r="G334">
        <f t="shared" si="81"/>
        <v>2</v>
      </c>
      <c r="H334">
        <f t="shared" si="72"/>
        <v>30</v>
      </c>
      <c r="I334">
        <v>40018</v>
      </c>
      <c r="J334">
        <f t="shared" si="99"/>
        <v>3263</v>
      </c>
      <c r="K334">
        <f t="shared" si="100"/>
        <v>3253.5974198172698</v>
      </c>
      <c r="L334">
        <f t="shared" si="101"/>
        <v>0.9636739515652688</v>
      </c>
      <c r="M334">
        <f t="shared" si="102"/>
        <v>0.98520459136381144</v>
      </c>
      <c r="N334">
        <f t="shared" ref="N334:N337" si="105">K334/K327</f>
        <v>0.92230457630833196</v>
      </c>
      <c r="O334">
        <f t="shared" ref="O334:O337" si="106">J334/J327</f>
        <v>0.83133757961783439</v>
      </c>
      <c r="P334" s="6">
        <f t="shared" si="76"/>
        <v>-7.7695423691668042E-2</v>
      </c>
      <c r="Q334" s="6">
        <f t="shared" si="77"/>
        <v>-0.16866242038216561</v>
      </c>
    </row>
    <row r="335" spans="1:17" x14ac:dyDescent="0.3">
      <c r="A335" s="1">
        <v>44240</v>
      </c>
      <c r="B335">
        <v>44180</v>
      </c>
      <c r="C335">
        <f t="shared" si="82"/>
        <v>122</v>
      </c>
      <c r="D335">
        <f t="shared" si="98"/>
        <v>190.14285714285714</v>
      </c>
      <c r="E335">
        <f t="shared" si="68"/>
        <v>5759</v>
      </c>
      <c r="F335">
        <v>779</v>
      </c>
      <c r="G335">
        <f t="shared" si="81"/>
        <v>2</v>
      </c>
      <c r="H335">
        <f t="shared" si="72"/>
        <v>31</v>
      </c>
      <c r="I335">
        <v>40246</v>
      </c>
      <c r="J335">
        <f t="shared" si="99"/>
        <v>3155</v>
      </c>
      <c r="K335">
        <f t="shared" si="100"/>
        <v>3169.8206102944941</v>
      </c>
      <c r="L335">
        <f t="shared" si="101"/>
        <v>0.96690162427214221</v>
      </c>
      <c r="M335">
        <f t="shared" si="102"/>
        <v>0.9742510216499124</v>
      </c>
      <c r="N335">
        <f t="shared" si="105"/>
        <v>0.87968063929973361</v>
      </c>
      <c r="O335">
        <f t="shared" si="106"/>
        <v>0.82161458333333337</v>
      </c>
      <c r="P335" s="6">
        <f t="shared" si="76"/>
        <v>-0.12031936070026639</v>
      </c>
      <c r="Q335" s="6">
        <f t="shared" si="77"/>
        <v>-0.17838541666666663</v>
      </c>
    </row>
    <row r="336" spans="1:17" x14ac:dyDescent="0.3">
      <c r="A336" s="1">
        <v>44241</v>
      </c>
      <c r="B336">
        <f>SQRT(B337*B335)</f>
        <v>44286.870740660823</v>
      </c>
      <c r="C336">
        <f t="shared" si="82"/>
        <v>106.87074066082278</v>
      </c>
      <c r="D336">
        <f t="shared" si="98"/>
        <v>178</v>
      </c>
      <c r="E336">
        <f t="shared" ref="E336:E399" si="107">SUM(C323:C336)</f>
        <v>5770.4891349076643</v>
      </c>
      <c r="F336">
        <f>SQRT(F337*F335)</f>
        <v>780.99743917633941</v>
      </c>
      <c r="G336">
        <f t="shared" si="81"/>
        <v>1.9974391763394124</v>
      </c>
      <c r="H336">
        <f t="shared" si="72"/>
        <v>30.003431210896338</v>
      </c>
      <c r="I336">
        <f>SQRT(I337*I335)</f>
        <v>40454.95754539856</v>
      </c>
      <c r="J336">
        <f t="shared" si="99"/>
        <v>3050.9157560859239</v>
      </c>
      <c r="K336">
        <f t="shared" si="100"/>
        <v>3087.9957530359093</v>
      </c>
      <c r="L336">
        <f t="shared" si="101"/>
        <v>0.96700974836320885</v>
      </c>
      <c r="M336">
        <f t="shared" si="102"/>
        <v>0.97418628139622609</v>
      </c>
      <c r="N336">
        <f t="shared" si="105"/>
        <v>0.85246851311073346</v>
      </c>
      <c r="O336">
        <f t="shared" si="106"/>
        <v>0.85756171015699623</v>
      </c>
      <c r="P336" s="6">
        <f t="shared" si="76"/>
        <v>-0.14753148688926654</v>
      </c>
      <c r="Q336" s="6">
        <f t="shared" si="77"/>
        <v>-0.14243828984300377</v>
      </c>
    </row>
    <row r="337" spans="1:17" x14ac:dyDescent="0.3">
      <c r="A337" s="1">
        <v>44242</v>
      </c>
      <c r="B337">
        <v>44394</v>
      </c>
      <c r="C337">
        <f t="shared" si="82"/>
        <v>107.12925933917722</v>
      </c>
      <c r="D337">
        <f t="shared" si="98"/>
        <v>170.57142857142858</v>
      </c>
      <c r="E337">
        <f t="shared" si="107"/>
        <v>5782</v>
      </c>
      <c r="F337">
        <v>783</v>
      </c>
      <c r="G337">
        <f t="shared" si="81"/>
        <v>2.0025608236605876</v>
      </c>
      <c r="H337">
        <f t="shared" si="72"/>
        <v>29</v>
      </c>
      <c r="I337">
        <v>40665</v>
      </c>
      <c r="J337">
        <f t="shared" si="99"/>
        <v>2946</v>
      </c>
      <c r="K337">
        <f t="shared" si="100"/>
        <v>3014.1084595841603</v>
      </c>
      <c r="L337">
        <f t="shared" si="101"/>
        <v>0.96561171645705413</v>
      </c>
      <c r="M337">
        <f t="shared" si="102"/>
        <v>0.97607273475712908</v>
      </c>
      <c r="N337">
        <f t="shared" si="105"/>
        <v>0.84554618750929744</v>
      </c>
      <c r="O337">
        <f t="shared" si="106"/>
        <v>0.90091743119266054</v>
      </c>
      <c r="P337" s="6">
        <f t="shared" si="76"/>
        <v>-0.15445381249070256</v>
      </c>
      <c r="Q337" s="6">
        <f t="shared" si="77"/>
        <v>-9.9082568807339455E-2</v>
      </c>
    </row>
    <row r="338" spans="1:17" x14ac:dyDescent="0.3">
      <c r="A338" s="1">
        <v>44243</v>
      </c>
      <c r="B338">
        <v>44641</v>
      </c>
      <c r="C338">
        <f t="shared" si="82"/>
        <v>247</v>
      </c>
      <c r="D338">
        <f t="shared" si="98"/>
        <v>155.57142857142858</v>
      </c>
      <c r="E338">
        <f t="shared" si="107"/>
        <v>5450</v>
      </c>
      <c r="F338">
        <v>786</v>
      </c>
      <c r="G338">
        <f t="shared" si="81"/>
        <v>3</v>
      </c>
      <c r="H338">
        <f t="shared" si="72"/>
        <v>24</v>
      </c>
      <c r="I338">
        <v>40905</v>
      </c>
      <c r="J338">
        <f t="shared" si="99"/>
        <v>2950</v>
      </c>
      <c r="K338">
        <f t="shared" si="100"/>
        <v>2946.8208805528457</v>
      </c>
      <c r="L338">
        <f t="shared" ref="L338:L342" si="108">J338/J337</f>
        <v>1.001357773251867</v>
      </c>
      <c r="M338">
        <f t="shared" ref="M338:M342" si="109">K338/K337</f>
        <v>0.97767579371029067</v>
      </c>
      <c r="N338">
        <f t="shared" ref="N338:N342" si="110">K338/K331</f>
        <v>0.84877497778728628</v>
      </c>
      <c r="O338">
        <f t="shared" ref="O338:O342" si="111">J338/J331</f>
        <v>0.83309799491669023</v>
      </c>
      <c r="P338" s="6">
        <f t="shared" si="76"/>
        <v>-0.15122502221271372</v>
      </c>
      <c r="Q338" s="6">
        <f t="shared" si="77"/>
        <v>-0.16690200508330977</v>
      </c>
    </row>
    <row r="339" spans="1:17" x14ac:dyDescent="0.3">
      <c r="A339" s="1">
        <v>44244</v>
      </c>
      <c r="B339">
        <v>44800</v>
      </c>
      <c r="C339">
        <f t="shared" si="82"/>
        <v>159</v>
      </c>
      <c r="D339">
        <f t="shared" si="98"/>
        <v>158.28571428571428</v>
      </c>
      <c r="E339">
        <f t="shared" si="107"/>
        <v>4731</v>
      </c>
      <c r="F339">
        <v>790</v>
      </c>
      <c r="G339">
        <f t="shared" si="81"/>
        <v>4</v>
      </c>
      <c r="H339">
        <f t="shared" si="72"/>
        <v>25</v>
      </c>
      <c r="I339">
        <v>41113</v>
      </c>
      <c r="J339">
        <f t="shared" si="99"/>
        <v>2897</v>
      </c>
      <c r="K339">
        <f t="shared" si="100"/>
        <v>2882.4408725684907</v>
      </c>
      <c r="L339">
        <f t="shared" si="108"/>
        <v>0.9820338983050847</v>
      </c>
      <c r="M339">
        <f t="shared" si="109"/>
        <v>0.97815272437859313</v>
      </c>
      <c r="N339">
        <f t="shared" si="110"/>
        <v>0.85386557107541283</v>
      </c>
      <c r="O339">
        <f t="shared" si="111"/>
        <v>0.83271054900833574</v>
      </c>
      <c r="P339" s="6">
        <f t="shared" si="76"/>
        <v>-0.14613442892458717</v>
      </c>
      <c r="Q339" s="6">
        <f t="shared" si="77"/>
        <v>-0.16728945099166426</v>
      </c>
    </row>
    <row r="340" spans="1:17" x14ac:dyDescent="0.3">
      <c r="A340" s="1">
        <v>44245</v>
      </c>
      <c r="B340">
        <v>44995</v>
      </c>
      <c r="C340">
        <f t="shared" si="82"/>
        <v>195</v>
      </c>
      <c r="D340">
        <f t="shared" si="98"/>
        <v>161.63453964706528</v>
      </c>
      <c r="E340">
        <f t="shared" si="107"/>
        <v>3788</v>
      </c>
      <c r="F340">
        <v>801</v>
      </c>
      <c r="G340">
        <f t="shared" si="81"/>
        <v>11</v>
      </c>
      <c r="H340">
        <f t="shared" si="72"/>
        <v>26</v>
      </c>
      <c r="I340">
        <v>41336</v>
      </c>
      <c r="J340">
        <f t="shared" si="99"/>
        <v>2858</v>
      </c>
      <c r="K340">
        <f t="shared" si="100"/>
        <v>2826.629756000515</v>
      </c>
      <c r="L340">
        <f t="shared" si="108"/>
        <v>0.98653779772178118</v>
      </c>
      <c r="M340">
        <f t="shared" si="109"/>
        <v>0.98063755024461496</v>
      </c>
      <c r="N340">
        <f t="shared" si="110"/>
        <v>0.85591677591558923</v>
      </c>
      <c r="O340">
        <f t="shared" si="111"/>
        <v>0.84406379208505611</v>
      </c>
      <c r="P340" s="6">
        <f t="shared" si="76"/>
        <v>-0.14408322408441077</v>
      </c>
      <c r="Q340" s="6">
        <f t="shared" si="77"/>
        <v>-0.15593620791494389</v>
      </c>
    </row>
    <row r="341" spans="1:17" x14ac:dyDescent="0.3">
      <c r="A341" s="1">
        <v>44246</v>
      </c>
      <c r="B341">
        <v>45147</v>
      </c>
      <c r="C341">
        <f t="shared" si="82"/>
        <v>152</v>
      </c>
      <c r="D341">
        <f t="shared" si="98"/>
        <v>165</v>
      </c>
      <c r="E341">
        <f t="shared" si="107"/>
        <v>3014</v>
      </c>
      <c r="F341">
        <v>802</v>
      </c>
      <c r="G341">
        <f t="shared" si="81"/>
        <v>1</v>
      </c>
      <c r="H341">
        <f t="shared" si="72"/>
        <v>25</v>
      </c>
      <c r="I341">
        <v>41559</v>
      </c>
      <c r="J341">
        <f t="shared" si="99"/>
        <v>2786</v>
      </c>
      <c r="K341">
        <f t="shared" si="100"/>
        <v>2779.3652700961052</v>
      </c>
      <c r="L341">
        <f t="shared" si="108"/>
        <v>0.97480755773268024</v>
      </c>
      <c r="M341">
        <f t="shared" si="109"/>
        <v>0.98327885503785051</v>
      </c>
      <c r="N341">
        <f t="shared" si="110"/>
        <v>0.85424375282797016</v>
      </c>
      <c r="O341">
        <f t="shared" si="111"/>
        <v>0.85381550720196142</v>
      </c>
      <c r="P341" s="6">
        <f t="shared" si="76"/>
        <v>-0.14575624717202984</v>
      </c>
      <c r="Q341" s="6">
        <f t="shared" si="77"/>
        <v>-0.14618449279803858</v>
      </c>
    </row>
    <row r="342" spans="1:17" x14ac:dyDescent="0.3">
      <c r="A342" s="1">
        <v>44247</v>
      </c>
      <c r="B342">
        <v>45288</v>
      </c>
      <c r="C342">
        <f t="shared" si="82"/>
        <v>141</v>
      </c>
      <c r="D342">
        <f t="shared" si="98"/>
        <v>167.71428571428572</v>
      </c>
      <c r="E342">
        <f t="shared" si="107"/>
        <v>2820</v>
      </c>
      <c r="F342">
        <v>805</v>
      </c>
      <c r="G342">
        <f t="shared" si="81"/>
        <v>3</v>
      </c>
      <c r="H342">
        <f t="shared" si="72"/>
        <v>26</v>
      </c>
      <c r="I342">
        <v>41780</v>
      </c>
      <c r="J342">
        <f t="shared" si="99"/>
        <v>2703</v>
      </c>
      <c r="K342">
        <f t="shared" si="100"/>
        <v>2742.5348055941395</v>
      </c>
      <c r="L342">
        <f t="shared" si="108"/>
        <v>0.97020818377602303</v>
      </c>
      <c r="M342">
        <f t="shared" si="109"/>
        <v>0.98674860591436686</v>
      </c>
      <c r="N342">
        <f t="shared" si="110"/>
        <v>0.86520189713175677</v>
      </c>
      <c r="O342">
        <f t="shared" si="111"/>
        <v>0.85673534072900159</v>
      </c>
      <c r="P342" s="6">
        <f t="shared" si="76"/>
        <v>-0.13479810286824323</v>
      </c>
      <c r="Q342" s="6">
        <f t="shared" si="77"/>
        <v>-0.14326465927099841</v>
      </c>
    </row>
    <row r="343" spans="1:17" x14ac:dyDescent="0.3">
      <c r="A343" s="1">
        <v>44248</v>
      </c>
      <c r="B343">
        <f>SQRT(B344*B342)</f>
        <v>45418.31251819028</v>
      </c>
      <c r="C343">
        <f t="shared" si="82"/>
        <v>130.31251819027966</v>
      </c>
      <c r="D343">
        <f t="shared" si="98"/>
        <v>180.57142857142858</v>
      </c>
      <c r="E343">
        <f t="shared" si="107"/>
        <v>2738.3415247605881</v>
      </c>
      <c r="F343">
        <f>SQRT(F344*F342)</f>
        <v>807.49613002168621</v>
      </c>
      <c r="G343">
        <f t="shared" si="81"/>
        <v>2.4961300216862128</v>
      </c>
      <c r="H343">
        <f t="shared" si="72"/>
        <v>26.4986908453468</v>
      </c>
      <c r="I343">
        <f>SQRT(I344*I342)</f>
        <v>41950.153515809689</v>
      </c>
      <c r="J343">
        <f t="shared" si="99"/>
        <v>2660.662872358902</v>
      </c>
      <c r="K343">
        <f t="shared" ref="K343:K348" si="112">GEOMEAN(J340:J346)</f>
        <v>2731.4467704062999</v>
      </c>
      <c r="L343">
        <f t="shared" ref="L343:L348" si="113">J343/J342</f>
        <v>0.98433698570436623</v>
      </c>
      <c r="M343">
        <f t="shared" ref="M343:M348" si="114">K343/K342</f>
        <v>0.9959570120440322</v>
      </c>
      <c r="N343">
        <f t="shared" ref="N343:N348" si="115">K343/K336</f>
        <v>0.88453708776021656</v>
      </c>
      <c r="O343">
        <f t="shared" ref="O343:O348" si="116">J343/J336</f>
        <v>0.87208664056077223</v>
      </c>
      <c r="P343" s="6">
        <f t="shared" si="76"/>
        <v>-0.11546291223978344</v>
      </c>
      <c r="Q343" s="6">
        <f t="shared" si="77"/>
        <v>-0.12791335943922777</v>
      </c>
    </row>
    <row r="344" spans="1:17" x14ac:dyDescent="0.3">
      <c r="A344" s="1">
        <v>44249</v>
      </c>
      <c r="B344">
        <v>45549</v>
      </c>
      <c r="C344">
        <f t="shared" si="82"/>
        <v>130.68748180972034</v>
      </c>
      <c r="D344">
        <f t="shared" si="98"/>
        <v>178</v>
      </c>
      <c r="E344">
        <f t="shared" si="107"/>
        <v>2656</v>
      </c>
      <c r="F344">
        <v>810</v>
      </c>
      <c r="G344">
        <f t="shared" si="81"/>
        <v>2.5038699783137872</v>
      </c>
      <c r="H344">
        <f t="shared" si="72"/>
        <v>27</v>
      </c>
      <c r="I344">
        <v>42121</v>
      </c>
      <c r="J344">
        <f t="shared" si="99"/>
        <v>2618</v>
      </c>
      <c r="K344">
        <f t="shared" si="112"/>
        <v>2726.780860283101</v>
      </c>
      <c r="L344">
        <f t="shared" si="113"/>
        <v>0.98396532202477882</v>
      </c>
      <c r="M344">
        <f t="shared" si="114"/>
        <v>0.99829178068789348</v>
      </c>
      <c r="N344">
        <f t="shared" si="115"/>
        <v>0.90467244189988427</v>
      </c>
      <c r="O344">
        <f t="shared" si="116"/>
        <v>0.88866259334691111</v>
      </c>
      <c r="P344" s="6">
        <f t="shared" si="76"/>
        <v>-9.5327558100115728E-2</v>
      </c>
      <c r="Q344" s="6">
        <f t="shared" si="77"/>
        <v>-0.11133740665308889</v>
      </c>
    </row>
    <row r="345" spans="1:17" x14ac:dyDescent="0.3">
      <c r="A345" s="1">
        <v>44250</v>
      </c>
      <c r="B345">
        <v>45815</v>
      </c>
      <c r="C345">
        <f t="shared" si="82"/>
        <v>266</v>
      </c>
      <c r="D345">
        <f t="shared" si="98"/>
        <v>182.42857142857142</v>
      </c>
      <c r="E345">
        <f t="shared" si="107"/>
        <v>2505</v>
      </c>
      <c r="F345">
        <v>813</v>
      </c>
      <c r="G345">
        <f t="shared" si="81"/>
        <v>3</v>
      </c>
      <c r="H345">
        <f t="shared" si="72"/>
        <v>27</v>
      </c>
      <c r="I345">
        <v>42315</v>
      </c>
      <c r="J345">
        <f t="shared" si="99"/>
        <v>2687</v>
      </c>
      <c r="K345">
        <f t="shared" si="112"/>
        <v>2735.6425103089841</v>
      </c>
      <c r="L345">
        <f t="shared" si="113"/>
        <v>1.0263559969442322</v>
      </c>
      <c r="M345">
        <f t="shared" si="114"/>
        <v>1.0032498577920057</v>
      </c>
      <c r="N345">
        <f t="shared" si="115"/>
        <v>0.92833688276151927</v>
      </c>
      <c r="O345">
        <f t="shared" si="116"/>
        <v>0.91084745762711861</v>
      </c>
      <c r="P345" s="6">
        <f t="shared" si="76"/>
        <v>-7.1663117238480734E-2</v>
      </c>
      <c r="Q345" s="6">
        <f t="shared" si="77"/>
        <v>-8.9152542372881394E-2</v>
      </c>
    </row>
    <row r="346" spans="1:17" x14ac:dyDescent="0.3">
      <c r="A346" s="1">
        <v>44251</v>
      </c>
      <c r="B346">
        <v>46064</v>
      </c>
      <c r="C346">
        <f t="shared" si="82"/>
        <v>249</v>
      </c>
      <c r="D346">
        <f t="shared" si="98"/>
        <v>179.71428571428572</v>
      </c>
      <c r="E346">
        <f t="shared" si="107"/>
        <v>2510</v>
      </c>
      <c r="F346">
        <v>819</v>
      </c>
      <c r="G346">
        <f t="shared" si="81"/>
        <v>6</v>
      </c>
      <c r="H346">
        <f t="shared" si="72"/>
        <v>29</v>
      </c>
      <c r="I346">
        <v>42429</v>
      </c>
      <c r="J346">
        <f t="shared" si="99"/>
        <v>2816</v>
      </c>
      <c r="K346">
        <f t="shared" si="112"/>
        <v>2753.3670411021035</v>
      </c>
      <c r="L346">
        <f t="shared" si="113"/>
        <v>1.048008931894306</v>
      </c>
      <c r="M346">
        <f t="shared" si="114"/>
        <v>1.0064791107486912</v>
      </c>
      <c r="N346">
        <f t="shared" si="115"/>
        <v>0.95522064903576953</v>
      </c>
      <c r="O346">
        <f t="shared" si="116"/>
        <v>0.97204004142216083</v>
      </c>
      <c r="P346" s="6">
        <f t="shared" si="76"/>
        <v>-4.4779350964230469E-2</v>
      </c>
      <c r="Q346" s="6">
        <f t="shared" si="77"/>
        <v>-2.7959958577839172E-2</v>
      </c>
    </row>
    <row r="347" spans="1:17" x14ac:dyDescent="0.3">
      <c r="A347" s="1">
        <v>44252</v>
      </c>
      <c r="B347">
        <v>46241</v>
      </c>
      <c r="C347">
        <f t="shared" si="82"/>
        <v>177</v>
      </c>
      <c r="D347">
        <f t="shared" si="98"/>
        <v>176.86523271598708</v>
      </c>
      <c r="E347">
        <f t="shared" si="107"/>
        <v>2440</v>
      </c>
      <c r="F347">
        <v>824</v>
      </c>
      <c r="G347">
        <f t="shared" si="81"/>
        <v>5</v>
      </c>
      <c r="H347">
        <f t="shared" si="72"/>
        <v>23</v>
      </c>
      <c r="I347">
        <v>42593</v>
      </c>
      <c r="J347">
        <f t="shared" si="99"/>
        <v>2824</v>
      </c>
      <c r="K347">
        <f t="shared" si="112"/>
        <v>2772.2596139957091</v>
      </c>
      <c r="L347">
        <f t="shared" si="113"/>
        <v>1.0028409090909092</v>
      </c>
      <c r="M347">
        <f t="shared" si="114"/>
        <v>1.0068616252797316</v>
      </c>
      <c r="N347">
        <f t="shared" si="115"/>
        <v>0.9807650287805163</v>
      </c>
      <c r="O347">
        <f t="shared" si="116"/>
        <v>0.98810356892932116</v>
      </c>
      <c r="P347" s="6">
        <f t="shared" si="76"/>
        <v>-1.9234971219483699E-2</v>
      </c>
      <c r="Q347" s="6">
        <f t="shared" si="77"/>
        <v>-1.1896431070678837E-2</v>
      </c>
    </row>
    <row r="348" spans="1:17" x14ac:dyDescent="0.3">
      <c r="A348" s="1">
        <v>44253</v>
      </c>
      <c r="B348">
        <v>46424</v>
      </c>
      <c r="C348">
        <f t="shared" si="82"/>
        <v>183</v>
      </c>
      <c r="D348">
        <f t="shared" si="98"/>
        <v>174</v>
      </c>
      <c r="E348">
        <f t="shared" si="107"/>
        <v>2366</v>
      </c>
      <c r="F348">
        <v>829</v>
      </c>
      <c r="G348">
        <f t="shared" si="81"/>
        <v>5</v>
      </c>
      <c r="H348">
        <f t="shared" si="72"/>
        <v>27</v>
      </c>
      <c r="I348">
        <v>42745</v>
      </c>
      <c r="J348">
        <f t="shared" si="99"/>
        <v>2850</v>
      </c>
      <c r="K348">
        <f t="shared" si="112"/>
        <v>2792.3891393857398</v>
      </c>
      <c r="L348">
        <f t="shared" si="113"/>
        <v>1.0092067988668556</v>
      </c>
      <c r="M348">
        <f t="shared" si="114"/>
        <v>1.0072610535061028</v>
      </c>
      <c r="N348">
        <f t="shared" si="115"/>
        <v>1.004685914956829</v>
      </c>
      <c r="O348">
        <f t="shared" si="116"/>
        <v>1.0229720028715004</v>
      </c>
      <c r="P348" s="6">
        <f t="shared" si="76"/>
        <v>4.6859149568290182E-3</v>
      </c>
      <c r="Q348" s="6">
        <f t="shared" si="77"/>
        <v>2.2972002871500363E-2</v>
      </c>
    </row>
    <row r="349" spans="1:17" x14ac:dyDescent="0.3">
      <c r="A349" s="1">
        <v>44254</v>
      </c>
      <c r="B349">
        <v>46546</v>
      </c>
      <c r="C349">
        <f t="shared" si="82"/>
        <v>122</v>
      </c>
      <c r="D349">
        <f t="shared" si="98"/>
        <v>169.14285714285714</v>
      </c>
      <c r="E349">
        <f t="shared" si="107"/>
        <v>2366</v>
      </c>
      <c r="F349">
        <v>831</v>
      </c>
      <c r="G349">
        <f t="shared" si="81"/>
        <v>2</v>
      </c>
      <c r="H349">
        <f t="shared" ref="H349:H412" si="117">SUM(G343:G349)</f>
        <v>26</v>
      </c>
      <c r="I349">
        <v>42887</v>
      </c>
      <c r="J349">
        <f t="shared" si="99"/>
        <v>2828</v>
      </c>
      <c r="K349">
        <f t="shared" ref="K349" si="118">GEOMEAN(J346:J352)</f>
        <v>2812.7238994515219</v>
      </c>
      <c r="L349">
        <f t="shared" ref="L349" si="119">J349/J348</f>
        <v>0.99228070175438599</v>
      </c>
      <c r="M349">
        <f t="shared" ref="M349" si="120">K349/K348</f>
        <v>1.0072822085500073</v>
      </c>
      <c r="N349">
        <f t="shared" ref="N349" si="121">K349/K342</f>
        <v>1.025592781434975</v>
      </c>
      <c r="O349">
        <f t="shared" ref="O349" si="122">J349/J342</f>
        <v>1.0462449130595635</v>
      </c>
      <c r="P349" s="6">
        <f t="shared" si="76"/>
        <v>2.5592781434975009E-2</v>
      </c>
      <c r="Q349" s="6">
        <f t="shared" si="77"/>
        <v>4.6244913059563464E-2</v>
      </c>
    </row>
    <row r="350" spans="1:17" x14ac:dyDescent="0.3">
      <c r="A350" s="1">
        <v>44255</v>
      </c>
      <c r="B350">
        <f>SQRT(B351*B349)</f>
        <v>46656.369147202189</v>
      </c>
      <c r="C350">
        <f t="shared" si="82"/>
        <v>110.3691472021892</v>
      </c>
      <c r="D350">
        <f t="shared" si="98"/>
        <v>153.71428571428572</v>
      </c>
      <c r="E350">
        <f t="shared" si="107"/>
        <v>2369.4984065413664</v>
      </c>
      <c r="F350">
        <f>SQRT(F351*F349)</f>
        <v>831.99939903824452</v>
      </c>
      <c r="G350">
        <f t="shared" si="81"/>
        <v>0.99939903824451903</v>
      </c>
      <c r="H350">
        <f t="shared" si="117"/>
        <v>24.503269016558306</v>
      </c>
      <c r="I350">
        <f>SQRT(I351*I349)</f>
        <v>43033.250632505093</v>
      </c>
      <c r="J350">
        <f t="shared" si="99"/>
        <v>2791.1191156588538</v>
      </c>
      <c r="K350">
        <f t="shared" ref="K350:K355" si="123">GEOMEAN(J347:J353)</f>
        <v>2813.5792643597165</v>
      </c>
      <c r="L350">
        <f t="shared" ref="L350:L353" si="124">J350/J349</f>
        <v>0.98695866890341366</v>
      </c>
      <c r="M350">
        <f t="shared" ref="M350:M353" si="125">K350/K349</f>
        <v>1.0003041055356914</v>
      </c>
      <c r="N350">
        <f t="shared" ref="N350:N353" si="126">K350/K343</f>
        <v>1.0300692273571925</v>
      </c>
      <c r="O350">
        <f t="shared" ref="O350:O353" si="127">J350/J343</f>
        <v>1.0490314818368145</v>
      </c>
      <c r="P350" s="6">
        <f t="shared" ref="P350:P413" si="128">N350-1</f>
        <v>3.0069227357192529E-2</v>
      </c>
      <c r="Q350" s="6">
        <f t="shared" ref="Q350:Q413" si="129">O350-1</f>
        <v>4.9031481836814494E-2</v>
      </c>
    </row>
    <row r="351" spans="1:17" x14ac:dyDescent="0.3">
      <c r="A351" s="1">
        <v>44256</v>
      </c>
      <c r="B351">
        <v>46767</v>
      </c>
      <c r="C351">
        <f t="shared" si="82"/>
        <v>110.6308527978108</v>
      </c>
      <c r="D351">
        <f t="shared" si="98"/>
        <v>132.14285714285714</v>
      </c>
      <c r="E351">
        <f t="shared" si="107"/>
        <v>2373</v>
      </c>
      <c r="F351">
        <v>833</v>
      </c>
      <c r="G351">
        <f t="shared" si="81"/>
        <v>1.000600961755481</v>
      </c>
      <c r="H351">
        <f t="shared" si="117"/>
        <v>23</v>
      </c>
      <c r="I351">
        <v>43180</v>
      </c>
      <c r="J351">
        <f t="shared" si="99"/>
        <v>2754</v>
      </c>
      <c r="K351">
        <f t="shared" si="123"/>
        <v>2798.9785864735222</v>
      </c>
      <c r="L351">
        <f t="shared" si="124"/>
        <v>0.98670099192449123</v>
      </c>
      <c r="M351">
        <f t="shared" si="125"/>
        <v>0.99481063921989166</v>
      </c>
      <c r="N351">
        <f t="shared" si="126"/>
        <v>1.0264772748122215</v>
      </c>
      <c r="O351">
        <f t="shared" si="127"/>
        <v>1.051948051948052</v>
      </c>
      <c r="P351" s="6">
        <f t="shared" si="128"/>
        <v>2.6477274812221507E-2</v>
      </c>
      <c r="Q351" s="6">
        <f t="shared" si="129"/>
        <v>5.1948051948051965E-2</v>
      </c>
    </row>
    <row r="352" spans="1:17" x14ac:dyDescent="0.3">
      <c r="A352" s="1">
        <v>44257</v>
      </c>
      <c r="B352">
        <v>46999</v>
      </c>
      <c r="C352">
        <f t="shared" si="82"/>
        <v>232</v>
      </c>
      <c r="D352">
        <f t="shared" si="98"/>
        <v>166</v>
      </c>
      <c r="E352">
        <f t="shared" si="107"/>
        <v>2358</v>
      </c>
      <c r="F352">
        <v>837</v>
      </c>
      <c r="G352">
        <f t="shared" si="81"/>
        <v>4</v>
      </c>
      <c r="H352">
        <f t="shared" si="117"/>
        <v>24</v>
      </c>
      <c r="I352">
        <v>43335</v>
      </c>
      <c r="J352">
        <f t="shared" si="99"/>
        <v>2827</v>
      </c>
      <c r="K352">
        <f t="shared" si="123"/>
        <v>2817.8150531626575</v>
      </c>
      <c r="L352">
        <f t="shared" si="124"/>
        <v>1.0265068990559187</v>
      </c>
      <c r="M352">
        <f t="shared" si="125"/>
        <v>1.0067297644862898</v>
      </c>
      <c r="N352">
        <f t="shared" si="126"/>
        <v>1.0300377489178556</v>
      </c>
      <c r="O352">
        <f t="shared" si="127"/>
        <v>1.0521027167845181</v>
      </c>
      <c r="P352" s="6">
        <f t="shared" si="128"/>
        <v>3.00377489178556E-2</v>
      </c>
      <c r="Q352" s="6">
        <f t="shared" si="129"/>
        <v>5.2102716784518055E-2</v>
      </c>
    </row>
    <row r="353" spans="1:17" x14ac:dyDescent="0.3">
      <c r="A353" s="1">
        <v>44258</v>
      </c>
      <c r="B353">
        <v>47140</v>
      </c>
      <c r="C353">
        <f t="shared" si="82"/>
        <v>141</v>
      </c>
      <c r="D353">
        <f t="shared" si="98"/>
        <v>167.28571428571428</v>
      </c>
      <c r="E353">
        <f t="shared" si="107"/>
        <v>2340</v>
      </c>
      <c r="F353">
        <v>840</v>
      </c>
      <c r="G353">
        <f t="shared" si="81"/>
        <v>3</v>
      </c>
      <c r="H353">
        <f t="shared" si="117"/>
        <v>21</v>
      </c>
      <c r="I353">
        <v>43478</v>
      </c>
      <c r="J353">
        <f t="shared" si="99"/>
        <v>2822</v>
      </c>
      <c r="K353">
        <f t="shared" si="123"/>
        <v>2836.6494070923336</v>
      </c>
      <c r="L353">
        <f t="shared" si="124"/>
        <v>0.99823134064379204</v>
      </c>
      <c r="M353">
        <f t="shared" si="125"/>
        <v>1.0066840277215983</v>
      </c>
      <c r="N353">
        <f t="shared" si="126"/>
        <v>1.0302474623786062</v>
      </c>
      <c r="O353">
        <f t="shared" si="127"/>
        <v>1.0021306818181819</v>
      </c>
      <c r="P353" s="6">
        <f t="shared" si="128"/>
        <v>3.0247462378606205E-2</v>
      </c>
      <c r="Q353" s="6">
        <f t="shared" si="129"/>
        <v>2.1306818181818787E-3</v>
      </c>
    </row>
    <row r="354" spans="1:17" x14ac:dyDescent="0.3">
      <c r="A354" s="1">
        <v>44259</v>
      </c>
      <c r="B354">
        <v>47166</v>
      </c>
      <c r="C354">
        <f t="shared" si="82"/>
        <v>26</v>
      </c>
      <c r="D354">
        <f t="shared" si="98"/>
        <v>170.63474690669682</v>
      </c>
      <c r="E354">
        <f t="shared" si="107"/>
        <v>2171</v>
      </c>
      <c r="F354">
        <v>845</v>
      </c>
      <c r="G354">
        <f t="shared" si="81"/>
        <v>5</v>
      </c>
      <c r="H354">
        <f t="shared" si="117"/>
        <v>21</v>
      </c>
      <c r="I354">
        <v>43598</v>
      </c>
      <c r="J354">
        <f t="shared" si="99"/>
        <v>2723</v>
      </c>
      <c r="K354">
        <f t="shared" si="123"/>
        <v>2859.7323446370774</v>
      </c>
      <c r="L354">
        <f t="shared" ref="L354:L355" si="130">J354/J353</f>
        <v>0.96491849751948977</v>
      </c>
      <c r="M354">
        <f t="shared" ref="M354:M355" si="131">K354/K353</f>
        <v>1.008137395297082</v>
      </c>
      <c r="N354">
        <f t="shared" ref="N354:N355" si="132">K354/K347</f>
        <v>1.0315528640246259</v>
      </c>
      <c r="O354">
        <f t="shared" ref="O354:O355" si="133">J354/J347</f>
        <v>0.96423512747875351</v>
      </c>
      <c r="P354" s="6">
        <f t="shared" si="128"/>
        <v>3.1552864024625871E-2</v>
      </c>
      <c r="Q354" s="6">
        <f t="shared" si="129"/>
        <v>-3.5764872521246494E-2</v>
      </c>
    </row>
    <row r="355" spans="1:17" x14ac:dyDescent="0.3">
      <c r="A355" s="1">
        <v>44260</v>
      </c>
      <c r="B355">
        <v>47586</v>
      </c>
      <c r="C355">
        <f t="shared" si="82"/>
        <v>420</v>
      </c>
      <c r="D355">
        <f t="shared" si="98"/>
        <v>174</v>
      </c>
      <c r="E355">
        <f t="shared" si="107"/>
        <v>2439</v>
      </c>
      <c r="F355">
        <v>846</v>
      </c>
      <c r="G355">
        <f t="shared" si="81"/>
        <v>1</v>
      </c>
      <c r="H355">
        <f t="shared" si="117"/>
        <v>17</v>
      </c>
      <c r="I355">
        <v>43753</v>
      </c>
      <c r="J355">
        <f t="shared" si="99"/>
        <v>2987</v>
      </c>
      <c r="K355">
        <f t="shared" si="123"/>
        <v>2887.2579256496483</v>
      </c>
      <c r="L355">
        <f t="shared" si="130"/>
        <v>1.0969518912963643</v>
      </c>
      <c r="M355">
        <f t="shared" si="131"/>
        <v>1.009625229810122</v>
      </c>
      <c r="N355">
        <f t="shared" si="132"/>
        <v>1.0339740564543154</v>
      </c>
      <c r="O355">
        <f t="shared" si="133"/>
        <v>1.0480701754385966</v>
      </c>
      <c r="P355" s="6">
        <f t="shared" si="128"/>
        <v>3.3974056454315393E-2</v>
      </c>
      <c r="Q355" s="6">
        <f t="shared" si="129"/>
        <v>4.8070175438596596E-2</v>
      </c>
    </row>
    <row r="356" spans="1:17" x14ac:dyDescent="0.3">
      <c r="A356" s="1">
        <v>44261</v>
      </c>
      <c r="B356">
        <v>47717</v>
      </c>
      <c r="C356">
        <f t="shared" si="82"/>
        <v>131</v>
      </c>
      <c r="D356">
        <f t="shared" si="98"/>
        <v>177.14285714285714</v>
      </c>
      <c r="E356">
        <f t="shared" si="107"/>
        <v>2429</v>
      </c>
      <c r="F356">
        <v>847</v>
      </c>
      <c r="G356">
        <f t="shared" si="81"/>
        <v>1</v>
      </c>
      <c r="H356">
        <f t="shared" si="117"/>
        <v>16</v>
      </c>
      <c r="I356">
        <v>43907</v>
      </c>
      <c r="J356">
        <f t="shared" si="99"/>
        <v>2963</v>
      </c>
      <c r="K356">
        <f t="shared" ref="K356:K420" si="134">GEOMEAN(J353:J359)</f>
        <v>2916.1405878164105</v>
      </c>
      <c r="L356">
        <f t="shared" ref="L356:L358" si="135">J356/J355</f>
        <v>0.99196518245731502</v>
      </c>
      <c r="M356">
        <f t="shared" ref="M356:M358" si="136">K356/K355</f>
        <v>1.0100034922097454</v>
      </c>
      <c r="N356">
        <f t="shared" ref="N356:N358" si="137">K356/K349</f>
        <v>1.0367674510765363</v>
      </c>
      <c r="O356">
        <f t="shared" ref="O356:O358" si="138">J356/J349</f>
        <v>1.0477369165487977</v>
      </c>
      <c r="P356" s="6">
        <f t="shared" si="128"/>
        <v>3.6767451076536339E-2</v>
      </c>
      <c r="Q356" s="6">
        <f t="shared" si="129"/>
        <v>4.7736916548797748E-2</v>
      </c>
    </row>
    <row r="357" spans="1:17" x14ac:dyDescent="0.3">
      <c r="A357" s="1">
        <v>44262</v>
      </c>
      <c r="B357">
        <f>SQRT(B358*B356)</f>
        <v>47850.812375549067</v>
      </c>
      <c r="C357">
        <f t="shared" si="82"/>
        <v>133.81237554906693</v>
      </c>
      <c r="D357">
        <f t="shared" ref="D357:D417" si="139">AVERAGE(C354:C360)</f>
        <v>184</v>
      </c>
      <c r="E357">
        <f t="shared" si="107"/>
        <v>2432.4998573587873</v>
      </c>
      <c r="F357">
        <f>SQRT(F358*F356)</f>
        <v>850.49279832341904</v>
      </c>
      <c r="G357">
        <f t="shared" si="81"/>
        <v>3.4927983234190378</v>
      </c>
      <c r="H357">
        <f t="shared" si="117"/>
        <v>18.493399285174519</v>
      </c>
      <c r="I357">
        <f>SQRT(I358*I356)</f>
        <v>44046.279093698708</v>
      </c>
      <c r="J357">
        <f t="shared" si="99"/>
        <v>2954.0404835269437</v>
      </c>
      <c r="K357">
        <f t="shared" si="134"/>
        <v>2951.8546223617323</v>
      </c>
      <c r="L357">
        <f t="shared" si="135"/>
        <v>0.99697620098783113</v>
      </c>
      <c r="M357">
        <f t="shared" si="136"/>
        <v>1.0122470208379302</v>
      </c>
      <c r="N357">
        <f t="shared" si="137"/>
        <v>1.0491457126349994</v>
      </c>
      <c r="O357">
        <f t="shared" si="138"/>
        <v>1.0583713417869061</v>
      </c>
      <c r="P357" s="6">
        <f t="shared" si="128"/>
        <v>4.914571263499945E-2</v>
      </c>
      <c r="Q357" s="6">
        <f t="shared" si="129"/>
        <v>5.8371341786906061E-2</v>
      </c>
    </row>
    <row r="358" spans="1:17" x14ac:dyDescent="0.3">
      <c r="A358" s="1">
        <v>44263</v>
      </c>
      <c r="B358">
        <v>47985</v>
      </c>
      <c r="C358">
        <f t="shared" si="82"/>
        <v>134.18762445093307</v>
      </c>
      <c r="D358">
        <f t="shared" si="139"/>
        <v>218.57142857142858</v>
      </c>
      <c r="E358">
        <f t="shared" si="107"/>
        <v>2436</v>
      </c>
      <c r="F358">
        <v>854</v>
      </c>
      <c r="G358">
        <f t="shared" si="81"/>
        <v>3.5072016765809622</v>
      </c>
      <c r="H358">
        <f t="shared" si="117"/>
        <v>21</v>
      </c>
      <c r="I358">
        <v>44186</v>
      </c>
      <c r="J358">
        <f t="shared" si="99"/>
        <v>2945</v>
      </c>
      <c r="K358">
        <f t="shared" si="134"/>
        <v>3015.5631349954861</v>
      </c>
      <c r="L358">
        <f t="shared" si="135"/>
        <v>0.99693962097765498</v>
      </c>
      <c r="M358">
        <f t="shared" si="136"/>
        <v>1.0215825373482592</v>
      </c>
      <c r="N358">
        <f t="shared" si="137"/>
        <v>1.0773798519104936</v>
      </c>
      <c r="O358">
        <f t="shared" si="138"/>
        <v>1.0693536673928832</v>
      </c>
      <c r="P358" s="6">
        <f t="shared" si="128"/>
        <v>7.7379851910493569E-2</v>
      </c>
      <c r="Q358" s="6">
        <f t="shared" si="129"/>
        <v>6.9353667392883178E-2</v>
      </c>
    </row>
    <row r="359" spans="1:17" x14ac:dyDescent="0.3">
      <c r="A359" s="1">
        <v>44264</v>
      </c>
      <c r="B359">
        <v>48239</v>
      </c>
      <c r="C359">
        <f t="shared" si="82"/>
        <v>254</v>
      </c>
      <c r="D359">
        <f t="shared" si="139"/>
        <v>203.57142857142858</v>
      </c>
      <c r="E359">
        <f t="shared" si="107"/>
        <v>2424</v>
      </c>
      <c r="F359">
        <v>858</v>
      </c>
      <c r="G359">
        <f t="shared" si="81"/>
        <v>4</v>
      </c>
      <c r="H359">
        <f t="shared" si="117"/>
        <v>21</v>
      </c>
      <c r="I359">
        <v>44350</v>
      </c>
      <c r="J359">
        <f t="shared" si="99"/>
        <v>3031</v>
      </c>
      <c r="K359">
        <f t="shared" si="134"/>
        <v>3059.7261932295169</v>
      </c>
      <c r="L359">
        <f t="shared" ref="L359" si="140">J359/J358</f>
        <v>1.0292020373514432</v>
      </c>
      <c r="M359">
        <f t="shared" ref="M359" si="141">K359/K358</f>
        <v>1.0146450451398348</v>
      </c>
      <c r="N359">
        <f t="shared" ref="N359" si="142">K359/K352</f>
        <v>1.0858506096045386</v>
      </c>
      <c r="O359">
        <f t="shared" ref="O359" si="143">J359/J352</f>
        <v>1.0721613017332863</v>
      </c>
      <c r="P359" s="6">
        <f t="shared" si="128"/>
        <v>8.5850609604538608E-2</v>
      </c>
      <c r="Q359" s="6">
        <f t="shared" si="129"/>
        <v>7.2161301733286276E-2</v>
      </c>
    </row>
    <row r="360" spans="1:17" x14ac:dyDescent="0.3">
      <c r="A360" s="1">
        <v>44265</v>
      </c>
      <c r="B360">
        <v>48428</v>
      </c>
      <c r="C360">
        <f t="shared" si="82"/>
        <v>189</v>
      </c>
      <c r="D360">
        <f t="shared" si="139"/>
        <v>226.28571428571428</v>
      </c>
      <c r="E360">
        <f t="shared" si="107"/>
        <v>2364</v>
      </c>
      <c r="F360">
        <v>859</v>
      </c>
      <c r="G360">
        <f t="shared" si="81"/>
        <v>1</v>
      </c>
      <c r="H360">
        <f t="shared" si="117"/>
        <v>19</v>
      </c>
      <c r="I360">
        <v>44496</v>
      </c>
      <c r="J360">
        <f t="shared" si="99"/>
        <v>3073</v>
      </c>
      <c r="K360">
        <f t="shared" si="134"/>
        <v>3125.2833946911164</v>
      </c>
      <c r="L360">
        <f t="shared" ref="L360:L425" si="144">J360/J359</f>
        <v>1.0138568129330254</v>
      </c>
      <c r="M360">
        <f t="shared" ref="M360:M425" si="145">K360/K359</f>
        <v>1.021425839216157</v>
      </c>
      <c r="N360">
        <f t="shared" ref="N360:N425" si="146">K360/K353</f>
        <v>1.1017517310659279</v>
      </c>
      <c r="O360">
        <f t="shared" ref="O360:O425" si="147">J360/J353</f>
        <v>1.0889440113394755</v>
      </c>
      <c r="P360" s="6">
        <f t="shared" si="128"/>
        <v>0.10175173106592794</v>
      </c>
      <c r="Q360" s="6">
        <f t="shared" si="129"/>
        <v>8.8944011339475493E-2</v>
      </c>
    </row>
    <row r="361" spans="1:17" x14ac:dyDescent="0.3">
      <c r="A361" s="1">
        <v>44266</v>
      </c>
      <c r="B361">
        <v>48696</v>
      </c>
      <c r="C361">
        <f t="shared" si="82"/>
        <v>268</v>
      </c>
      <c r="D361">
        <f t="shared" si="139"/>
        <v>237.74614539334911</v>
      </c>
      <c r="E361">
        <f t="shared" si="107"/>
        <v>2455</v>
      </c>
      <c r="F361">
        <v>864</v>
      </c>
      <c r="G361">
        <f t="shared" si="81"/>
        <v>5</v>
      </c>
      <c r="H361">
        <f t="shared" si="117"/>
        <v>19</v>
      </c>
      <c r="I361">
        <v>44670</v>
      </c>
      <c r="J361">
        <f t="shared" si="99"/>
        <v>3162</v>
      </c>
      <c r="K361">
        <f t="shared" si="134"/>
        <v>3201.7010814409882</v>
      </c>
      <c r="L361">
        <f t="shared" si="144"/>
        <v>1.0289619264562317</v>
      </c>
      <c r="M361">
        <f t="shared" si="145"/>
        <v>1.0244514423490945</v>
      </c>
      <c r="N361">
        <f t="shared" si="146"/>
        <v>1.1195806794454777</v>
      </c>
      <c r="O361">
        <f t="shared" si="147"/>
        <v>1.1612192434814543</v>
      </c>
      <c r="P361" s="6">
        <f t="shared" si="128"/>
        <v>0.11958067944547768</v>
      </c>
      <c r="Q361" s="6">
        <f t="shared" si="129"/>
        <v>0.16121924348145433</v>
      </c>
    </row>
    <row r="362" spans="1:17" x14ac:dyDescent="0.3">
      <c r="A362" s="1">
        <v>44267</v>
      </c>
      <c r="B362">
        <v>49011</v>
      </c>
      <c r="C362">
        <f t="shared" si="82"/>
        <v>315</v>
      </c>
      <c r="D362">
        <f t="shared" si="139"/>
        <v>249.28571428571428</v>
      </c>
      <c r="E362">
        <f t="shared" si="107"/>
        <v>2587</v>
      </c>
      <c r="F362">
        <v>868</v>
      </c>
      <c r="G362">
        <f t="shared" si="81"/>
        <v>4</v>
      </c>
      <c r="H362">
        <f t="shared" si="117"/>
        <v>22</v>
      </c>
      <c r="I362">
        <v>44836</v>
      </c>
      <c r="J362">
        <f t="shared" si="99"/>
        <v>3307</v>
      </c>
      <c r="K362">
        <f t="shared" si="134"/>
        <v>3289.6308685679073</v>
      </c>
      <c r="L362">
        <f t="shared" si="144"/>
        <v>1.0458570524984188</v>
      </c>
      <c r="M362">
        <f t="shared" si="145"/>
        <v>1.0274634592331602</v>
      </c>
      <c r="N362">
        <f t="shared" si="146"/>
        <v>1.1393616203608561</v>
      </c>
      <c r="O362">
        <f t="shared" si="147"/>
        <v>1.107130900569133</v>
      </c>
      <c r="P362" s="6">
        <f t="shared" si="128"/>
        <v>0.13936162036085609</v>
      </c>
      <c r="Q362" s="6">
        <f t="shared" si="129"/>
        <v>0.10713090056913299</v>
      </c>
    </row>
    <row r="363" spans="1:17" x14ac:dyDescent="0.3">
      <c r="A363" s="1">
        <v>44268</v>
      </c>
      <c r="B363">
        <v>49301</v>
      </c>
      <c r="C363">
        <f t="shared" si="82"/>
        <v>290</v>
      </c>
      <c r="D363">
        <f t="shared" si="139"/>
        <v>255.14285714285714</v>
      </c>
      <c r="E363">
        <f t="shared" si="107"/>
        <v>2755</v>
      </c>
      <c r="F363">
        <v>872</v>
      </c>
      <c r="G363">
        <f t="shared" si="81"/>
        <v>4</v>
      </c>
      <c r="H363">
        <f t="shared" si="117"/>
        <v>25</v>
      </c>
      <c r="I363">
        <v>44992</v>
      </c>
      <c r="J363">
        <f t="shared" si="99"/>
        <v>3437</v>
      </c>
      <c r="K363">
        <f t="shared" si="134"/>
        <v>3382.2167575571107</v>
      </c>
      <c r="L363">
        <f t="shared" si="144"/>
        <v>1.039310553371636</v>
      </c>
      <c r="M363">
        <f t="shared" si="145"/>
        <v>1.0281447653819924</v>
      </c>
      <c r="N363">
        <f t="shared" si="146"/>
        <v>1.1598263717764359</v>
      </c>
      <c r="O363">
        <f t="shared" si="147"/>
        <v>1.1599730003374957</v>
      </c>
      <c r="P363" s="6">
        <f t="shared" si="128"/>
        <v>0.15982637177643588</v>
      </c>
      <c r="Q363" s="6">
        <f t="shared" si="129"/>
        <v>0.15997300033749573</v>
      </c>
    </row>
    <row r="364" spans="1:17" x14ac:dyDescent="0.3">
      <c r="A364" s="1">
        <v>44269</v>
      </c>
      <c r="B364">
        <f>SQRT(B365*B363)</f>
        <v>49515.035393302511</v>
      </c>
      <c r="C364">
        <f t="shared" si="82"/>
        <v>214.03539330251078</v>
      </c>
      <c r="D364">
        <f t="shared" si="139"/>
        <v>241.14285714285714</v>
      </c>
      <c r="E364">
        <f t="shared" si="107"/>
        <v>2858.6662461003216</v>
      </c>
      <c r="F364">
        <f>SQRT(F365*F363)</f>
        <v>876.98574674848624</v>
      </c>
      <c r="G364">
        <f t="shared" si="81"/>
        <v>4.9857467484862354</v>
      </c>
      <c r="H364">
        <f t="shared" si="117"/>
        <v>26.492948425067198</v>
      </c>
      <c r="I364">
        <f>SQRT(I365*I363)</f>
        <v>45139.757376397138</v>
      </c>
      <c r="J364">
        <f t="shared" si="99"/>
        <v>3498.2922701568896</v>
      </c>
      <c r="K364">
        <f t="shared" si="134"/>
        <v>3463.8046626579644</v>
      </c>
      <c r="L364">
        <f t="shared" si="144"/>
        <v>1.0178330724925486</v>
      </c>
      <c r="M364">
        <f t="shared" si="145"/>
        <v>1.0241226127564287</v>
      </c>
      <c r="N364">
        <f t="shared" si="146"/>
        <v>1.1734333514997528</v>
      </c>
      <c r="O364">
        <f t="shared" si="147"/>
        <v>1.1842397860371034</v>
      </c>
      <c r="P364" s="6">
        <f t="shared" si="128"/>
        <v>0.17343335149975281</v>
      </c>
      <c r="Q364" s="6">
        <f t="shared" si="129"/>
        <v>0.18423978603710345</v>
      </c>
    </row>
    <row r="365" spans="1:17" x14ac:dyDescent="0.3">
      <c r="A365" s="1">
        <v>44270</v>
      </c>
      <c r="B365">
        <v>49730</v>
      </c>
      <c r="C365">
        <f t="shared" si="82"/>
        <v>214.96460669748922</v>
      </c>
      <c r="D365">
        <f t="shared" si="139"/>
        <v>247.36167517580907</v>
      </c>
      <c r="E365">
        <f t="shared" si="107"/>
        <v>2963</v>
      </c>
      <c r="F365">
        <v>882</v>
      </c>
      <c r="G365">
        <f t="shared" si="81"/>
        <v>5.0142532515137646</v>
      </c>
      <c r="H365">
        <f t="shared" si="117"/>
        <v>28</v>
      </c>
      <c r="I365">
        <v>45288</v>
      </c>
      <c r="J365">
        <f t="shared" si="99"/>
        <v>3560</v>
      </c>
      <c r="K365">
        <f t="shared" si="134"/>
        <v>3554.5228054167774</v>
      </c>
      <c r="L365">
        <f t="shared" si="144"/>
        <v>1.0176393866142988</v>
      </c>
      <c r="M365">
        <f t="shared" si="145"/>
        <v>1.0261903171783364</v>
      </c>
      <c r="N365">
        <f t="shared" si="146"/>
        <v>1.1787260442889378</v>
      </c>
      <c r="O365">
        <f t="shared" si="147"/>
        <v>1.2088285229202038</v>
      </c>
      <c r="P365" s="6">
        <f t="shared" si="128"/>
        <v>0.17872604428893779</v>
      </c>
      <c r="Q365" s="6">
        <f t="shared" si="129"/>
        <v>0.20882852292020382</v>
      </c>
    </row>
    <row r="366" spans="1:17" x14ac:dyDescent="0.3">
      <c r="A366" s="1">
        <v>44271</v>
      </c>
      <c r="B366">
        <v>50025</v>
      </c>
      <c r="C366">
        <f t="shared" si="82"/>
        <v>295</v>
      </c>
      <c r="D366">
        <f t="shared" si="139"/>
        <v>247.14285714285714</v>
      </c>
      <c r="E366">
        <f t="shared" si="107"/>
        <v>3026</v>
      </c>
      <c r="F366">
        <v>884</v>
      </c>
      <c r="G366">
        <f t="shared" si="81"/>
        <v>2</v>
      </c>
      <c r="H366">
        <f t="shared" si="117"/>
        <v>26</v>
      </c>
      <c r="I366">
        <v>45460</v>
      </c>
      <c r="J366">
        <f t="shared" si="99"/>
        <v>3681</v>
      </c>
      <c r="K366">
        <f t="shared" si="134"/>
        <v>3645.7666481414362</v>
      </c>
      <c r="L366">
        <f t="shared" si="144"/>
        <v>1.0339887640449439</v>
      </c>
      <c r="M366">
        <f t="shared" si="145"/>
        <v>1.0256697868376625</v>
      </c>
      <c r="N366">
        <f t="shared" si="146"/>
        <v>1.1915336268352033</v>
      </c>
      <c r="O366">
        <f t="shared" si="147"/>
        <v>1.2144506763444407</v>
      </c>
      <c r="P366" s="6">
        <f t="shared" si="128"/>
        <v>0.19153362683520325</v>
      </c>
      <c r="Q366" s="6">
        <f t="shared" si="129"/>
        <v>0.2144506763444407</v>
      </c>
    </row>
    <row r="367" spans="1:17" x14ac:dyDescent="0.3">
      <c r="A367" s="1">
        <v>44272</v>
      </c>
      <c r="B367">
        <v>50116</v>
      </c>
      <c r="C367">
        <f t="shared" si="82"/>
        <v>91</v>
      </c>
      <c r="D367">
        <f t="shared" si="139"/>
        <v>243.71428571428572</v>
      </c>
      <c r="E367">
        <f t="shared" si="107"/>
        <v>2976</v>
      </c>
      <c r="F367">
        <v>894</v>
      </c>
      <c r="G367">
        <f t="shared" si="81"/>
        <v>10</v>
      </c>
      <c r="H367">
        <f t="shared" si="117"/>
        <v>35</v>
      </c>
      <c r="I367">
        <v>45591</v>
      </c>
      <c r="J367">
        <f t="shared" si="99"/>
        <v>3631</v>
      </c>
      <c r="K367">
        <f t="shared" si="134"/>
        <v>3733.9621308554674</v>
      </c>
      <c r="L367">
        <f t="shared" si="144"/>
        <v>0.98641673458299373</v>
      </c>
      <c r="M367">
        <f t="shared" si="145"/>
        <v>1.0241912034493463</v>
      </c>
      <c r="N367">
        <f t="shared" si="146"/>
        <v>1.1947595335508794</v>
      </c>
      <c r="O367">
        <f t="shared" si="147"/>
        <v>1.1815815164334527</v>
      </c>
      <c r="P367" s="6">
        <f t="shared" si="128"/>
        <v>0.19475953355087938</v>
      </c>
      <c r="Q367" s="6">
        <f t="shared" si="129"/>
        <v>0.18158151643345266</v>
      </c>
    </row>
    <row r="368" spans="1:17" x14ac:dyDescent="0.3">
      <c r="A368" s="1">
        <v>44273</v>
      </c>
      <c r="B368">
        <f>SQRT(B369*B367)</f>
        <v>50427.531726230663</v>
      </c>
      <c r="C368">
        <f t="shared" si="82"/>
        <v>311.53172623066348</v>
      </c>
      <c r="D368">
        <f t="shared" si="139"/>
        <v>245.28119069085992</v>
      </c>
      <c r="E368">
        <f t="shared" si="107"/>
        <v>3261.5317262306635</v>
      </c>
      <c r="F368">
        <f>SQRT(F369*F367)</f>
        <v>895.99776785436245</v>
      </c>
      <c r="G368">
        <f t="shared" si="81"/>
        <v>1.9977678543624506</v>
      </c>
      <c r="H368">
        <f t="shared" si="117"/>
        <v>31.997767854362451</v>
      </c>
      <c r="I368">
        <f>SQRT(I369*I367)</f>
        <v>45742.249113920931</v>
      </c>
      <c r="J368">
        <f t="shared" si="99"/>
        <v>3789.2848444553674</v>
      </c>
      <c r="K368">
        <f t="shared" si="134"/>
        <v>3819.9720432497525</v>
      </c>
      <c r="L368">
        <f t="shared" si="144"/>
        <v>1.043592631356477</v>
      </c>
      <c r="M368">
        <f t="shared" si="145"/>
        <v>1.023034489740414</v>
      </c>
      <c r="N368">
        <f t="shared" si="146"/>
        <v>1.1931070221991178</v>
      </c>
      <c r="O368">
        <f t="shared" si="147"/>
        <v>1.1983823037493255</v>
      </c>
      <c r="P368" s="6">
        <f t="shared" si="128"/>
        <v>0.19310702219911779</v>
      </c>
      <c r="Q368" s="6">
        <f t="shared" si="129"/>
        <v>0.19838230374932553</v>
      </c>
    </row>
    <row r="369" spans="1:17" x14ac:dyDescent="0.3">
      <c r="A369" s="1">
        <v>44274</v>
      </c>
      <c r="B369">
        <v>50741</v>
      </c>
      <c r="C369">
        <f t="shared" si="82"/>
        <v>313.46827376933652</v>
      </c>
      <c r="D369">
        <f t="shared" si="139"/>
        <v>246.85714285714286</v>
      </c>
      <c r="E369">
        <f t="shared" si="107"/>
        <v>3155</v>
      </c>
      <c r="F369">
        <v>898</v>
      </c>
      <c r="G369">
        <f t="shared" si="81"/>
        <v>2.0022321456375494</v>
      </c>
      <c r="H369">
        <f t="shared" si="117"/>
        <v>30</v>
      </c>
      <c r="I369">
        <v>45894</v>
      </c>
      <c r="J369">
        <f t="shared" si="99"/>
        <v>3949</v>
      </c>
      <c r="K369">
        <f t="shared" si="134"/>
        <v>3903.6373167708352</v>
      </c>
      <c r="L369">
        <f t="shared" si="144"/>
        <v>1.0421491553421576</v>
      </c>
      <c r="M369">
        <f t="shared" si="145"/>
        <v>1.0219020643538288</v>
      </c>
      <c r="N369">
        <f t="shared" si="146"/>
        <v>1.1866490414075628</v>
      </c>
      <c r="O369">
        <f t="shared" si="147"/>
        <v>1.1941336558814635</v>
      </c>
      <c r="P369" s="6">
        <f t="shared" si="128"/>
        <v>0.18664904140756278</v>
      </c>
      <c r="Q369" s="6">
        <f t="shared" si="129"/>
        <v>0.19413365588146347</v>
      </c>
    </row>
    <row r="370" spans="1:17" x14ac:dyDescent="0.3">
      <c r="A370" s="1">
        <v>44275</v>
      </c>
      <c r="B370">
        <v>51007</v>
      </c>
      <c r="C370">
        <f t="shared" si="82"/>
        <v>266</v>
      </c>
      <c r="D370">
        <f t="shared" si="139"/>
        <v>258.42857142857144</v>
      </c>
      <c r="E370">
        <f t="shared" si="107"/>
        <v>3290</v>
      </c>
      <c r="F370">
        <v>902</v>
      </c>
      <c r="G370">
        <f t="shared" si="81"/>
        <v>4</v>
      </c>
      <c r="H370">
        <f t="shared" si="117"/>
        <v>30</v>
      </c>
      <c r="I370">
        <v>46042</v>
      </c>
      <c r="J370">
        <f t="shared" si="99"/>
        <v>4063</v>
      </c>
      <c r="K370">
        <f t="shared" si="134"/>
        <v>3983.548906073328</v>
      </c>
      <c r="L370">
        <f t="shared" si="144"/>
        <v>1.0288680678652824</v>
      </c>
      <c r="M370">
        <f t="shared" si="145"/>
        <v>1.0204710588658368</v>
      </c>
      <c r="N370">
        <f t="shared" si="146"/>
        <v>1.1777923154016139</v>
      </c>
      <c r="O370">
        <f t="shared" si="147"/>
        <v>1.1821355833575793</v>
      </c>
      <c r="P370" s="6">
        <f t="shared" si="128"/>
        <v>0.17779231540161389</v>
      </c>
      <c r="Q370" s="6">
        <f t="shared" si="129"/>
        <v>0.18213558335757929</v>
      </c>
    </row>
    <row r="371" spans="1:17" x14ac:dyDescent="0.3">
      <c r="A371" s="1">
        <v>44276</v>
      </c>
      <c r="B371">
        <f>SQRT(B372*B370)</f>
        <v>51232.00372813853</v>
      </c>
      <c r="C371">
        <f t="shared" si="82"/>
        <v>225.00372813853028</v>
      </c>
      <c r="D371">
        <f t="shared" si="139"/>
        <v>289.71428571428572</v>
      </c>
      <c r="E371">
        <f t="shared" si="107"/>
        <v>3381.1913525894633</v>
      </c>
      <c r="F371">
        <f>SQRT(F372*F370)</f>
        <v>902.99944628997423</v>
      </c>
      <c r="G371">
        <f t="shared" si="81"/>
        <v>0.99944628997423024</v>
      </c>
      <c r="H371">
        <f t="shared" si="117"/>
        <v>26.013699541487995</v>
      </c>
      <c r="I371">
        <f>SQRT(I372*I370)</f>
        <v>46226.131808750775</v>
      </c>
      <c r="J371">
        <f t="shared" si="99"/>
        <v>4102.8724730977774</v>
      </c>
      <c r="K371">
        <f t="shared" si="134"/>
        <v>4090.3808988475075</v>
      </c>
      <c r="L371">
        <f t="shared" si="144"/>
        <v>1.0098135547865561</v>
      </c>
      <c r="M371">
        <f t="shared" si="145"/>
        <v>1.026818295769208</v>
      </c>
      <c r="N371">
        <f t="shared" si="146"/>
        <v>1.1808924859257905</v>
      </c>
      <c r="O371">
        <f t="shared" si="147"/>
        <v>1.17282152440447</v>
      </c>
      <c r="P371" s="6">
        <f t="shared" si="128"/>
        <v>0.18089248592579055</v>
      </c>
      <c r="Q371" s="6">
        <f t="shared" si="129"/>
        <v>0.17282152440446996</v>
      </c>
    </row>
    <row r="372" spans="1:17" x14ac:dyDescent="0.3">
      <c r="A372" s="1">
        <v>44277</v>
      </c>
      <c r="B372">
        <v>51458</v>
      </c>
      <c r="C372">
        <f t="shared" si="82"/>
        <v>225.99627186146972</v>
      </c>
      <c r="D372">
        <f t="shared" si="139"/>
        <v>297.7811819670481</v>
      </c>
      <c r="E372">
        <f t="shared" si="107"/>
        <v>3473</v>
      </c>
      <c r="F372">
        <v>904</v>
      </c>
      <c r="G372">
        <f t="shared" ref="G372:G388" si="148">F372-F371</f>
        <v>1.0005537100257698</v>
      </c>
      <c r="H372">
        <f t="shared" si="117"/>
        <v>22</v>
      </c>
      <c r="I372">
        <v>46411</v>
      </c>
      <c r="J372">
        <f t="shared" si="99"/>
        <v>4143</v>
      </c>
      <c r="K372">
        <f t="shared" si="134"/>
        <v>4201.0640275060223</v>
      </c>
      <c r="L372">
        <f t="shared" si="144"/>
        <v>1.0097803495393376</v>
      </c>
      <c r="M372">
        <f t="shared" si="145"/>
        <v>1.0270593696273373</v>
      </c>
      <c r="N372">
        <f t="shared" si="146"/>
        <v>1.1818925514007037</v>
      </c>
      <c r="O372">
        <f t="shared" si="147"/>
        <v>1.1637640449438202</v>
      </c>
      <c r="P372" s="6">
        <f t="shared" si="128"/>
        <v>0.18189255140070371</v>
      </c>
      <c r="Q372" s="6">
        <f t="shared" si="129"/>
        <v>0.16376404494382024</v>
      </c>
    </row>
    <row r="373" spans="1:17" x14ac:dyDescent="0.3">
      <c r="A373" s="1">
        <v>44278</v>
      </c>
      <c r="B373">
        <v>51834</v>
      </c>
      <c r="C373">
        <f t="shared" si="82"/>
        <v>376</v>
      </c>
      <c r="D373">
        <f t="shared" si="139"/>
        <v>297.14285714285717</v>
      </c>
      <c r="E373">
        <f t="shared" si="107"/>
        <v>3595</v>
      </c>
      <c r="F373">
        <v>919</v>
      </c>
      <c r="G373">
        <f t="shared" si="148"/>
        <v>15</v>
      </c>
      <c r="H373">
        <f t="shared" si="117"/>
        <v>35</v>
      </c>
      <c r="I373">
        <v>46673</v>
      </c>
      <c r="J373">
        <f t="shared" si="99"/>
        <v>4242</v>
      </c>
      <c r="K373">
        <f t="shared" si="134"/>
        <v>4302.7911179606308</v>
      </c>
      <c r="L373">
        <f t="shared" si="144"/>
        <v>1.0238957277335263</v>
      </c>
      <c r="M373">
        <f t="shared" si="145"/>
        <v>1.0242146012982809</v>
      </c>
      <c r="N373">
        <f t="shared" si="146"/>
        <v>1.1802157222964715</v>
      </c>
      <c r="O373">
        <f t="shared" si="147"/>
        <v>1.1524042379788102</v>
      </c>
      <c r="P373" s="6">
        <f t="shared" si="128"/>
        <v>0.18021572229647154</v>
      </c>
      <c r="Q373" s="6">
        <f t="shared" si="129"/>
        <v>0.1524042379788102</v>
      </c>
    </row>
    <row r="374" spans="1:17" x14ac:dyDescent="0.3">
      <c r="A374" s="1">
        <v>44279</v>
      </c>
      <c r="B374">
        <v>52144</v>
      </c>
      <c r="C374">
        <f t="shared" si="82"/>
        <v>310</v>
      </c>
      <c r="D374">
        <f t="shared" si="139"/>
        <v>274.85714285714283</v>
      </c>
      <c r="E374">
        <f t="shared" si="107"/>
        <v>3716</v>
      </c>
      <c r="F374">
        <v>938</v>
      </c>
      <c r="G374">
        <f t="shared" si="148"/>
        <v>19</v>
      </c>
      <c r="H374">
        <f t="shared" si="117"/>
        <v>44</v>
      </c>
      <c r="I374">
        <v>46836</v>
      </c>
      <c r="J374">
        <f t="shared" si="99"/>
        <v>4370</v>
      </c>
      <c r="K374">
        <f t="shared" si="134"/>
        <v>4372.6679252133945</v>
      </c>
      <c r="L374">
        <f t="shared" si="144"/>
        <v>1.0301744460160303</v>
      </c>
      <c r="M374">
        <f t="shared" si="145"/>
        <v>1.0162398790313305</v>
      </c>
      <c r="N374">
        <f t="shared" si="146"/>
        <v>1.1710530990874288</v>
      </c>
      <c r="O374">
        <f t="shared" si="147"/>
        <v>1.2035251996695124</v>
      </c>
      <c r="P374" s="6">
        <f t="shared" si="128"/>
        <v>0.17105309908742883</v>
      </c>
      <c r="Q374" s="6">
        <f t="shared" si="129"/>
        <v>0.20352519966951244</v>
      </c>
    </row>
    <row r="375" spans="1:17" x14ac:dyDescent="0.3">
      <c r="A375" s="1">
        <v>44280</v>
      </c>
      <c r="B375">
        <v>52512</v>
      </c>
      <c r="C375">
        <f t="shared" si="82"/>
        <v>368</v>
      </c>
      <c r="D375">
        <f>AVERAGE(C372:C379)</f>
        <v>213.74953398268372</v>
      </c>
      <c r="E375">
        <f t="shared" si="107"/>
        <v>3816</v>
      </c>
      <c r="F375">
        <v>947</v>
      </c>
      <c r="G375">
        <f t="shared" si="148"/>
        <v>9</v>
      </c>
      <c r="H375">
        <f t="shared" si="117"/>
        <v>51.002232145637549</v>
      </c>
      <c r="I375">
        <v>46997</v>
      </c>
      <c r="J375">
        <f t="shared" si="99"/>
        <v>4568</v>
      </c>
      <c r="K375">
        <f t="shared" si="134"/>
        <v>4401.3773135863412</v>
      </c>
      <c r="L375">
        <f t="shared" si="144"/>
        <v>1.0453089244851259</v>
      </c>
      <c r="M375">
        <f t="shared" si="145"/>
        <v>1.0065656457027996</v>
      </c>
      <c r="N375">
        <f t="shared" si="146"/>
        <v>1.1522014464383283</v>
      </c>
      <c r="O375">
        <f t="shared" si="147"/>
        <v>1.2055045180053117</v>
      </c>
      <c r="P375" s="6">
        <f t="shared" si="128"/>
        <v>0.15220144643832834</v>
      </c>
      <c r="Q375" s="6">
        <f t="shared" si="129"/>
        <v>0.20550451800531166</v>
      </c>
    </row>
    <row r="376" spans="1:17" x14ac:dyDescent="0.3">
      <c r="A376" s="1">
        <v>44281</v>
      </c>
      <c r="B376">
        <v>52821</v>
      </c>
      <c r="C376">
        <f t="shared" si="82"/>
        <v>309</v>
      </c>
      <c r="D376">
        <f>AVERAGE(C373:C379)</f>
        <v>212</v>
      </c>
      <c r="E376">
        <f t="shared" si="107"/>
        <v>3810</v>
      </c>
      <c r="F376">
        <v>953</v>
      </c>
      <c r="G376">
        <f t="shared" si="148"/>
        <v>6</v>
      </c>
      <c r="H376">
        <f t="shared" si="117"/>
        <v>55</v>
      </c>
      <c r="I376">
        <v>47199</v>
      </c>
      <c r="J376">
        <f t="shared" si="99"/>
        <v>4669</v>
      </c>
      <c r="K376">
        <f t="shared" si="134"/>
        <v>4385.7312700740422</v>
      </c>
      <c r="L376">
        <f t="shared" si="144"/>
        <v>1.0221103327495622</v>
      </c>
      <c r="M376">
        <f t="shared" si="145"/>
        <v>0.9964451937660509</v>
      </c>
      <c r="N376">
        <f t="shared" si="146"/>
        <v>1.1234986537381513</v>
      </c>
      <c r="O376">
        <f t="shared" si="147"/>
        <v>1.1823246391491518</v>
      </c>
      <c r="P376" s="6">
        <f t="shared" si="128"/>
        <v>0.12349865373815128</v>
      </c>
      <c r="Q376" s="6">
        <f t="shared" si="129"/>
        <v>0.18232463914915176</v>
      </c>
    </row>
    <row r="377" spans="1:17" x14ac:dyDescent="0.3">
      <c r="A377" s="1">
        <v>44282</v>
      </c>
      <c r="B377">
        <v>52931</v>
      </c>
      <c r="C377">
        <f t="shared" si="82"/>
        <v>110</v>
      </c>
      <c r="D377">
        <f t="shared" si="139"/>
        <v>292.85714285714283</v>
      </c>
      <c r="E377">
        <f t="shared" si="107"/>
        <v>3630</v>
      </c>
      <c r="F377">
        <v>956</v>
      </c>
      <c r="G377">
        <f t="shared" si="148"/>
        <v>3</v>
      </c>
      <c r="H377">
        <f t="shared" si="117"/>
        <v>54</v>
      </c>
      <c r="I377">
        <v>47427</v>
      </c>
      <c r="J377">
        <f t="shared" si="99"/>
        <v>4548</v>
      </c>
      <c r="K377">
        <f t="shared" si="134"/>
        <v>4430.5621605615061</v>
      </c>
      <c r="L377">
        <f t="shared" si="144"/>
        <v>0.97408438637823946</v>
      </c>
      <c r="M377">
        <f t="shared" si="145"/>
        <v>1.0102219875607443</v>
      </c>
      <c r="N377">
        <f t="shared" si="146"/>
        <v>1.1122148277900292</v>
      </c>
      <c r="O377">
        <f t="shared" si="147"/>
        <v>1.1193699237016983</v>
      </c>
      <c r="P377" s="6">
        <f t="shared" si="128"/>
        <v>0.11221482779002923</v>
      </c>
      <c r="Q377" s="6">
        <f t="shared" si="129"/>
        <v>0.1193699237016983</v>
      </c>
    </row>
    <row r="378" spans="1:17" x14ac:dyDescent="0.3">
      <c r="A378" s="1">
        <v>44283</v>
      </c>
      <c r="B378">
        <f>SQRT(B379*B377)</f>
        <v>52936.499714280319</v>
      </c>
      <c r="C378">
        <f t="shared" si="82"/>
        <v>5.4997142803185852</v>
      </c>
      <c r="D378">
        <f t="shared" si="139"/>
        <v>302.85714285714283</v>
      </c>
      <c r="E378">
        <f t="shared" si="107"/>
        <v>3421.4643209778078</v>
      </c>
      <c r="F378">
        <f>SQRT(F379*F377)</f>
        <v>963.96680440770365</v>
      </c>
      <c r="G378">
        <f t="shared" si="148"/>
        <v>7.9668044077036484</v>
      </c>
      <c r="H378">
        <f t="shared" si="117"/>
        <v>60.967358117729418</v>
      </c>
      <c r="I378">
        <f>SQRT(I379*I377)</f>
        <v>47677.339302859589</v>
      </c>
      <c r="J378">
        <f t="shared" si="99"/>
        <v>4295.193607013025</v>
      </c>
      <c r="K378">
        <f t="shared" si="134"/>
        <v>4455.4841027384973</v>
      </c>
      <c r="L378">
        <f t="shared" si="144"/>
        <v>0.94441372185862471</v>
      </c>
      <c r="M378">
        <f t="shared" si="145"/>
        <v>1.0056250067765289</v>
      </c>
      <c r="N378">
        <f t="shared" si="146"/>
        <v>1.089258974388879</v>
      </c>
      <c r="O378">
        <f t="shared" si="147"/>
        <v>1.0468747530361431</v>
      </c>
      <c r="P378" s="6">
        <f t="shared" si="128"/>
        <v>8.9258974388878976E-2</v>
      </c>
      <c r="Q378" s="6">
        <f t="shared" si="129"/>
        <v>4.687475303614308E-2</v>
      </c>
    </row>
    <row r="379" spans="1:17" x14ac:dyDescent="0.3">
      <c r="A379" s="1">
        <v>44284</v>
      </c>
      <c r="B379">
        <v>52942</v>
      </c>
      <c r="C379">
        <f t="shared" ref="C379:C445" si="149">B379-B378</f>
        <v>5.5002857196814148</v>
      </c>
      <c r="D379">
        <f t="shared" si="139"/>
        <v>285.42857142857144</v>
      </c>
      <c r="E379">
        <f t="shared" si="107"/>
        <v>3212</v>
      </c>
      <c r="F379">
        <v>972</v>
      </c>
      <c r="G379">
        <f t="shared" si="148"/>
        <v>8.0331955922963516</v>
      </c>
      <c r="H379">
        <f t="shared" si="117"/>
        <v>68</v>
      </c>
      <c r="I379">
        <v>47929</v>
      </c>
      <c r="J379">
        <f t="shared" si="99"/>
        <v>4041</v>
      </c>
      <c r="K379">
        <f t="shared" si="134"/>
        <v>4447.9214285497692</v>
      </c>
      <c r="L379">
        <f t="shared" si="144"/>
        <v>0.94081905723691073</v>
      </c>
      <c r="M379">
        <f t="shared" si="145"/>
        <v>0.99830261448265978</v>
      </c>
      <c r="N379">
        <f t="shared" si="146"/>
        <v>1.058760685251992</v>
      </c>
      <c r="O379">
        <f t="shared" si="147"/>
        <v>0.97538015930485156</v>
      </c>
      <c r="P379" s="6">
        <f t="shared" si="128"/>
        <v>5.8760685251991962E-2</v>
      </c>
      <c r="Q379" s="6">
        <f t="shared" si="129"/>
        <v>-2.4619840695148443E-2</v>
      </c>
    </row>
    <row r="380" spans="1:17" x14ac:dyDescent="0.3">
      <c r="A380" s="1">
        <v>44285</v>
      </c>
      <c r="B380">
        <v>53884</v>
      </c>
      <c r="C380">
        <f t="shared" si="149"/>
        <v>942</v>
      </c>
      <c r="D380">
        <f t="shared" si="139"/>
        <v>266.88648926240108</v>
      </c>
      <c r="E380">
        <f t="shared" si="107"/>
        <v>3859</v>
      </c>
      <c r="F380">
        <v>981</v>
      </c>
      <c r="G380">
        <f t="shared" si="148"/>
        <v>9</v>
      </c>
      <c r="H380">
        <f t="shared" si="117"/>
        <v>62</v>
      </c>
      <c r="I380">
        <v>48348</v>
      </c>
      <c r="J380">
        <f t="shared" si="99"/>
        <v>4555</v>
      </c>
      <c r="K380">
        <f t="shared" si="134"/>
        <v>4411.6645162427822</v>
      </c>
      <c r="L380">
        <f t="shared" si="144"/>
        <v>1.1271962385548131</v>
      </c>
      <c r="M380">
        <f t="shared" si="145"/>
        <v>0.99184857176786767</v>
      </c>
      <c r="N380">
        <f t="shared" si="146"/>
        <v>1.0253029708617958</v>
      </c>
      <c r="O380">
        <f t="shared" si="147"/>
        <v>1.0737859500235738</v>
      </c>
      <c r="P380" s="6">
        <f t="shared" si="128"/>
        <v>2.5302970861795782E-2</v>
      </c>
      <c r="Q380" s="6">
        <f t="shared" si="129"/>
        <v>7.3785950023573799E-2</v>
      </c>
    </row>
    <row r="381" spans="1:17" x14ac:dyDescent="0.3">
      <c r="A381" s="1">
        <v>44286</v>
      </c>
      <c r="B381">
        <v>54264</v>
      </c>
      <c r="C381">
        <f t="shared" si="149"/>
        <v>380</v>
      </c>
      <c r="D381">
        <f t="shared" si="139"/>
        <v>276.85714285714283</v>
      </c>
      <c r="E381">
        <f t="shared" si="107"/>
        <v>4148</v>
      </c>
      <c r="F381">
        <v>993</v>
      </c>
      <c r="G381">
        <f t="shared" si="148"/>
        <v>12</v>
      </c>
      <c r="H381">
        <f t="shared" si="117"/>
        <v>55</v>
      </c>
      <c r="I381">
        <v>48726</v>
      </c>
      <c r="J381">
        <f t="shared" si="99"/>
        <v>4545</v>
      </c>
      <c r="K381">
        <f t="shared" si="134"/>
        <v>4376.9026988089336</v>
      </c>
      <c r="L381">
        <f t="shared" si="144"/>
        <v>0.99780461031833145</v>
      </c>
      <c r="M381">
        <f t="shared" si="145"/>
        <v>0.99212047577374407</v>
      </c>
      <c r="N381">
        <f t="shared" si="146"/>
        <v>1.0009684644862056</v>
      </c>
      <c r="O381">
        <f t="shared" si="147"/>
        <v>1.0400457665903891</v>
      </c>
      <c r="P381" s="6">
        <f t="shared" si="128"/>
        <v>9.6846448620557801E-4</v>
      </c>
      <c r="Q381" s="6">
        <f t="shared" si="129"/>
        <v>4.0045766590389054E-2</v>
      </c>
    </row>
    <row r="382" spans="1:17" x14ac:dyDescent="0.3">
      <c r="A382" s="1">
        <v>44287</v>
      </c>
      <c r="B382">
        <v>54510</v>
      </c>
      <c r="C382">
        <f t="shared" si="149"/>
        <v>246</v>
      </c>
      <c r="D382">
        <f t="shared" si="139"/>
        <v>277.35707824557386</v>
      </c>
      <c r="E382">
        <f t="shared" si="107"/>
        <v>4082.4682737693365</v>
      </c>
      <c r="F382">
        <v>996</v>
      </c>
      <c r="G382">
        <f t="shared" si="148"/>
        <v>3</v>
      </c>
      <c r="H382">
        <f t="shared" si="117"/>
        <v>49</v>
      </c>
      <c r="I382">
        <v>49000</v>
      </c>
      <c r="J382">
        <f t="shared" si="99"/>
        <v>4514</v>
      </c>
      <c r="K382">
        <f t="shared" si="134"/>
        <v>4342.8394796654156</v>
      </c>
      <c r="L382">
        <f t="shared" si="144"/>
        <v>0.99317931793179315</v>
      </c>
      <c r="M382">
        <f t="shared" si="145"/>
        <v>0.99221750596539704</v>
      </c>
      <c r="N382">
        <f t="shared" si="146"/>
        <v>0.98670011004504687</v>
      </c>
      <c r="O382">
        <f t="shared" si="147"/>
        <v>0.98817863397548156</v>
      </c>
      <c r="P382" s="6">
        <f t="shared" si="128"/>
        <v>-1.3299889954953126E-2</v>
      </c>
      <c r="Q382" s="6">
        <f t="shared" si="129"/>
        <v>-1.1821366024518443E-2</v>
      </c>
    </row>
    <row r="383" spans="1:17" x14ac:dyDescent="0.3">
      <c r="A383" s="1">
        <v>44288</v>
      </c>
      <c r="B383">
        <f>SQRT(B384*B382)</f>
        <v>54689.205424836808</v>
      </c>
      <c r="C383">
        <f t="shared" si="149"/>
        <v>179.20542483680765</v>
      </c>
      <c r="D383">
        <f t="shared" si="139"/>
        <v>277.85714285714283</v>
      </c>
      <c r="E383">
        <f t="shared" si="107"/>
        <v>3948.2054248368077</v>
      </c>
      <c r="F383">
        <f>SQRT(F384*F382)</f>
        <v>1002.9755729827123</v>
      </c>
      <c r="G383">
        <f t="shared" si="148"/>
        <v>6.975572982712265</v>
      </c>
      <c r="H383">
        <f t="shared" si="117"/>
        <v>49.975572982712265</v>
      </c>
      <c r="I383">
        <f>SQRT(I384*I382)</f>
        <v>49277.215830442372</v>
      </c>
      <c r="J383">
        <f t="shared" si="99"/>
        <v>4409.01402141172</v>
      </c>
      <c r="K383">
        <f t="shared" si="134"/>
        <v>4309.5351009130827</v>
      </c>
      <c r="L383">
        <f t="shared" si="144"/>
        <v>0.97674214032160389</v>
      </c>
      <c r="M383">
        <f t="shared" si="145"/>
        <v>0.99233119738634712</v>
      </c>
      <c r="N383">
        <f t="shared" si="146"/>
        <v>0.98262634792950432</v>
      </c>
      <c r="O383">
        <f t="shared" si="147"/>
        <v>0.94431656059364322</v>
      </c>
      <c r="P383" s="6">
        <f t="shared" si="128"/>
        <v>-1.7373652070495682E-2</v>
      </c>
      <c r="Q383" s="6">
        <f t="shared" si="129"/>
        <v>-5.5683439406356783E-2</v>
      </c>
    </row>
    <row r="384" spans="1:17" x14ac:dyDescent="0.3">
      <c r="A384" s="1">
        <v>44289</v>
      </c>
      <c r="B384">
        <v>54869</v>
      </c>
      <c r="C384">
        <f t="shared" si="149"/>
        <v>179.79457516319235</v>
      </c>
      <c r="D384">
        <f t="shared" si="139"/>
        <v>243.85714285714286</v>
      </c>
      <c r="E384">
        <f t="shared" si="107"/>
        <v>3862</v>
      </c>
      <c r="F384">
        <v>1010</v>
      </c>
      <c r="G384">
        <f t="shared" si="148"/>
        <v>7.024427017287735</v>
      </c>
      <c r="H384">
        <f t="shared" si="117"/>
        <v>54</v>
      </c>
      <c r="I384">
        <v>49556</v>
      </c>
      <c r="J384">
        <f t="shared" si="99"/>
        <v>4303</v>
      </c>
      <c r="K384">
        <f t="shared" si="134"/>
        <v>4263.9146969834537</v>
      </c>
      <c r="L384">
        <f t="shared" si="144"/>
        <v>0.97595516346809541</v>
      </c>
      <c r="M384">
        <f t="shared" si="145"/>
        <v>0.98941407765307143</v>
      </c>
      <c r="N384">
        <f t="shared" si="146"/>
        <v>0.96238683545364534</v>
      </c>
      <c r="O384">
        <f t="shared" si="147"/>
        <v>0.94613016710642039</v>
      </c>
      <c r="P384" s="6">
        <f t="shared" si="128"/>
        <v>-3.761316454635466E-2</v>
      </c>
      <c r="Q384" s="6">
        <f t="shared" si="129"/>
        <v>-5.3869832893579606E-2</v>
      </c>
    </row>
    <row r="385" spans="1:17" x14ac:dyDescent="0.3">
      <c r="A385" s="1">
        <v>44290</v>
      </c>
      <c r="B385">
        <f>SQRT(B386*B384)</f>
        <v>54877.999261999335</v>
      </c>
      <c r="C385">
        <f t="shared" si="149"/>
        <v>8.999261999335431</v>
      </c>
      <c r="D385">
        <f t="shared" si="139"/>
        <v>233.85714285714286</v>
      </c>
      <c r="E385">
        <f t="shared" si="107"/>
        <v>3645.9955338608052</v>
      </c>
      <c r="F385">
        <f>SQRT(F386*F384)</f>
        <v>1013.9921104229559</v>
      </c>
      <c r="G385">
        <f t="shared" si="148"/>
        <v>3.992110422955875</v>
      </c>
      <c r="H385">
        <f t="shared" si="117"/>
        <v>50.025306015252227</v>
      </c>
      <c r="I385">
        <f>SQRT(I386*I384)</f>
        <v>49797.411980945355</v>
      </c>
      <c r="J385">
        <f t="shared" si="99"/>
        <v>4066.5951706310225</v>
      </c>
      <c r="K385">
        <f t="shared" si="134"/>
        <v>4219.9594077009369</v>
      </c>
      <c r="L385">
        <f t="shared" si="144"/>
        <v>0.94506046261469268</v>
      </c>
      <c r="M385">
        <f t="shared" si="145"/>
        <v>0.98969133005554422</v>
      </c>
      <c r="N385">
        <f t="shared" si="146"/>
        <v>0.94713824814394498</v>
      </c>
      <c r="O385">
        <f t="shared" si="147"/>
        <v>0.94677808329553392</v>
      </c>
      <c r="P385" s="6">
        <f t="shared" si="128"/>
        <v>-5.2861751856055017E-2</v>
      </c>
      <c r="Q385" s="6">
        <f t="shared" si="129"/>
        <v>-5.3221916704466077E-2</v>
      </c>
    </row>
    <row r="386" spans="1:17" x14ac:dyDescent="0.3">
      <c r="A386" s="1">
        <v>44291</v>
      </c>
      <c r="B386">
        <v>54887</v>
      </c>
      <c r="C386">
        <f t="shared" si="149"/>
        <v>9.000738000664569</v>
      </c>
      <c r="D386">
        <f t="shared" si="139"/>
        <v>242.28571428571428</v>
      </c>
      <c r="E386">
        <f t="shared" si="107"/>
        <v>3429</v>
      </c>
      <c r="F386">
        <v>1018</v>
      </c>
      <c r="G386">
        <f t="shared" si="148"/>
        <v>4.007889577044125</v>
      </c>
      <c r="H386">
        <f t="shared" si="117"/>
        <v>46</v>
      </c>
      <c r="I386">
        <v>50040</v>
      </c>
      <c r="J386">
        <f t="shared" si="99"/>
        <v>3829</v>
      </c>
      <c r="K386">
        <f t="shared" si="134"/>
        <v>4195.2222414791877</v>
      </c>
      <c r="L386">
        <f t="shared" si="144"/>
        <v>0.9415739308532759</v>
      </c>
      <c r="M386">
        <f t="shared" si="145"/>
        <v>0.99413805588352178</v>
      </c>
      <c r="N386">
        <f t="shared" si="146"/>
        <v>0.94318712883537303</v>
      </c>
      <c r="O386">
        <f t="shared" si="147"/>
        <v>0.94753773818361786</v>
      </c>
      <c r="P386" s="6">
        <f t="shared" si="128"/>
        <v>-5.6812871164626966E-2</v>
      </c>
      <c r="Q386" s="6">
        <f t="shared" si="129"/>
        <v>-5.2462261816382139E-2</v>
      </c>
    </row>
    <row r="387" spans="1:17" x14ac:dyDescent="0.3">
      <c r="A387" s="1">
        <v>44292</v>
      </c>
      <c r="B387">
        <v>55591</v>
      </c>
      <c r="C387">
        <f t="shared" si="149"/>
        <v>704</v>
      </c>
      <c r="D387">
        <f t="shared" si="139"/>
        <v>252.39922502331319</v>
      </c>
      <c r="E387">
        <f t="shared" si="107"/>
        <v>3757</v>
      </c>
      <c r="F387">
        <v>1029</v>
      </c>
      <c r="G387">
        <f t="shared" si="148"/>
        <v>11</v>
      </c>
      <c r="H387">
        <f t="shared" si="117"/>
        <v>48</v>
      </c>
      <c r="I387">
        <v>50334</v>
      </c>
      <c r="J387">
        <f t="shared" si="99"/>
        <v>4228</v>
      </c>
      <c r="K387">
        <f t="shared" si="134"/>
        <v>4180.6610028792602</v>
      </c>
      <c r="L387">
        <f t="shared" si="144"/>
        <v>1.1042047531992687</v>
      </c>
      <c r="M387">
        <f t="shared" si="145"/>
        <v>0.99652909005488266</v>
      </c>
      <c r="N387">
        <f t="shared" si="146"/>
        <v>0.94763801451515239</v>
      </c>
      <c r="O387">
        <f t="shared" si="147"/>
        <v>0.92821075740944015</v>
      </c>
      <c r="P387" s="6">
        <f t="shared" si="128"/>
        <v>-5.2361985484847606E-2</v>
      </c>
      <c r="Q387" s="6">
        <f t="shared" si="129"/>
        <v>-7.1789242590559854E-2</v>
      </c>
    </row>
    <row r="388" spans="1:17" x14ac:dyDescent="0.3">
      <c r="A388" s="1">
        <v>44293</v>
      </c>
      <c r="B388">
        <v>55901</v>
      </c>
      <c r="C388">
        <f t="shared" si="149"/>
        <v>310</v>
      </c>
      <c r="D388">
        <f t="shared" si="139"/>
        <v>261.14285714285717</v>
      </c>
      <c r="E388">
        <f t="shared" si="107"/>
        <v>3757</v>
      </c>
      <c r="F388">
        <v>1042</v>
      </c>
      <c r="G388">
        <f t="shared" si="148"/>
        <v>13</v>
      </c>
      <c r="H388">
        <f t="shared" si="117"/>
        <v>49</v>
      </c>
      <c r="I388">
        <v>50632</v>
      </c>
      <c r="J388">
        <f t="shared" si="99"/>
        <v>4227</v>
      </c>
      <c r="K388">
        <f t="shared" si="134"/>
        <v>4173.2657085419996</v>
      </c>
      <c r="L388">
        <f t="shared" si="144"/>
        <v>0.99976348155156103</v>
      </c>
      <c r="M388">
        <f t="shared" si="145"/>
        <v>0.99823107055746274</v>
      </c>
      <c r="N388">
        <f t="shared" si="146"/>
        <v>0.95347463622566964</v>
      </c>
      <c r="O388">
        <f t="shared" si="147"/>
        <v>0.93003300330033001</v>
      </c>
      <c r="P388" s="6">
        <f t="shared" si="128"/>
        <v>-4.6525363774330364E-2</v>
      </c>
      <c r="Q388" s="6">
        <f t="shared" si="129"/>
        <v>-6.9966996699669992E-2</v>
      </c>
    </row>
    <row r="389" spans="1:17" x14ac:dyDescent="0.3">
      <c r="A389" s="1">
        <v>44294</v>
      </c>
      <c r="B389">
        <v>56206</v>
      </c>
      <c r="C389">
        <f t="shared" si="149"/>
        <v>305</v>
      </c>
      <c r="D389">
        <f t="shared" si="139"/>
        <v>283.25203299144988</v>
      </c>
      <c r="E389">
        <f t="shared" si="107"/>
        <v>3694</v>
      </c>
      <c r="F389">
        <v>1046</v>
      </c>
      <c r="G389">
        <f>F389-F388</f>
        <v>4</v>
      </c>
      <c r="H389">
        <f t="shared" si="117"/>
        <v>50</v>
      </c>
      <c r="I389">
        <v>50828</v>
      </c>
      <c r="J389">
        <f t="shared" si="99"/>
        <v>4332</v>
      </c>
      <c r="K389">
        <f t="shared" si="134"/>
        <v>4187.0234765453024</v>
      </c>
      <c r="L389">
        <f t="shared" si="144"/>
        <v>1.0248403122782115</v>
      </c>
      <c r="M389">
        <f t="shared" si="145"/>
        <v>1.0032966431960331</v>
      </c>
      <c r="N389">
        <f t="shared" si="146"/>
        <v>0.96412116914528057</v>
      </c>
      <c r="O389">
        <f t="shared" si="147"/>
        <v>0.95968099246787775</v>
      </c>
      <c r="P389" s="6">
        <f t="shared" si="128"/>
        <v>-3.5878830854719435E-2</v>
      </c>
      <c r="Q389" s="6">
        <f t="shared" si="129"/>
        <v>-4.0319007532122253E-2</v>
      </c>
    </row>
    <row r="390" spans="1:17" x14ac:dyDescent="0.3">
      <c r="A390" s="1">
        <v>44295</v>
      </c>
      <c r="B390">
        <v>56456</v>
      </c>
      <c r="C390">
        <f t="shared" si="149"/>
        <v>250</v>
      </c>
      <c r="D390">
        <f t="shared" si="139"/>
        <v>305.42857142857144</v>
      </c>
      <c r="E390">
        <f t="shared" si="107"/>
        <v>3635</v>
      </c>
      <c r="F390">
        <v>1053</v>
      </c>
      <c r="G390">
        <f t="shared" ref="G390:G439" si="150">F390-F389</f>
        <v>7</v>
      </c>
      <c r="H390">
        <f t="shared" si="117"/>
        <v>50.024427017287735</v>
      </c>
      <c r="I390">
        <v>51100</v>
      </c>
      <c r="J390">
        <f t="shared" si="99"/>
        <v>4303</v>
      </c>
      <c r="K390">
        <f t="shared" si="134"/>
        <v>4223.9900073161652</v>
      </c>
      <c r="L390">
        <f t="shared" si="144"/>
        <v>0.99330563250230841</v>
      </c>
      <c r="M390">
        <f t="shared" si="145"/>
        <v>1.0088288329353634</v>
      </c>
      <c r="N390">
        <f t="shared" si="146"/>
        <v>0.98014980929641515</v>
      </c>
      <c r="O390">
        <f t="shared" si="147"/>
        <v>0.97595516346809541</v>
      </c>
      <c r="P390" s="6">
        <f t="shared" si="128"/>
        <v>-1.9850190703584847E-2</v>
      </c>
      <c r="Q390" s="6">
        <f t="shared" si="129"/>
        <v>-2.404483653190459E-2</v>
      </c>
    </row>
    <row r="391" spans="1:17" x14ac:dyDescent="0.3">
      <c r="A391" s="1">
        <v>44296</v>
      </c>
      <c r="B391">
        <v>56697</v>
      </c>
      <c r="C391">
        <f t="shared" si="149"/>
        <v>241</v>
      </c>
      <c r="D391">
        <f t="shared" si="139"/>
        <v>248.14285714285714</v>
      </c>
      <c r="E391">
        <f t="shared" si="107"/>
        <v>3766</v>
      </c>
      <c r="F391">
        <v>1057</v>
      </c>
      <c r="G391">
        <f t="shared" si="150"/>
        <v>4</v>
      </c>
      <c r="H391">
        <f t="shared" si="117"/>
        <v>47</v>
      </c>
      <c r="I391">
        <v>51390</v>
      </c>
      <c r="J391">
        <f t="shared" si="99"/>
        <v>4250</v>
      </c>
      <c r="K391">
        <f t="shared" si="134"/>
        <v>4204.4535900417304</v>
      </c>
      <c r="L391">
        <f t="shared" si="144"/>
        <v>0.98768301185219609</v>
      </c>
      <c r="M391">
        <f t="shared" si="145"/>
        <v>0.99537489027185277</v>
      </c>
      <c r="N391">
        <f t="shared" si="146"/>
        <v>0.98605480851111083</v>
      </c>
      <c r="O391">
        <f t="shared" si="147"/>
        <v>0.98768301185219609</v>
      </c>
      <c r="P391" s="6">
        <f t="shared" si="128"/>
        <v>-1.3945191488889175E-2</v>
      </c>
      <c r="Q391" s="6">
        <f t="shared" si="129"/>
        <v>-1.2316988147803909E-2</v>
      </c>
    </row>
    <row r="392" spans="1:17" x14ac:dyDescent="0.3">
      <c r="A392" s="1">
        <v>44297</v>
      </c>
      <c r="B392">
        <f>SQRT(B393*B391)</f>
        <v>56860.763492939484</v>
      </c>
      <c r="C392">
        <f t="shared" si="149"/>
        <v>163.76349293948442</v>
      </c>
      <c r="D392">
        <f t="shared" si="139"/>
        <v>256.57142857142856</v>
      </c>
      <c r="E392">
        <f t="shared" si="107"/>
        <v>3924.2637786591658</v>
      </c>
      <c r="F392">
        <f>SQRT(F393*F391)</f>
        <v>1062.9830666572257</v>
      </c>
      <c r="G392">
        <f t="shared" si="150"/>
        <v>5.9830666572256632</v>
      </c>
      <c r="H392">
        <f t="shared" si="117"/>
        <v>48.990956234269788</v>
      </c>
      <c r="I392">
        <f>SQRT(I393*I391)</f>
        <v>51636.409247739139</v>
      </c>
      <c r="J392">
        <f t="shared" si="99"/>
        <v>4161.3711785431224</v>
      </c>
      <c r="K392">
        <f t="shared" si="134"/>
        <v>4189.081831410741</v>
      </c>
      <c r="L392">
        <f t="shared" si="144"/>
        <v>0.97914615965720531</v>
      </c>
      <c r="M392">
        <f t="shared" si="145"/>
        <v>0.99634393428259083</v>
      </c>
      <c r="N392">
        <f t="shared" si="146"/>
        <v>0.99268296841105907</v>
      </c>
      <c r="O392">
        <f t="shared" si="147"/>
        <v>1.0233059854584428</v>
      </c>
      <c r="P392" s="6">
        <f t="shared" si="128"/>
        <v>-7.3170315889409254E-3</v>
      </c>
      <c r="Q392" s="6">
        <f t="shared" si="129"/>
        <v>2.3305985458442757E-2</v>
      </c>
    </row>
    <row r="393" spans="1:17" x14ac:dyDescent="0.3">
      <c r="A393" s="1">
        <v>44298</v>
      </c>
      <c r="B393">
        <v>57025</v>
      </c>
      <c r="C393">
        <f t="shared" si="149"/>
        <v>164.23650706051558</v>
      </c>
      <c r="D393">
        <f t="shared" si="139"/>
        <v>255.28571428571428</v>
      </c>
      <c r="E393">
        <f t="shared" si="107"/>
        <v>4083</v>
      </c>
      <c r="F393">
        <v>1069</v>
      </c>
      <c r="G393">
        <f t="shared" si="150"/>
        <v>6.0169333427743368</v>
      </c>
      <c r="H393">
        <f t="shared" si="117"/>
        <v>51</v>
      </c>
      <c r="I393">
        <v>51884</v>
      </c>
      <c r="J393">
        <f t="shared" si="99"/>
        <v>4072</v>
      </c>
      <c r="K393">
        <f t="shared" si="134"/>
        <v>4162.183676600871</v>
      </c>
      <c r="L393">
        <f t="shared" si="144"/>
        <v>0.97852362245311397</v>
      </c>
      <c r="M393">
        <f t="shared" si="145"/>
        <v>0.99357898558863633</v>
      </c>
      <c r="N393">
        <f t="shared" si="146"/>
        <v>0.99212471640914368</v>
      </c>
      <c r="O393">
        <f t="shared" si="147"/>
        <v>1.0634630451815095</v>
      </c>
      <c r="P393" s="6">
        <f t="shared" si="128"/>
        <v>-7.875283590856319E-3</v>
      </c>
      <c r="Q393" s="6">
        <f t="shared" si="129"/>
        <v>6.346304518150947E-2</v>
      </c>
    </row>
    <row r="394" spans="1:17" x14ac:dyDescent="0.3">
      <c r="A394" s="1">
        <v>44299</v>
      </c>
      <c r="B394">
        <v>57328</v>
      </c>
      <c r="C394">
        <f t="shared" si="149"/>
        <v>303</v>
      </c>
      <c r="D394">
        <f t="shared" si="139"/>
        <v>261.14285714285717</v>
      </c>
      <c r="E394">
        <f t="shared" si="107"/>
        <v>3444</v>
      </c>
      <c r="F394">
        <v>1086</v>
      </c>
      <c r="G394">
        <f t="shared" si="150"/>
        <v>17</v>
      </c>
      <c r="H394">
        <f t="shared" si="117"/>
        <v>57</v>
      </c>
      <c r="I394">
        <v>52149</v>
      </c>
      <c r="J394">
        <f t="shared" si="99"/>
        <v>4093</v>
      </c>
      <c r="K394">
        <f t="shared" si="134"/>
        <v>4147.802708348021</v>
      </c>
      <c r="L394">
        <f t="shared" si="144"/>
        <v>1.0051571709233791</v>
      </c>
      <c r="M394">
        <f t="shared" si="145"/>
        <v>0.99654485016274086</v>
      </c>
      <c r="N394">
        <f t="shared" si="146"/>
        <v>0.99214040686183136</v>
      </c>
      <c r="O394">
        <f t="shared" si="147"/>
        <v>0.96807000946073796</v>
      </c>
      <c r="P394" s="6">
        <f t="shared" si="128"/>
        <v>-7.8595931381686412E-3</v>
      </c>
      <c r="Q394" s="6">
        <f t="shared" si="129"/>
        <v>-3.1929990539262043E-2</v>
      </c>
    </row>
    <row r="395" spans="1:17" x14ac:dyDescent="0.3">
      <c r="A395" s="1">
        <v>44300</v>
      </c>
      <c r="B395">
        <v>57697</v>
      </c>
      <c r="C395">
        <f t="shared" si="149"/>
        <v>369</v>
      </c>
      <c r="D395">
        <f t="shared" si="139"/>
        <v>262.57142857142856</v>
      </c>
      <c r="E395">
        <f t="shared" si="107"/>
        <v>3433</v>
      </c>
      <c r="F395">
        <v>1096</v>
      </c>
      <c r="G395">
        <f t="shared" si="150"/>
        <v>10</v>
      </c>
      <c r="H395">
        <f t="shared" si="117"/>
        <v>54</v>
      </c>
      <c r="I395">
        <v>52481</v>
      </c>
      <c r="J395">
        <f t="shared" si="99"/>
        <v>4120</v>
      </c>
      <c r="K395">
        <f t="shared" si="134"/>
        <v>4148.917185114592</v>
      </c>
      <c r="L395">
        <f t="shared" si="144"/>
        <v>1.0065966283899341</v>
      </c>
      <c r="M395">
        <f t="shared" si="145"/>
        <v>1.0002686908816392</v>
      </c>
      <c r="N395">
        <f t="shared" si="146"/>
        <v>0.99416559473374289</v>
      </c>
      <c r="O395">
        <f t="shared" si="147"/>
        <v>0.97468653891648926</v>
      </c>
      <c r="P395" s="6">
        <f t="shared" si="128"/>
        <v>-5.8344052662571144E-3</v>
      </c>
      <c r="Q395" s="6">
        <f t="shared" si="129"/>
        <v>-2.5313461083510735E-2</v>
      </c>
    </row>
    <row r="396" spans="1:17" x14ac:dyDescent="0.3">
      <c r="A396" s="1">
        <v>44301</v>
      </c>
      <c r="B396">
        <v>57993</v>
      </c>
      <c r="C396">
        <f t="shared" si="149"/>
        <v>296</v>
      </c>
      <c r="D396">
        <f t="shared" si="139"/>
        <v>269.90589613207914</v>
      </c>
      <c r="E396">
        <f t="shared" si="107"/>
        <v>3483</v>
      </c>
      <c r="F396">
        <v>1102</v>
      </c>
      <c r="G396">
        <f t="shared" si="150"/>
        <v>6</v>
      </c>
      <c r="H396">
        <f t="shared" si="117"/>
        <v>56</v>
      </c>
      <c r="I396">
        <v>52750</v>
      </c>
      <c r="J396">
        <f t="shared" si="99"/>
        <v>4141</v>
      </c>
      <c r="K396">
        <f t="shared" si="134"/>
        <v>4161.4371476429669</v>
      </c>
      <c r="L396">
        <f t="shared" si="144"/>
        <v>1.0050970873786407</v>
      </c>
      <c r="M396">
        <f t="shared" si="145"/>
        <v>1.0030176458024502</v>
      </c>
      <c r="N396">
        <f t="shared" si="146"/>
        <v>0.99388913650815103</v>
      </c>
      <c r="O396">
        <f t="shared" si="147"/>
        <v>0.95590951061865193</v>
      </c>
      <c r="P396" s="6">
        <f t="shared" si="128"/>
        <v>-6.1108634918489724E-3</v>
      </c>
      <c r="Q396" s="6">
        <f t="shared" si="129"/>
        <v>-4.4090489381348075E-2</v>
      </c>
    </row>
    <row r="397" spans="1:17" x14ac:dyDescent="0.3">
      <c r="A397" s="1">
        <v>44302</v>
      </c>
      <c r="B397">
        <v>58284</v>
      </c>
      <c r="C397">
        <f t="shared" si="149"/>
        <v>291</v>
      </c>
      <c r="D397">
        <f t="shared" si="139"/>
        <v>277.28571428571428</v>
      </c>
      <c r="E397">
        <f t="shared" si="107"/>
        <v>3594.7945751631923</v>
      </c>
      <c r="F397">
        <v>1109</v>
      </c>
      <c r="G397">
        <f t="shared" si="150"/>
        <v>7</v>
      </c>
      <c r="H397">
        <f t="shared" si="117"/>
        <v>56</v>
      </c>
      <c r="I397">
        <v>52975</v>
      </c>
      <c r="J397">
        <f t="shared" si="99"/>
        <v>4200</v>
      </c>
      <c r="K397">
        <f t="shared" si="134"/>
        <v>4185.8233475314828</v>
      </c>
      <c r="L397">
        <f t="shared" si="144"/>
        <v>1.0142477662400387</v>
      </c>
      <c r="M397">
        <f t="shared" si="145"/>
        <v>1.0058600428225446</v>
      </c>
      <c r="N397">
        <f t="shared" si="146"/>
        <v>0.99096431106167959</v>
      </c>
      <c r="O397">
        <f t="shared" si="147"/>
        <v>0.97606321171275856</v>
      </c>
      <c r="P397" s="6">
        <f t="shared" si="128"/>
        <v>-9.0356889383204075E-3</v>
      </c>
      <c r="Q397" s="6">
        <f t="shared" si="129"/>
        <v>-2.3936788287241439E-2</v>
      </c>
    </row>
    <row r="398" spans="1:17" x14ac:dyDescent="0.3">
      <c r="A398" s="1">
        <v>44303</v>
      </c>
      <c r="B398">
        <v>58535</v>
      </c>
      <c r="C398">
        <f t="shared" si="149"/>
        <v>251</v>
      </c>
      <c r="D398">
        <f t="shared" si="139"/>
        <v>275.28571428571428</v>
      </c>
      <c r="E398">
        <f t="shared" si="107"/>
        <v>3666</v>
      </c>
      <c r="F398">
        <v>1119</v>
      </c>
      <c r="G398">
        <f t="shared" si="150"/>
        <v>10</v>
      </c>
      <c r="H398">
        <f t="shared" si="117"/>
        <v>62</v>
      </c>
      <c r="I398">
        <v>53158</v>
      </c>
      <c r="J398">
        <f t="shared" si="99"/>
        <v>4258</v>
      </c>
      <c r="K398">
        <f t="shared" si="134"/>
        <v>4212.6231866157041</v>
      </c>
      <c r="L398">
        <f t="shared" si="144"/>
        <v>1.0138095238095237</v>
      </c>
      <c r="M398">
        <f t="shared" si="145"/>
        <v>1.0064025251089552</v>
      </c>
      <c r="N398">
        <f t="shared" si="146"/>
        <v>1.0019430816392703</v>
      </c>
      <c r="O398">
        <f t="shared" si="147"/>
        <v>1.0018823529411764</v>
      </c>
      <c r="P398" s="6">
        <f t="shared" si="128"/>
        <v>1.943081639270261E-3</v>
      </c>
      <c r="Q398" s="6">
        <f t="shared" si="129"/>
        <v>1.8823529411764461E-3</v>
      </c>
    </row>
    <row r="399" spans="1:17" x14ac:dyDescent="0.3">
      <c r="A399" s="1">
        <v>44304</v>
      </c>
      <c r="B399">
        <f>SQRT(B400*B398)</f>
        <v>58750.104765864038</v>
      </c>
      <c r="C399">
        <f t="shared" si="149"/>
        <v>215.1047658640382</v>
      </c>
      <c r="D399">
        <f t="shared" si="139"/>
        <v>263.75695105194507</v>
      </c>
      <c r="E399">
        <f t="shared" si="107"/>
        <v>3872.1055038647028</v>
      </c>
      <c r="F399">
        <f>SQRT(F400*F398)</f>
        <v>1128.4600125835209</v>
      </c>
      <c r="G399">
        <f t="shared" si="150"/>
        <v>9.4600125835208928</v>
      </c>
      <c r="H399">
        <f t="shared" si="117"/>
        <v>65.47694592629523</v>
      </c>
      <c r="I399">
        <f>SQRT(I400*I398)</f>
        <v>53371.57097181982</v>
      </c>
      <c r="J399">
        <f t="shared" si="99"/>
        <v>4250.0737814606982</v>
      </c>
      <c r="K399">
        <f t="shared" si="134"/>
        <v>4238.7099047777274</v>
      </c>
      <c r="L399">
        <f t="shared" si="144"/>
        <v>0.998138511381094</v>
      </c>
      <c r="M399">
        <f t="shared" si="145"/>
        <v>1.006192511650438</v>
      </c>
      <c r="N399">
        <f t="shared" si="146"/>
        <v>1.0118470049916102</v>
      </c>
      <c r="O399">
        <f t="shared" si="147"/>
        <v>1.0213157152082335</v>
      </c>
      <c r="P399" s="6">
        <f t="shared" si="128"/>
        <v>1.1847004991610177E-2</v>
      </c>
      <c r="Q399" s="6">
        <f t="shared" si="129"/>
        <v>2.1315715208233499E-2</v>
      </c>
    </row>
    <row r="400" spans="1:17" x14ac:dyDescent="0.3">
      <c r="A400" s="1">
        <v>44305</v>
      </c>
      <c r="B400">
        <v>58966</v>
      </c>
      <c r="C400">
        <f t="shared" si="149"/>
        <v>215.8952341359618</v>
      </c>
      <c r="D400">
        <f t="shared" si="139"/>
        <v>262.85714285714283</v>
      </c>
      <c r="E400">
        <f t="shared" ref="E400:E452" si="151">SUM(C387:C400)</f>
        <v>4079</v>
      </c>
      <c r="F400">
        <v>1138</v>
      </c>
      <c r="G400">
        <f t="shared" si="150"/>
        <v>9.5399874164791072</v>
      </c>
      <c r="H400">
        <f t="shared" si="117"/>
        <v>69</v>
      </c>
      <c r="I400">
        <v>53586</v>
      </c>
      <c r="J400">
        <f t="shared" ref="J400:J469" si="152">B400-F400-I400</f>
        <v>4242</v>
      </c>
      <c r="K400">
        <f t="shared" si="134"/>
        <v>4264.9762470842861</v>
      </c>
      <c r="L400">
        <f t="shared" si="144"/>
        <v>0.99810031969423285</v>
      </c>
      <c r="M400">
        <f t="shared" si="145"/>
        <v>1.0061967775329357</v>
      </c>
      <c r="N400">
        <f t="shared" si="146"/>
        <v>1.0246967886259557</v>
      </c>
      <c r="O400">
        <f t="shared" si="147"/>
        <v>1.0417485265225934</v>
      </c>
      <c r="P400" s="6">
        <f t="shared" si="128"/>
        <v>2.4696788625955701E-2</v>
      </c>
      <c r="Q400" s="6">
        <f t="shared" si="129"/>
        <v>4.1748526522593421E-2</v>
      </c>
    </row>
    <row r="401" spans="1:17" x14ac:dyDescent="0.3">
      <c r="A401" s="1">
        <v>44306</v>
      </c>
      <c r="B401">
        <v>59255</v>
      </c>
      <c r="C401">
        <f t="shared" si="149"/>
        <v>289</v>
      </c>
      <c r="D401">
        <f t="shared" si="139"/>
        <v>267.57142857142856</v>
      </c>
      <c r="E401">
        <f t="shared" si="151"/>
        <v>3664</v>
      </c>
      <c r="F401">
        <v>1145</v>
      </c>
      <c r="G401">
        <f t="shared" si="150"/>
        <v>7</v>
      </c>
      <c r="H401">
        <f t="shared" si="117"/>
        <v>59</v>
      </c>
      <c r="I401">
        <v>53830</v>
      </c>
      <c r="J401">
        <f t="shared" si="152"/>
        <v>4280</v>
      </c>
      <c r="K401">
        <f t="shared" si="134"/>
        <v>4293.9718308488582</v>
      </c>
      <c r="L401">
        <f t="shared" si="144"/>
        <v>1.0089580386610089</v>
      </c>
      <c r="M401">
        <f t="shared" si="145"/>
        <v>1.0067985334700034</v>
      </c>
      <c r="N401">
        <f t="shared" si="146"/>
        <v>1.0352401338199264</v>
      </c>
      <c r="O401">
        <f t="shared" si="147"/>
        <v>1.0456877595895431</v>
      </c>
      <c r="P401" s="6">
        <f t="shared" si="128"/>
        <v>3.5240133819926411E-2</v>
      </c>
      <c r="Q401" s="6">
        <f t="shared" si="129"/>
        <v>4.5687759589543075E-2</v>
      </c>
    </row>
    <row r="402" spans="1:17" x14ac:dyDescent="0.3">
      <c r="A402" s="1">
        <v>44307</v>
      </c>
      <c r="B402">
        <f>SQRT(B403*B401)</f>
        <v>59543.298657363615</v>
      </c>
      <c r="C402">
        <f t="shared" si="149"/>
        <v>288.29865736361535</v>
      </c>
      <c r="D402">
        <f t="shared" si="139"/>
        <v>236.28571428571428</v>
      </c>
      <c r="E402">
        <f t="shared" si="151"/>
        <v>3642.2986573636153</v>
      </c>
      <c r="F402">
        <f>SQRT(F403*F401)</f>
        <v>1151.48165421773</v>
      </c>
      <c r="G402">
        <f t="shared" si="150"/>
        <v>6.4816542177300107</v>
      </c>
      <c r="H402">
        <f t="shared" si="117"/>
        <v>55.481654217730011</v>
      </c>
      <c r="I402">
        <f>SQRT(I403*I401)</f>
        <v>54089.87271199665</v>
      </c>
      <c r="J402">
        <f t="shared" si="152"/>
        <v>4301.944291149237</v>
      </c>
      <c r="K402">
        <f t="shared" si="134"/>
        <v>4294.1158803590788</v>
      </c>
      <c r="L402">
        <f t="shared" si="144"/>
        <v>1.0051271708292611</v>
      </c>
      <c r="M402">
        <f t="shared" si="145"/>
        <v>1.0000335469155122</v>
      </c>
      <c r="N402">
        <f t="shared" si="146"/>
        <v>1.0349967687389443</v>
      </c>
      <c r="O402">
        <f t="shared" si="147"/>
        <v>1.0441612357158343</v>
      </c>
      <c r="P402" s="6">
        <f t="shared" si="128"/>
        <v>3.4996768738944306E-2</v>
      </c>
      <c r="Q402" s="6">
        <f t="shared" si="129"/>
        <v>4.4161235715834302E-2</v>
      </c>
    </row>
    <row r="403" spans="1:17" x14ac:dyDescent="0.3">
      <c r="A403" s="1">
        <v>44308</v>
      </c>
      <c r="B403">
        <v>59833</v>
      </c>
      <c r="C403">
        <f t="shared" si="149"/>
        <v>289.70134263638465</v>
      </c>
      <c r="D403">
        <f t="shared" si="139"/>
        <v>261.16237498845294</v>
      </c>
      <c r="E403">
        <f t="shared" si="151"/>
        <v>3627</v>
      </c>
      <c r="F403">
        <v>1158</v>
      </c>
      <c r="G403">
        <f t="shared" si="150"/>
        <v>6.5183457822699893</v>
      </c>
      <c r="H403">
        <f t="shared" si="117"/>
        <v>56</v>
      </c>
      <c r="I403">
        <v>54351</v>
      </c>
      <c r="J403">
        <f t="shared" si="152"/>
        <v>4324</v>
      </c>
      <c r="K403">
        <f t="shared" si="134"/>
        <v>4311.7016611438357</v>
      </c>
      <c r="L403">
        <f t="shared" si="144"/>
        <v>1.0051269164261705</v>
      </c>
      <c r="M403">
        <f t="shared" si="145"/>
        <v>1.0040953204977985</v>
      </c>
      <c r="N403">
        <f t="shared" si="146"/>
        <v>1.0361088028413401</v>
      </c>
      <c r="O403">
        <f t="shared" si="147"/>
        <v>1.0441922241004589</v>
      </c>
      <c r="P403" s="6">
        <f t="shared" si="128"/>
        <v>3.6108802841340104E-2</v>
      </c>
      <c r="Q403" s="6">
        <f t="shared" si="129"/>
        <v>4.4192224100458866E-2</v>
      </c>
    </row>
    <row r="404" spans="1:17" x14ac:dyDescent="0.3">
      <c r="A404" s="1">
        <v>44309</v>
      </c>
      <c r="B404">
        <v>60157</v>
      </c>
      <c r="C404">
        <f t="shared" si="149"/>
        <v>324</v>
      </c>
      <c r="D404">
        <f t="shared" si="139"/>
        <v>286.28571428571428</v>
      </c>
      <c r="E404">
        <f t="shared" si="151"/>
        <v>3701</v>
      </c>
      <c r="F404">
        <v>1167</v>
      </c>
      <c r="G404">
        <f t="shared" si="150"/>
        <v>9</v>
      </c>
      <c r="H404">
        <f t="shared" si="117"/>
        <v>58</v>
      </c>
      <c r="I404">
        <v>54586</v>
      </c>
      <c r="J404">
        <f t="shared" si="152"/>
        <v>4404</v>
      </c>
      <c r="K404">
        <f t="shared" si="134"/>
        <v>4346.703135980918</v>
      </c>
      <c r="L404">
        <f t="shared" si="144"/>
        <v>1.0185013876040703</v>
      </c>
      <c r="M404">
        <f t="shared" si="145"/>
        <v>1.0081177868015565</v>
      </c>
      <c r="N404">
        <f t="shared" si="146"/>
        <v>1.0384344429022097</v>
      </c>
      <c r="O404">
        <f t="shared" si="147"/>
        <v>1.0485714285714285</v>
      </c>
      <c r="P404" s="6">
        <f t="shared" si="128"/>
        <v>3.8434442902209653E-2</v>
      </c>
      <c r="Q404" s="6">
        <f t="shared" si="129"/>
        <v>4.8571428571428488E-2</v>
      </c>
    </row>
    <row r="405" spans="1:17" x14ac:dyDescent="0.3">
      <c r="A405" s="1">
        <v>44310</v>
      </c>
      <c r="B405">
        <v>60189</v>
      </c>
      <c r="C405">
        <f t="shared" si="149"/>
        <v>32</v>
      </c>
      <c r="D405">
        <f t="shared" si="139"/>
        <v>295</v>
      </c>
      <c r="E405">
        <f t="shared" si="151"/>
        <v>3492</v>
      </c>
      <c r="F405">
        <v>1174</v>
      </c>
      <c r="G405">
        <f t="shared" si="150"/>
        <v>7</v>
      </c>
      <c r="H405">
        <f t="shared" si="117"/>
        <v>55</v>
      </c>
      <c r="I405">
        <v>54756</v>
      </c>
      <c r="J405">
        <f t="shared" si="152"/>
        <v>4259</v>
      </c>
      <c r="K405">
        <f t="shared" si="134"/>
        <v>4392.9340772621908</v>
      </c>
      <c r="L405">
        <f t="shared" si="144"/>
        <v>0.9670753860127157</v>
      </c>
      <c r="M405">
        <f t="shared" si="145"/>
        <v>1.0106358635119534</v>
      </c>
      <c r="N405">
        <f t="shared" si="146"/>
        <v>1.0428025205813254</v>
      </c>
      <c r="O405">
        <f t="shared" si="147"/>
        <v>1.0002348520432127</v>
      </c>
      <c r="P405" s="6">
        <f t="shared" si="128"/>
        <v>4.2802520581325387E-2</v>
      </c>
      <c r="Q405" s="6">
        <f t="shared" si="129"/>
        <v>2.348520432127188E-4</v>
      </c>
    </row>
    <row r="406" spans="1:17" x14ac:dyDescent="0.3">
      <c r="A406" s="1">
        <v>44311</v>
      </c>
      <c r="B406">
        <f>SQRT(B407*B405)</f>
        <v>60578.241390783209</v>
      </c>
      <c r="C406">
        <f t="shared" si="149"/>
        <v>389.24139078320877</v>
      </c>
      <c r="D406">
        <f t="shared" si="139"/>
        <v>300.67162037662638</v>
      </c>
      <c r="E406">
        <f t="shared" si="151"/>
        <v>3717.4778978437243</v>
      </c>
      <c r="F406">
        <f>SQRT(F407*F405)</f>
        <v>1177.4947982899967</v>
      </c>
      <c r="G406">
        <f t="shared" si="150"/>
        <v>3.4947982899966519</v>
      </c>
      <c r="H406">
        <f t="shared" si="117"/>
        <v>49.034785706475759</v>
      </c>
      <c r="I406">
        <f>SQRT(I407*I405)</f>
        <v>55027.32775630668</v>
      </c>
      <c r="J406">
        <f t="shared" si="152"/>
        <v>4373.4188361865308</v>
      </c>
      <c r="K406">
        <f t="shared" si="134"/>
        <v>4447.1985314112289</v>
      </c>
      <c r="L406">
        <f t="shared" si="144"/>
        <v>1.0268651881161144</v>
      </c>
      <c r="M406">
        <f t="shared" si="145"/>
        <v>1.0123526675325976</v>
      </c>
      <c r="N406">
        <f t="shared" si="146"/>
        <v>1.0491868118642658</v>
      </c>
      <c r="O406">
        <f t="shared" si="147"/>
        <v>1.0290218619883442</v>
      </c>
      <c r="P406" s="6">
        <f t="shared" si="128"/>
        <v>4.9186811864265767E-2</v>
      </c>
      <c r="Q406" s="6">
        <f t="shared" si="129"/>
        <v>2.9021861988344222E-2</v>
      </c>
    </row>
    <row r="407" spans="1:17" x14ac:dyDescent="0.3">
      <c r="A407" s="1">
        <v>44312</v>
      </c>
      <c r="B407">
        <v>60970</v>
      </c>
      <c r="C407">
        <f t="shared" si="149"/>
        <v>391.75860921679123</v>
      </c>
      <c r="D407">
        <f t="shared" si="139"/>
        <v>304.14285714285717</v>
      </c>
      <c r="E407">
        <f t="shared" si="151"/>
        <v>3945</v>
      </c>
      <c r="F407">
        <v>1181</v>
      </c>
      <c r="G407">
        <f t="shared" si="150"/>
        <v>3.5052017100033481</v>
      </c>
      <c r="H407">
        <f t="shared" si="117"/>
        <v>43</v>
      </c>
      <c r="I407">
        <v>55300</v>
      </c>
      <c r="J407">
        <f t="shared" si="152"/>
        <v>4489</v>
      </c>
      <c r="K407">
        <f t="shared" si="134"/>
        <v>4512.1617718578946</v>
      </c>
      <c r="L407">
        <f t="shared" si="144"/>
        <v>1.0264281030797069</v>
      </c>
      <c r="M407">
        <f t="shared" si="145"/>
        <v>1.0146076771675068</v>
      </c>
      <c r="N407">
        <f t="shared" si="146"/>
        <v>1.0579570695012885</v>
      </c>
      <c r="O407">
        <f t="shared" si="147"/>
        <v>1.0582272512965583</v>
      </c>
      <c r="P407" s="6">
        <f t="shared" si="128"/>
        <v>5.7957069501288538E-2</v>
      </c>
      <c r="Q407" s="6">
        <f t="shared" si="129"/>
        <v>5.8227251296558258E-2</v>
      </c>
    </row>
    <row r="408" spans="1:17" x14ac:dyDescent="0.3">
      <c r="A408" s="1">
        <v>44313</v>
      </c>
      <c r="B408">
        <v>61320</v>
      </c>
      <c r="C408">
        <f t="shared" si="149"/>
        <v>350</v>
      </c>
      <c r="D408">
        <f t="shared" si="139"/>
        <v>300.71428571428572</v>
      </c>
      <c r="E408">
        <f t="shared" si="151"/>
        <v>3992</v>
      </c>
      <c r="F408">
        <v>1193</v>
      </c>
      <c r="G408">
        <f t="shared" si="150"/>
        <v>12</v>
      </c>
      <c r="H408">
        <f t="shared" si="117"/>
        <v>48</v>
      </c>
      <c r="I408">
        <v>55518</v>
      </c>
      <c r="J408">
        <f t="shared" si="152"/>
        <v>4609</v>
      </c>
      <c r="K408">
        <f t="shared" si="134"/>
        <v>4572.2087596069914</v>
      </c>
      <c r="L408">
        <f t="shared" si="144"/>
        <v>1.0267320115838716</v>
      </c>
      <c r="M408">
        <f t="shared" si="145"/>
        <v>1.0133078091578203</v>
      </c>
      <c r="N408">
        <f t="shared" si="146"/>
        <v>1.0647971015457569</v>
      </c>
      <c r="O408">
        <f t="shared" si="147"/>
        <v>1.0768691588785047</v>
      </c>
      <c r="P408" s="6">
        <f t="shared" si="128"/>
        <v>6.4797101545756908E-2</v>
      </c>
      <c r="Q408" s="6">
        <f t="shared" si="129"/>
        <v>7.6869158878504651E-2</v>
      </c>
    </row>
    <row r="409" spans="1:17" x14ac:dyDescent="0.3">
      <c r="A409" s="1">
        <v>44314</v>
      </c>
      <c r="B409">
        <v>61648</v>
      </c>
      <c r="C409">
        <f t="shared" si="149"/>
        <v>328</v>
      </c>
      <c r="D409">
        <f t="shared" si="139"/>
        <v>327.27188062211957</v>
      </c>
      <c r="E409">
        <f t="shared" si="151"/>
        <v>3951</v>
      </c>
      <c r="F409">
        <v>1205</v>
      </c>
      <c r="G409">
        <f t="shared" si="150"/>
        <v>12</v>
      </c>
      <c r="H409">
        <f t="shared" si="117"/>
        <v>53.518345782269989</v>
      </c>
      <c r="I409">
        <v>55755</v>
      </c>
      <c r="J409">
        <f t="shared" si="152"/>
        <v>4688</v>
      </c>
      <c r="K409">
        <f t="shared" si="134"/>
        <v>4650.2994275268284</v>
      </c>
      <c r="L409">
        <f t="shared" si="144"/>
        <v>1.0171403775222392</v>
      </c>
      <c r="M409">
        <f t="shared" si="145"/>
        <v>1.0170794187285861</v>
      </c>
      <c r="N409">
        <f t="shared" si="146"/>
        <v>1.0829468875763002</v>
      </c>
      <c r="O409">
        <f t="shared" si="147"/>
        <v>1.0897398205841551</v>
      </c>
      <c r="P409" s="6">
        <f t="shared" si="128"/>
        <v>8.2946887576300199E-2</v>
      </c>
      <c r="Q409" s="6">
        <f t="shared" si="129"/>
        <v>8.9739820584155083E-2</v>
      </c>
    </row>
    <row r="410" spans="1:17" x14ac:dyDescent="0.3">
      <c r="A410" s="1">
        <v>44315</v>
      </c>
      <c r="B410">
        <v>61962</v>
      </c>
      <c r="C410">
        <f t="shared" si="149"/>
        <v>314</v>
      </c>
      <c r="D410">
        <f t="shared" si="139"/>
        <v>302.90393579714663</v>
      </c>
      <c r="E410">
        <f t="shared" si="151"/>
        <v>3969</v>
      </c>
      <c r="F410">
        <v>1208</v>
      </c>
      <c r="G410">
        <f t="shared" si="150"/>
        <v>3</v>
      </c>
      <c r="H410">
        <f t="shared" si="117"/>
        <v>50</v>
      </c>
      <c r="I410">
        <v>55968</v>
      </c>
      <c r="J410">
        <f t="shared" si="152"/>
        <v>4786</v>
      </c>
      <c r="K410">
        <f t="shared" si="134"/>
        <v>4706.7281784609431</v>
      </c>
      <c r="L410">
        <f t="shared" si="144"/>
        <v>1.0209044368600682</v>
      </c>
      <c r="M410">
        <f t="shared" si="145"/>
        <v>1.012134433881847</v>
      </c>
      <c r="N410">
        <f t="shared" si="146"/>
        <v>1.0916173122266331</v>
      </c>
      <c r="O410">
        <f t="shared" si="147"/>
        <v>1.106845513413506</v>
      </c>
      <c r="P410" s="6">
        <f t="shared" si="128"/>
        <v>9.1617312226633052E-2</v>
      </c>
      <c r="Q410" s="6">
        <f t="shared" si="129"/>
        <v>0.10684551341350601</v>
      </c>
    </row>
    <row r="411" spans="1:17" x14ac:dyDescent="0.3">
      <c r="A411" s="1">
        <v>44316</v>
      </c>
      <c r="B411">
        <v>62262</v>
      </c>
      <c r="C411">
        <f t="shared" si="149"/>
        <v>300</v>
      </c>
      <c r="D411">
        <f t="shared" si="139"/>
        <v>278.28571428571428</v>
      </c>
      <c r="E411">
        <f t="shared" si="151"/>
        <v>3978</v>
      </c>
      <c r="F411">
        <v>1216</v>
      </c>
      <c r="G411">
        <f t="shared" si="150"/>
        <v>8</v>
      </c>
      <c r="H411">
        <f t="shared" si="117"/>
        <v>49</v>
      </c>
      <c r="I411">
        <v>56215</v>
      </c>
      <c r="J411">
        <f t="shared" si="152"/>
        <v>4831</v>
      </c>
      <c r="K411">
        <f t="shared" si="134"/>
        <v>4740.8760435370923</v>
      </c>
      <c r="L411">
        <f t="shared" si="144"/>
        <v>1.0094024237358963</v>
      </c>
      <c r="M411">
        <f t="shared" si="145"/>
        <v>1.0072551173089659</v>
      </c>
      <c r="N411">
        <f t="shared" si="146"/>
        <v>1.0906831902766283</v>
      </c>
      <c r="O411">
        <f t="shared" si="147"/>
        <v>1.0969573115349682</v>
      </c>
      <c r="P411" s="6">
        <f t="shared" si="128"/>
        <v>9.06831902766283E-2</v>
      </c>
      <c r="Q411" s="6">
        <f t="shared" si="129"/>
        <v>9.6957311534968227E-2</v>
      </c>
    </row>
    <row r="412" spans="1:17" x14ac:dyDescent="0.3">
      <c r="A412" s="1">
        <v>44317</v>
      </c>
      <c r="B412">
        <f>(B414/B411)^(1/3)*B411</f>
        <v>62479.903164354837</v>
      </c>
      <c r="C412">
        <f t="shared" si="149"/>
        <v>217.90316435483692</v>
      </c>
      <c r="D412">
        <f t="shared" si="139"/>
        <v>343.42857142857144</v>
      </c>
      <c r="E412">
        <f t="shared" si="151"/>
        <v>3944.9031643548369</v>
      </c>
      <c r="F412">
        <f>(F414/F411)^(1/3)*F411</f>
        <v>1224.2768678932621</v>
      </c>
      <c r="G412">
        <f t="shared" si="150"/>
        <v>8.2768678932620787</v>
      </c>
      <c r="H412">
        <f t="shared" si="117"/>
        <v>50.276867893262079</v>
      </c>
      <c r="I412">
        <f>(I414/I411)^(1/3)*I411</f>
        <v>56460.592160841574</v>
      </c>
      <c r="J412">
        <f t="shared" si="152"/>
        <v>4795.0341356200006</v>
      </c>
      <c r="K412">
        <f t="shared" si="134"/>
        <v>4835.1333065081326</v>
      </c>
      <c r="L412">
        <f t="shared" si="144"/>
        <v>0.99255519263506531</v>
      </c>
      <c r="M412">
        <f t="shared" si="145"/>
        <v>1.0198818239720768</v>
      </c>
      <c r="N412">
        <f t="shared" si="146"/>
        <v>1.1006614762408484</v>
      </c>
      <c r="O412">
        <f t="shared" si="147"/>
        <v>1.1258591537027474</v>
      </c>
      <c r="P412" s="6">
        <f t="shared" si="128"/>
        <v>0.10066147624084842</v>
      </c>
      <c r="Q412" s="6">
        <f t="shared" si="129"/>
        <v>0.12585915370274736</v>
      </c>
    </row>
    <row r="413" spans="1:17" x14ac:dyDescent="0.3">
      <c r="A413" s="1">
        <v>44318</v>
      </c>
      <c r="B413">
        <f>(B414/B411)^(1/3)*B412</f>
        <v>62698.568941363235</v>
      </c>
      <c r="C413">
        <f t="shared" si="149"/>
        <v>218.66577700839844</v>
      </c>
      <c r="D413">
        <f t="shared" si="139"/>
        <v>309.63348609406029</v>
      </c>
      <c r="E413">
        <f t="shared" si="151"/>
        <v>3948.4641754991972</v>
      </c>
      <c r="F413">
        <f>(F414/F411)^(1/3)*F412</f>
        <v>1232.6100734034014</v>
      </c>
      <c r="G413">
        <f t="shared" si="150"/>
        <v>8.3332055101393507</v>
      </c>
      <c r="H413">
        <f t="shared" ref="H413:H439" si="153">SUM(G407:G413)</f>
        <v>55.115275113404778</v>
      </c>
      <c r="I413">
        <f>(I414/I411)^(1/3)*I412</f>
        <v>56707.257265016182</v>
      </c>
      <c r="J413">
        <f t="shared" si="152"/>
        <v>4758.701602943649</v>
      </c>
      <c r="K413">
        <f t="shared" si="134"/>
        <v>4899.2577414606822</v>
      </c>
      <c r="L413">
        <f t="shared" si="144"/>
        <v>0.99242288341464457</v>
      </c>
      <c r="M413">
        <f t="shared" si="145"/>
        <v>1.0132621855257304</v>
      </c>
      <c r="N413">
        <f t="shared" si="146"/>
        <v>1.1016503326434588</v>
      </c>
      <c r="O413">
        <f t="shared" si="147"/>
        <v>1.0880964712478971</v>
      </c>
      <c r="P413" s="6">
        <f t="shared" si="128"/>
        <v>0.1016503326434588</v>
      </c>
      <c r="Q413" s="6">
        <f t="shared" si="129"/>
        <v>8.8096471247897101E-2</v>
      </c>
    </row>
    <row r="414" spans="1:17" x14ac:dyDescent="0.3">
      <c r="A414" s="1">
        <v>44319</v>
      </c>
      <c r="B414">
        <v>62918</v>
      </c>
      <c r="C414">
        <f t="shared" si="149"/>
        <v>219.43105863676465</v>
      </c>
      <c r="D414">
        <f t="shared" si="139"/>
        <v>277.85714285714283</v>
      </c>
      <c r="E414">
        <f t="shared" si="151"/>
        <v>3952</v>
      </c>
      <c r="F414">
        <v>1241</v>
      </c>
      <c r="G414">
        <f t="shared" si="150"/>
        <v>8.3899265965985705</v>
      </c>
      <c r="H414">
        <f t="shared" si="153"/>
        <v>60</v>
      </c>
      <c r="I414">
        <v>56955</v>
      </c>
      <c r="J414">
        <f t="shared" si="152"/>
        <v>4722</v>
      </c>
      <c r="K414">
        <f t="shared" si="134"/>
        <v>4928.1358313589726</v>
      </c>
      <c r="L414">
        <f t="shared" si="144"/>
        <v>0.99228747544898677</v>
      </c>
      <c r="M414">
        <f t="shared" si="145"/>
        <v>1.0058943806229881</v>
      </c>
      <c r="N414">
        <f t="shared" si="146"/>
        <v>1.0921895270013335</v>
      </c>
      <c r="O414">
        <f t="shared" si="147"/>
        <v>1.0519046558253509</v>
      </c>
      <c r="P414" s="6">
        <f t="shared" ref="P414:P478" si="154">N414-1</f>
        <v>9.2189527001333538E-2</v>
      </c>
      <c r="Q414" s="6">
        <f t="shared" ref="Q414:Q478" si="155">O414-1</f>
        <v>5.1904655825350865E-2</v>
      </c>
    </row>
    <row r="415" spans="1:17" x14ac:dyDescent="0.3">
      <c r="A415" s="1">
        <v>44320</v>
      </c>
      <c r="B415">
        <v>63724</v>
      </c>
      <c r="C415">
        <f t="shared" si="149"/>
        <v>806</v>
      </c>
      <c r="D415">
        <f t="shared" si="139"/>
        <v>277.71428571428572</v>
      </c>
      <c r="E415">
        <f t="shared" si="151"/>
        <v>4469</v>
      </c>
      <c r="F415">
        <v>1252</v>
      </c>
      <c r="G415">
        <f t="shared" si="150"/>
        <v>11</v>
      </c>
      <c r="H415">
        <f t="shared" si="153"/>
        <v>59</v>
      </c>
      <c r="I415">
        <v>57182</v>
      </c>
      <c r="J415">
        <f t="shared" si="152"/>
        <v>5290</v>
      </c>
      <c r="K415">
        <f t="shared" si="134"/>
        <v>4962.3883821377231</v>
      </c>
      <c r="L415">
        <f t="shared" si="144"/>
        <v>1.1202880135535791</v>
      </c>
      <c r="M415">
        <f t="shared" si="145"/>
        <v>1.0069504072028195</v>
      </c>
      <c r="N415">
        <f t="shared" si="146"/>
        <v>1.085337228251203</v>
      </c>
      <c r="O415">
        <f t="shared" si="147"/>
        <v>1.1477543935777825</v>
      </c>
      <c r="P415" s="6">
        <f t="shared" si="154"/>
        <v>8.5337228251203046E-2</v>
      </c>
      <c r="Q415" s="6">
        <f t="shared" si="155"/>
        <v>0.14775439357778253</v>
      </c>
    </row>
    <row r="416" spans="1:17" x14ac:dyDescent="0.3">
      <c r="A416" s="1">
        <v>44321</v>
      </c>
      <c r="B416">
        <f>SQRT(B417*B415)</f>
        <v>63815.434402658422</v>
      </c>
      <c r="C416">
        <f t="shared" si="149"/>
        <v>91.434402658422187</v>
      </c>
      <c r="D416">
        <f t="shared" si="139"/>
        <v>286.8709765207376</v>
      </c>
      <c r="E416">
        <f t="shared" si="151"/>
        <v>4272.1357452948068</v>
      </c>
      <c r="F416">
        <v>1258</v>
      </c>
      <c r="G416">
        <f t="shared" si="150"/>
        <v>6</v>
      </c>
      <c r="H416">
        <f t="shared" si="153"/>
        <v>53</v>
      </c>
      <c r="I416">
        <f>SQRT(I417*I415)</f>
        <v>57416.519086409273</v>
      </c>
      <c r="J416">
        <f t="shared" si="152"/>
        <v>5140.9153162491493</v>
      </c>
      <c r="K416">
        <f t="shared" si="134"/>
        <v>5005.1702004092676</v>
      </c>
      <c r="L416">
        <f t="shared" si="144"/>
        <v>0.97181764012271254</v>
      </c>
      <c r="M416">
        <f t="shared" si="145"/>
        <v>1.0086212152248177</v>
      </c>
      <c r="N416">
        <f t="shared" si="146"/>
        <v>1.076311381323497</v>
      </c>
      <c r="O416">
        <f t="shared" si="147"/>
        <v>1.0966116288927366</v>
      </c>
      <c r="P416" s="6">
        <f t="shared" si="154"/>
        <v>7.6311381323497018E-2</v>
      </c>
      <c r="Q416" s="6">
        <f t="shared" si="155"/>
        <v>9.6611628892736556E-2</v>
      </c>
    </row>
    <row r="417" spans="1:17" x14ac:dyDescent="0.3">
      <c r="A417" s="1">
        <v>44322</v>
      </c>
      <c r="B417">
        <v>63907</v>
      </c>
      <c r="C417">
        <f t="shared" si="149"/>
        <v>91.565597341577813</v>
      </c>
      <c r="D417">
        <f t="shared" si="139"/>
        <v>289.99748709202169</v>
      </c>
      <c r="E417">
        <f t="shared" si="151"/>
        <v>4074</v>
      </c>
      <c r="F417">
        <v>1268</v>
      </c>
      <c r="G417">
        <f t="shared" si="150"/>
        <v>10</v>
      </c>
      <c r="H417">
        <f t="shared" si="153"/>
        <v>60</v>
      </c>
      <c r="I417">
        <v>57652</v>
      </c>
      <c r="J417">
        <f t="shared" si="152"/>
        <v>4987</v>
      </c>
      <c r="K417">
        <f t="shared" si="134"/>
        <v>5052.6140556432283</v>
      </c>
      <c r="L417">
        <f t="shared" si="144"/>
        <v>0.97006071744409761</v>
      </c>
      <c r="M417">
        <f t="shared" si="145"/>
        <v>1.009478969412485</v>
      </c>
      <c r="N417">
        <f t="shared" si="146"/>
        <v>1.0734875404033608</v>
      </c>
      <c r="O417">
        <f t="shared" si="147"/>
        <v>1.0419974926870037</v>
      </c>
      <c r="P417" s="6">
        <f t="shared" si="154"/>
        <v>7.3487540403360807E-2</v>
      </c>
      <c r="Q417" s="6">
        <f t="shared" si="155"/>
        <v>4.1997492687003701E-2</v>
      </c>
    </row>
    <row r="418" spans="1:17" x14ac:dyDescent="0.3">
      <c r="A418" s="1">
        <v>44323</v>
      </c>
      <c r="B418">
        <v>64206</v>
      </c>
      <c r="C418">
        <f t="shared" si="149"/>
        <v>299</v>
      </c>
      <c r="D418">
        <f>AVERAGE(C415:C421)</f>
        <v>293.14285714285717</v>
      </c>
      <c r="E418">
        <f t="shared" si="151"/>
        <v>4049</v>
      </c>
      <c r="F418">
        <v>1278</v>
      </c>
      <c r="G418">
        <f t="shared" si="150"/>
        <v>10</v>
      </c>
      <c r="H418">
        <f t="shared" si="153"/>
        <v>62</v>
      </c>
      <c r="I418">
        <v>57857</v>
      </c>
      <c r="J418">
        <f t="shared" si="152"/>
        <v>5071</v>
      </c>
      <c r="K418">
        <f t="shared" si="134"/>
        <v>5104.9206061537307</v>
      </c>
      <c r="L418">
        <f t="shared" si="144"/>
        <v>1.0168437938640464</v>
      </c>
      <c r="M418">
        <f t="shared" si="145"/>
        <v>1.0103523740254972</v>
      </c>
      <c r="N418">
        <f t="shared" si="146"/>
        <v>1.0767884583510499</v>
      </c>
      <c r="O418">
        <f t="shared" si="147"/>
        <v>1.0496791554543572</v>
      </c>
      <c r="P418" s="6">
        <f t="shared" si="154"/>
        <v>7.678845835104986E-2</v>
      </c>
      <c r="Q418" s="6">
        <f t="shared" si="155"/>
        <v>4.9679155454357193E-2</v>
      </c>
    </row>
    <row r="419" spans="1:17" x14ac:dyDescent="0.3">
      <c r="A419" s="1">
        <v>44324</v>
      </c>
      <c r="B419">
        <v>64488</v>
      </c>
      <c r="C419">
        <f t="shared" si="149"/>
        <v>282</v>
      </c>
      <c r="D419">
        <f>AVERAGE(C416:C422)</f>
        <v>226.14285714285714</v>
      </c>
      <c r="E419">
        <f t="shared" si="151"/>
        <v>4299</v>
      </c>
      <c r="F419">
        <v>1285</v>
      </c>
      <c r="G419">
        <f t="shared" si="150"/>
        <v>7</v>
      </c>
      <c r="H419">
        <f t="shared" si="153"/>
        <v>60.723132106737921</v>
      </c>
      <c r="I419">
        <v>58111</v>
      </c>
      <c r="J419">
        <f t="shared" si="152"/>
        <v>5092</v>
      </c>
      <c r="K419">
        <f t="shared" si="134"/>
        <v>5088.9170901704538</v>
      </c>
      <c r="L419">
        <f t="shared" si="144"/>
        <v>1.0041411950305659</v>
      </c>
      <c r="M419">
        <f t="shared" si="145"/>
        <v>0.99686508033758925</v>
      </c>
      <c r="N419">
        <f t="shared" si="146"/>
        <v>1.0524874429668207</v>
      </c>
      <c r="O419">
        <f t="shared" si="147"/>
        <v>1.0619319604367325</v>
      </c>
      <c r="P419" s="6">
        <f t="shared" si="154"/>
        <v>5.248744296682073E-2</v>
      </c>
      <c r="Q419" s="6">
        <f t="shared" si="155"/>
        <v>6.1931960436732547E-2</v>
      </c>
    </row>
    <row r="420" spans="1:17" x14ac:dyDescent="0.3">
      <c r="A420" s="1">
        <v>44325</v>
      </c>
      <c r="B420">
        <f>SQRT(B421*B419)</f>
        <v>64728.551351007387</v>
      </c>
      <c r="C420">
        <f t="shared" si="149"/>
        <v>240.55135100738698</v>
      </c>
      <c r="D420">
        <f t="shared" ref="D420:D422" si="156">AVERAGE(C417:C423)</f>
        <v>261.08079962022538</v>
      </c>
      <c r="E420">
        <f t="shared" si="151"/>
        <v>4150.3099602241782</v>
      </c>
      <c r="F420">
        <f>SQRT(F421*F419)</f>
        <v>1293.4720715964454</v>
      </c>
      <c r="G420">
        <f t="shared" si="150"/>
        <v>8.472071596445403</v>
      </c>
      <c r="H420">
        <f t="shared" si="153"/>
        <v>60.861998193043974</v>
      </c>
      <c r="I420">
        <f>SQRT(I421*I419)</f>
        <v>58351.502319991727</v>
      </c>
      <c r="J420">
        <f t="shared" si="152"/>
        <v>5083.576959419217</v>
      </c>
      <c r="K420">
        <f t="shared" si="134"/>
        <v>5103.0926845601043</v>
      </c>
      <c r="L420">
        <f t="shared" si="144"/>
        <v>0.998345828636924</v>
      </c>
      <c r="M420">
        <f t="shared" si="145"/>
        <v>1.0027855817138447</v>
      </c>
      <c r="N420">
        <f t="shared" si="146"/>
        <v>1.0416052704013588</v>
      </c>
      <c r="O420">
        <f t="shared" si="147"/>
        <v>1.068269747419045</v>
      </c>
      <c r="P420" s="6">
        <f t="shared" si="154"/>
        <v>4.1605270401358752E-2</v>
      </c>
      <c r="Q420" s="6">
        <f t="shared" si="155"/>
        <v>6.8269747419045013E-2</v>
      </c>
    </row>
    <row r="421" spans="1:17" x14ac:dyDescent="0.3">
      <c r="A421" s="1">
        <v>44326</v>
      </c>
      <c r="B421">
        <v>64970</v>
      </c>
      <c r="C421">
        <f t="shared" si="149"/>
        <v>241.44864899261302</v>
      </c>
      <c r="D421">
        <f t="shared" si="156"/>
        <v>306</v>
      </c>
      <c r="E421">
        <f t="shared" si="151"/>
        <v>4000</v>
      </c>
      <c r="F421">
        <v>1302</v>
      </c>
      <c r="G421">
        <f t="shared" si="150"/>
        <v>8.527928403554597</v>
      </c>
      <c r="H421">
        <f t="shared" si="153"/>
        <v>61</v>
      </c>
      <c r="I421">
        <v>58593</v>
      </c>
      <c r="J421">
        <f t="shared" si="152"/>
        <v>5075</v>
      </c>
      <c r="K421">
        <f t="shared" ref="K421:K464" si="157">GEOMEAN(J418:J424)</f>
        <v>5161.153967164224</v>
      </c>
      <c r="L421">
        <f t="shared" si="144"/>
        <v>0.99831281015558837</v>
      </c>
      <c r="M421">
        <f t="shared" si="145"/>
        <v>1.0113776657006035</v>
      </c>
      <c r="N421">
        <f t="shared" si="146"/>
        <v>1.0472832210351222</v>
      </c>
      <c r="O421">
        <f t="shared" si="147"/>
        <v>1.0747564591274883</v>
      </c>
      <c r="P421" s="6">
        <f t="shared" si="154"/>
        <v>4.7283221035122169E-2</v>
      </c>
      <c r="Q421" s="6">
        <f t="shared" si="155"/>
        <v>7.4756459127488295E-2</v>
      </c>
    </row>
    <row r="422" spans="1:17" x14ac:dyDescent="0.3">
      <c r="A422" s="1">
        <v>44327</v>
      </c>
      <c r="B422">
        <v>65307</v>
      </c>
      <c r="C422">
        <f t="shared" si="149"/>
        <v>337</v>
      </c>
      <c r="D422">
        <f t="shared" si="156"/>
        <v>315.71428571428572</v>
      </c>
      <c r="E422">
        <f t="shared" si="151"/>
        <v>3987</v>
      </c>
      <c r="F422">
        <v>1316</v>
      </c>
      <c r="G422">
        <f t="shared" si="150"/>
        <v>14</v>
      </c>
      <c r="H422">
        <f t="shared" si="153"/>
        <v>64</v>
      </c>
      <c r="I422">
        <v>58816</v>
      </c>
      <c r="J422">
        <f t="shared" si="152"/>
        <v>5175</v>
      </c>
      <c r="K422">
        <f t="shared" si="157"/>
        <v>5215.9376478152662</v>
      </c>
      <c r="L422">
        <f t="shared" si="144"/>
        <v>1.0197044334975369</v>
      </c>
      <c r="M422">
        <f t="shared" si="145"/>
        <v>1.0106146185522815</v>
      </c>
      <c r="N422">
        <f t="shared" si="146"/>
        <v>1.051094200242408</v>
      </c>
      <c r="O422">
        <f t="shared" si="147"/>
        <v>0.97826086956521741</v>
      </c>
      <c r="P422" s="6">
        <f t="shared" si="154"/>
        <v>5.1094200242407961E-2</v>
      </c>
      <c r="Q422" s="6">
        <f t="shared" si="155"/>
        <v>-2.1739130434782594E-2</v>
      </c>
    </row>
    <row r="423" spans="1:17" x14ac:dyDescent="0.3">
      <c r="A423" s="1">
        <v>44328</v>
      </c>
      <c r="B423">
        <v>65643</v>
      </c>
      <c r="C423">
        <f t="shared" si="149"/>
        <v>336</v>
      </c>
      <c r="D423">
        <f>AVERAGE(C420:C426)</f>
        <v>316</v>
      </c>
      <c r="E423">
        <f t="shared" si="151"/>
        <v>3995</v>
      </c>
      <c r="F423">
        <v>1325</v>
      </c>
      <c r="G423">
        <f t="shared" si="150"/>
        <v>9</v>
      </c>
      <c r="H423">
        <f t="shared" si="153"/>
        <v>67</v>
      </c>
      <c r="I423">
        <v>59076</v>
      </c>
      <c r="J423">
        <f t="shared" si="152"/>
        <v>5242</v>
      </c>
      <c r="K423">
        <f t="shared" si="157"/>
        <v>5272.1799456037652</v>
      </c>
      <c r="L423">
        <f t="shared" si="144"/>
        <v>1.0129468599033817</v>
      </c>
      <c r="M423">
        <f t="shared" si="145"/>
        <v>1.0107827780134713</v>
      </c>
      <c r="N423">
        <f t="shared" si="146"/>
        <v>1.0533467863236028</v>
      </c>
      <c r="O423">
        <f t="shared" si="147"/>
        <v>1.0196627793948185</v>
      </c>
      <c r="P423" s="6">
        <f t="shared" si="154"/>
        <v>5.3346786323602791E-2</v>
      </c>
      <c r="Q423" s="6">
        <f t="shared" si="155"/>
        <v>1.966277939481853E-2</v>
      </c>
    </row>
    <row r="424" spans="1:17" x14ac:dyDescent="0.3">
      <c r="A424" s="1">
        <v>44329</v>
      </c>
      <c r="B424">
        <v>66049</v>
      </c>
      <c r="C424">
        <f t="shared" si="149"/>
        <v>406</v>
      </c>
      <c r="D424">
        <f>AVERAGE(C421:C427)</f>
        <v>318.42165561292808</v>
      </c>
      <c r="E424">
        <f t="shared" si="151"/>
        <v>4087</v>
      </c>
      <c r="F424">
        <v>1330</v>
      </c>
      <c r="G424">
        <f t="shared" si="150"/>
        <v>5</v>
      </c>
      <c r="H424">
        <f t="shared" si="153"/>
        <v>62</v>
      </c>
      <c r="I424">
        <v>59321</v>
      </c>
      <c r="J424">
        <f t="shared" si="152"/>
        <v>5398</v>
      </c>
      <c r="K424">
        <f t="shared" si="157"/>
        <v>5326.5585643006389</v>
      </c>
      <c r="L424">
        <f t="shared" si="144"/>
        <v>1.0297596337275849</v>
      </c>
      <c r="M424">
        <f t="shared" si="145"/>
        <v>1.0103142569597263</v>
      </c>
      <c r="N424">
        <f t="shared" si="146"/>
        <v>1.0542183720427734</v>
      </c>
      <c r="O424">
        <f t="shared" si="147"/>
        <v>1.0824142771205134</v>
      </c>
      <c r="P424" s="6">
        <f t="shared" si="154"/>
        <v>5.4218372042773355E-2</v>
      </c>
      <c r="Q424" s="6">
        <f t="shared" si="155"/>
        <v>8.2414277120513413E-2</v>
      </c>
    </row>
    <row r="425" spans="1:17" x14ac:dyDescent="0.3">
      <c r="A425" s="1">
        <v>44330</v>
      </c>
      <c r="B425">
        <v>66416</v>
      </c>
      <c r="C425">
        <f t="shared" si="149"/>
        <v>367</v>
      </c>
      <c r="D425">
        <f>AVERAGE(C422:C428)</f>
        <v>320.85714285714283</v>
      </c>
      <c r="E425">
        <f t="shared" si="151"/>
        <v>4154</v>
      </c>
      <c r="F425">
        <v>1342</v>
      </c>
      <c r="G425">
        <f t="shared" si="150"/>
        <v>12</v>
      </c>
      <c r="H425">
        <f t="shared" si="153"/>
        <v>64</v>
      </c>
      <c r="I425">
        <v>59614</v>
      </c>
      <c r="J425">
        <f t="shared" si="152"/>
        <v>5460</v>
      </c>
      <c r="K425">
        <f t="shared" si="157"/>
        <v>5378.963969214471</v>
      </c>
      <c r="L425">
        <f t="shared" si="144"/>
        <v>1.0114857354575768</v>
      </c>
      <c r="M425">
        <f t="shared" si="145"/>
        <v>1.0098385109787511</v>
      </c>
      <c r="N425">
        <f t="shared" si="146"/>
        <v>1.0536821988436793</v>
      </c>
      <c r="O425">
        <f t="shared" si="147"/>
        <v>1.0767107079471505</v>
      </c>
      <c r="P425" s="6">
        <f t="shared" si="154"/>
        <v>5.3682198843679307E-2</v>
      </c>
      <c r="Q425" s="6">
        <f t="shared" si="155"/>
        <v>7.6710707947150514E-2</v>
      </c>
    </row>
    <row r="426" spans="1:17" x14ac:dyDescent="0.3">
      <c r="A426" s="1">
        <v>44331</v>
      </c>
      <c r="B426">
        <v>66700</v>
      </c>
      <c r="C426">
        <f t="shared" si="149"/>
        <v>284</v>
      </c>
      <c r="D426">
        <f>AVERAGE(C423:C429)</f>
        <v>322.42857142857144</v>
      </c>
      <c r="E426">
        <f t="shared" si="151"/>
        <v>4220.0968356451631</v>
      </c>
      <c r="F426">
        <v>1346</v>
      </c>
      <c r="G426">
        <f t="shared" si="150"/>
        <v>4</v>
      </c>
      <c r="H426">
        <f t="shared" si="153"/>
        <v>61</v>
      </c>
      <c r="I426">
        <v>59865</v>
      </c>
      <c r="J426">
        <f t="shared" si="152"/>
        <v>5489</v>
      </c>
      <c r="K426">
        <f t="shared" si="157"/>
        <v>5434.8074816490971</v>
      </c>
      <c r="L426">
        <f t="shared" ref="L426:M441" si="158">J426/J425</f>
        <v>1.0053113553113553</v>
      </c>
      <c r="M426">
        <f t="shared" si="158"/>
        <v>1.0103818342629243</v>
      </c>
      <c r="N426">
        <f t="shared" ref="N426:N452" si="159">K426/K419</f>
        <v>1.0679693509149031</v>
      </c>
      <c r="O426">
        <f t="shared" ref="O426:O452" si="160">J426/J419</f>
        <v>1.0779654359780046</v>
      </c>
      <c r="P426" s="6">
        <f t="shared" si="154"/>
        <v>6.7969350914903082E-2</v>
      </c>
      <c r="Q426" s="6">
        <f t="shared" si="155"/>
        <v>7.7965435978004649E-2</v>
      </c>
    </row>
    <row r="427" spans="1:17" x14ac:dyDescent="0.3">
      <c r="A427" s="1">
        <v>44332</v>
      </c>
      <c r="B427">
        <f>SQRT(B428*B426)</f>
        <v>66957.502940297883</v>
      </c>
      <c r="C427">
        <f t="shared" si="149"/>
        <v>257.50294029788347</v>
      </c>
      <c r="D427">
        <f t="shared" ref="D427:D451" si="161">AVERAGE(C424:C430)</f>
        <v>323</v>
      </c>
      <c r="E427">
        <f t="shared" si="151"/>
        <v>4258.9339989346481</v>
      </c>
      <c r="F427">
        <f>SQRT(F428*F426)</f>
        <v>1353.9763661157458</v>
      </c>
      <c r="G427">
        <f t="shared" si="150"/>
        <v>7.9763661157458046</v>
      </c>
      <c r="H427">
        <f t="shared" si="153"/>
        <v>60.504294519300402</v>
      </c>
      <c r="I427">
        <f>SQRT(I428*I426)</f>
        <v>60141.362097977129</v>
      </c>
      <c r="J427">
        <f t="shared" si="152"/>
        <v>5462.1644762050055</v>
      </c>
      <c r="K427">
        <f t="shared" si="157"/>
        <v>5493.7298941167101</v>
      </c>
      <c r="L427">
        <f t="shared" si="158"/>
        <v>0.99511103592731021</v>
      </c>
      <c r="M427">
        <f t="shared" si="158"/>
        <v>1.0108416742757802</v>
      </c>
      <c r="N427">
        <f t="shared" si="159"/>
        <v>1.0765491112357251</v>
      </c>
      <c r="O427">
        <f t="shared" si="160"/>
        <v>1.0744726636004427</v>
      </c>
      <c r="P427" s="6">
        <f t="shared" si="154"/>
        <v>7.6549111235725054E-2</v>
      </c>
      <c r="Q427" s="6">
        <f t="shared" si="155"/>
        <v>7.447266360044269E-2</v>
      </c>
    </row>
    <row r="428" spans="1:17" x14ac:dyDescent="0.3">
      <c r="A428" s="1">
        <v>44333</v>
      </c>
      <c r="B428">
        <v>67216</v>
      </c>
      <c r="C428">
        <f t="shared" si="149"/>
        <v>258.49705970211653</v>
      </c>
      <c r="D428">
        <f t="shared" si="161"/>
        <v>337.57142857142856</v>
      </c>
      <c r="E428">
        <f t="shared" si="151"/>
        <v>4298</v>
      </c>
      <c r="F428">
        <v>1362</v>
      </c>
      <c r="G428">
        <f t="shared" si="150"/>
        <v>8.0236338842541954</v>
      </c>
      <c r="H428">
        <f t="shared" si="153"/>
        <v>60</v>
      </c>
      <c r="I428">
        <v>60419</v>
      </c>
      <c r="J428">
        <f t="shared" si="152"/>
        <v>5435</v>
      </c>
      <c r="K428">
        <f t="shared" si="157"/>
        <v>5560.3195207776271</v>
      </c>
      <c r="L428">
        <f t="shared" si="158"/>
        <v>0.99502679270766325</v>
      </c>
      <c r="M428">
        <f t="shared" si="158"/>
        <v>1.012121023047061</v>
      </c>
      <c r="N428">
        <f t="shared" si="159"/>
        <v>1.0773403692571339</v>
      </c>
      <c r="O428">
        <f t="shared" si="160"/>
        <v>1.0709359605911331</v>
      </c>
      <c r="P428" s="6">
        <f t="shared" si="154"/>
        <v>7.7340369257133945E-2</v>
      </c>
      <c r="Q428" s="6">
        <f t="shared" si="155"/>
        <v>7.0935960591133052E-2</v>
      </c>
    </row>
    <row r="429" spans="1:17" x14ac:dyDescent="0.3">
      <c r="A429" s="1">
        <v>44334</v>
      </c>
      <c r="B429">
        <v>67564</v>
      </c>
      <c r="C429">
        <f t="shared" si="149"/>
        <v>348</v>
      </c>
      <c r="D429">
        <f t="shared" si="161"/>
        <v>345.57142857142856</v>
      </c>
      <c r="E429">
        <f t="shared" si="151"/>
        <v>3840</v>
      </c>
      <c r="F429">
        <v>1373</v>
      </c>
      <c r="G429">
        <f t="shared" si="150"/>
        <v>11</v>
      </c>
      <c r="H429">
        <f t="shared" si="153"/>
        <v>57</v>
      </c>
      <c r="I429">
        <v>60628</v>
      </c>
      <c r="J429">
        <f t="shared" si="152"/>
        <v>5563</v>
      </c>
      <c r="K429">
        <f t="shared" si="157"/>
        <v>5631.0321470886529</v>
      </c>
      <c r="L429">
        <f t="shared" si="158"/>
        <v>1.0235510579576816</v>
      </c>
      <c r="M429">
        <f t="shared" si="158"/>
        <v>1.0127173674186869</v>
      </c>
      <c r="N429">
        <f t="shared" si="159"/>
        <v>1.0795819519520622</v>
      </c>
      <c r="O429">
        <f t="shared" si="160"/>
        <v>1.074975845410628</v>
      </c>
      <c r="P429" s="6">
        <f t="shared" si="154"/>
        <v>7.9581951952062191E-2</v>
      </c>
      <c r="Q429" s="6">
        <f t="shared" si="155"/>
        <v>7.4975845410627961E-2</v>
      </c>
    </row>
    <row r="430" spans="1:17" x14ac:dyDescent="0.3">
      <c r="A430" s="1">
        <v>44335</v>
      </c>
      <c r="B430">
        <v>67904</v>
      </c>
      <c r="C430">
        <f t="shared" si="149"/>
        <v>340</v>
      </c>
      <c r="D430">
        <f t="shared" si="161"/>
        <v>358.42857142857144</v>
      </c>
      <c r="E430">
        <f t="shared" si="151"/>
        <v>4088.5655973415778</v>
      </c>
      <c r="F430">
        <v>1379</v>
      </c>
      <c r="G430">
        <f t="shared" si="150"/>
        <v>6</v>
      </c>
      <c r="H430">
        <f t="shared" si="153"/>
        <v>54</v>
      </c>
      <c r="I430">
        <v>60872</v>
      </c>
      <c r="J430">
        <f t="shared" si="152"/>
        <v>5653</v>
      </c>
      <c r="K430">
        <f t="shared" si="157"/>
        <v>5715.3718038611778</v>
      </c>
      <c r="L430">
        <f t="shared" si="158"/>
        <v>1.0161783210497932</v>
      </c>
      <c r="M430">
        <f t="shared" si="158"/>
        <v>1.0149776549963634</v>
      </c>
      <c r="N430">
        <f t="shared" si="159"/>
        <v>1.0840623542500614</v>
      </c>
      <c r="O430">
        <f t="shared" si="160"/>
        <v>1.0784051888592141</v>
      </c>
      <c r="P430" s="6">
        <f t="shared" si="154"/>
        <v>8.4062354250061366E-2</v>
      </c>
      <c r="Q430" s="6">
        <f t="shared" si="155"/>
        <v>7.8405188859214103E-2</v>
      </c>
    </row>
    <row r="431" spans="1:17" x14ac:dyDescent="0.3">
      <c r="A431" s="1">
        <v>44336</v>
      </c>
      <c r="B431">
        <v>68412</v>
      </c>
      <c r="C431">
        <f t="shared" si="149"/>
        <v>508</v>
      </c>
      <c r="D431">
        <f t="shared" si="161"/>
        <v>367.39372477770667</v>
      </c>
      <c r="E431">
        <f t="shared" si="151"/>
        <v>4505</v>
      </c>
      <c r="F431">
        <v>1385</v>
      </c>
      <c r="G431">
        <f t="shared" si="150"/>
        <v>6</v>
      </c>
      <c r="H431">
        <f t="shared" si="153"/>
        <v>55</v>
      </c>
      <c r="I431">
        <v>61154</v>
      </c>
      <c r="J431">
        <f t="shared" si="152"/>
        <v>5873</v>
      </c>
      <c r="K431">
        <f t="shared" si="157"/>
        <v>5808.4286423205704</v>
      </c>
      <c r="L431">
        <f t="shared" si="158"/>
        <v>1.0389173889969927</v>
      </c>
      <c r="M431">
        <f t="shared" si="158"/>
        <v>1.0162818521091708</v>
      </c>
      <c r="N431">
        <f t="shared" si="159"/>
        <v>1.0904655552366389</v>
      </c>
      <c r="O431">
        <f t="shared" si="160"/>
        <v>1.0879955539088551</v>
      </c>
      <c r="P431" s="6">
        <f t="shared" si="154"/>
        <v>9.0465555236638906E-2</v>
      </c>
      <c r="Q431" s="6">
        <f t="shared" si="155"/>
        <v>8.7995553908855051E-2</v>
      </c>
    </row>
    <row r="432" spans="1:17" x14ac:dyDescent="0.3">
      <c r="A432" s="1">
        <v>44337</v>
      </c>
      <c r="B432">
        <v>68835</v>
      </c>
      <c r="C432">
        <f t="shared" si="149"/>
        <v>423</v>
      </c>
      <c r="D432">
        <f t="shared" si="161"/>
        <v>376.42857142857144</v>
      </c>
      <c r="E432">
        <f t="shared" si="151"/>
        <v>4629</v>
      </c>
      <c r="F432">
        <v>1401</v>
      </c>
      <c r="G432">
        <f t="shared" si="150"/>
        <v>16</v>
      </c>
      <c r="H432">
        <f t="shared" si="153"/>
        <v>59</v>
      </c>
      <c r="I432">
        <v>61469</v>
      </c>
      <c r="J432">
        <f t="shared" si="152"/>
        <v>5965</v>
      </c>
      <c r="K432">
        <f t="shared" si="157"/>
        <v>5910.6567158423341</v>
      </c>
      <c r="L432">
        <f t="shared" si="158"/>
        <v>1.0156649072024519</v>
      </c>
      <c r="M432">
        <f t="shared" si="158"/>
        <v>1.0175999534154425</v>
      </c>
      <c r="N432">
        <f t="shared" si="159"/>
        <v>1.0988466830547501</v>
      </c>
      <c r="O432">
        <f t="shared" si="160"/>
        <v>1.0924908424908424</v>
      </c>
      <c r="P432" s="6">
        <f t="shared" si="154"/>
        <v>9.8846683054750084E-2</v>
      </c>
      <c r="Q432" s="6">
        <f t="shared" si="155"/>
        <v>9.2490842490842384E-2</v>
      </c>
    </row>
    <row r="433" spans="1:17" x14ac:dyDescent="0.3">
      <c r="A433" s="1">
        <v>44338</v>
      </c>
      <c r="B433">
        <v>69209</v>
      </c>
      <c r="C433">
        <f t="shared" si="149"/>
        <v>374</v>
      </c>
      <c r="D433">
        <f t="shared" si="161"/>
        <v>390.57142857142856</v>
      </c>
      <c r="E433">
        <f t="shared" si="151"/>
        <v>4721</v>
      </c>
      <c r="F433">
        <v>1404</v>
      </c>
      <c r="G433">
        <f t="shared" si="150"/>
        <v>3</v>
      </c>
      <c r="H433">
        <f t="shared" si="153"/>
        <v>58</v>
      </c>
      <c r="I433">
        <v>61714</v>
      </c>
      <c r="J433">
        <f t="shared" si="152"/>
        <v>6091</v>
      </c>
      <c r="K433">
        <f t="shared" si="157"/>
        <v>6016.9196747125425</v>
      </c>
      <c r="L433">
        <f t="shared" si="158"/>
        <v>1.0211232187761945</v>
      </c>
      <c r="M433">
        <f t="shared" si="158"/>
        <v>1.0179781983591421</v>
      </c>
      <c r="N433">
        <f t="shared" si="159"/>
        <v>1.1071081533299894</v>
      </c>
      <c r="O433">
        <f t="shared" si="160"/>
        <v>1.1096738932410275</v>
      </c>
      <c r="P433" s="6">
        <f t="shared" si="154"/>
        <v>0.10710815332998935</v>
      </c>
      <c r="Q433" s="6">
        <f t="shared" si="155"/>
        <v>0.1096738932410275</v>
      </c>
    </row>
    <row r="434" spans="1:17" x14ac:dyDescent="0.3">
      <c r="A434" s="1">
        <v>44339</v>
      </c>
      <c r="B434">
        <f>SQRT(B435*B433)</f>
        <v>69529.25901374183</v>
      </c>
      <c r="C434">
        <f t="shared" si="149"/>
        <v>320.25901374183013</v>
      </c>
      <c r="D434">
        <f t="shared" si="161"/>
        <v>395.14285714285717</v>
      </c>
      <c r="E434">
        <f>SUM(C421:C434)</f>
        <v>4800.7076627344431</v>
      </c>
      <c r="F434">
        <f>SQRT(F435*F433)</f>
        <v>1411.9773369286067</v>
      </c>
      <c r="G434">
        <f t="shared" si="150"/>
        <v>7.9773369286067464</v>
      </c>
      <c r="H434">
        <f t="shared" si="153"/>
        <v>58.000970812860942</v>
      </c>
      <c r="I434">
        <f>SQRT(I435*I433)</f>
        <v>62001.331114743014</v>
      </c>
      <c r="J434">
        <f t="shared" si="152"/>
        <v>6115.9505620702039</v>
      </c>
      <c r="K434">
        <f t="shared" si="157"/>
        <v>6121.8145595390297</v>
      </c>
      <c r="L434">
        <f t="shared" si="158"/>
        <v>1.0040962997980962</v>
      </c>
      <c r="M434">
        <f t="shared" si="158"/>
        <v>1.0174333197877532</v>
      </c>
      <c r="N434">
        <f t="shared" si="159"/>
        <v>1.1143275475000949</v>
      </c>
      <c r="O434">
        <f t="shared" si="160"/>
        <v>1.1196935919292264</v>
      </c>
      <c r="P434" s="6">
        <f t="shared" si="154"/>
        <v>0.11432754750009488</v>
      </c>
      <c r="Q434" s="6">
        <f t="shared" si="155"/>
        <v>0.11969359192922635</v>
      </c>
    </row>
    <row r="435" spans="1:17" x14ac:dyDescent="0.3">
      <c r="A435" s="1">
        <v>44340</v>
      </c>
      <c r="B435">
        <v>69851</v>
      </c>
      <c r="C435">
        <f t="shared" si="149"/>
        <v>321.74098625816987</v>
      </c>
      <c r="D435">
        <f t="shared" si="161"/>
        <v>333.42857142857144</v>
      </c>
      <c r="E435">
        <f t="shared" si="151"/>
        <v>4881</v>
      </c>
      <c r="F435">
        <v>1420</v>
      </c>
      <c r="G435">
        <f t="shared" si="150"/>
        <v>8.0226630713932536</v>
      </c>
      <c r="H435">
        <f t="shared" si="153"/>
        <v>58</v>
      </c>
      <c r="I435">
        <v>62290</v>
      </c>
      <c r="J435">
        <f t="shared" si="152"/>
        <v>6141</v>
      </c>
      <c r="K435">
        <f t="shared" si="157"/>
        <v>6165.1111028477408</v>
      </c>
      <c r="L435">
        <f t="shared" si="158"/>
        <v>1.0040957554636147</v>
      </c>
      <c r="M435">
        <f t="shared" si="158"/>
        <v>1.0070725016067739</v>
      </c>
      <c r="N435">
        <f t="shared" si="159"/>
        <v>1.1087692136774061</v>
      </c>
      <c r="O435">
        <f t="shared" si="160"/>
        <v>1.1298988040478382</v>
      </c>
      <c r="P435" s="6">
        <f t="shared" si="154"/>
        <v>0.10876921367740611</v>
      </c>
      <c r="Q435" s="6">
        <f t="shared" si="155"/>
        <v>0.12989880404783816</v>
      </c>
    </row>
    <row r="436" spans="1:17" x14ac:dyDescent="0.3">
      <c r="A436" s="1">
        <v>44341</v>
      </c>
      <c r="B436">
        <v>70298</v>
      </c>
      <c r="C436">
        <f t="shared" si="149"/>
        <v>447</v>
      </c>
      <c r="D436">
        <f t="shared" si="161"/>
        <v>276</v>
      </c>
      <c r="E436">
        <f t="shared" si="151"/>
        <v>4991</v>
      </c>
      <c r="F436">
        <v>1431</v>
      </c>
      <c r="G436">
        <f t="shared" si="150"/>
        <v>11</v>
      </c>
      <c r="H436">
        <f t="shared" si="153"/>
        <v>58</v>
      </c>
      <c r="I436">
        <v>62565</v>
      </c>
      <c r="J436">
        <f t="shared" si="152"/>
        <v>6302</v>
      </c>
      <c r="K436">
        <f t="shared" si="157"/>
        <v>6152.4835547388475</v>
      </c>
      <c r="L436">
        <f t="shared" si="158"/>
        <v>1.0262172284644195</v>
      </c>
      <c r="M436">
        <f t="shared" si="158"/>
        <v>0.99795177282319203</v>
      </c>
      <c r="N436">
        <f t="shared" si="159"/>
        <v>1.0926031665295668</v>
      </c>
      <c r="O436">
        <f t="shared" si="160"/>
        <v>1.1328419917310804</v>
      </c>
      <c r="P436" s="6">
        <f t="shared" si="154"/>
        <v>9.2603166529566794E-2</v>
      </c>
      <c r="Q436" s="6">
        <f t="shared" si="155"/>
        <v>0.13284199173108036</v>
      </c>
    </row>
    <row r="437" spans="1:17" x14ac:dyDescent="0.3">
      <c r="A437" s="1">
        <v>44342</v>
      </c>
      <c r="B437">
        <v>70670</v>
      </c>
      <c r="C437">
        <f t="shared" si="149"/>
        <v>372</v>
      </c>
      <c r="D437">
        <f t="shared" si="161"/>
        <v>372.85714285714283</v>
      </c>
      <c r="E437">
        <f t="shared" si="151"/>
        <v>5027</v>
      </c>
      <c r="F437">
        <v>1444</v>
      </c>
      <c r="G437">
        <f t="shared" si="150"/>
        <v>13</v>
      </c>
      <c r="H437">
        <f t="shared" si="153"/>
        <v>65</v>
      </c>
      <c r="I437">
        <v>62846</v>
      </c>
      <c r="J437">
        <f t="shared" si="152"/>
        <v>6380</v>
      </c>
      <c r="K437">
        <f t="shared" si="157"/>
        <v>6208.6418183520764</v>
      </c>
      <c r="L437">
        <f t="shared" si="158"/>
        <v>1.0123770231672484</v>
      </c>
      <c r="M437">
        <f t="shared" si="158"/>
        <v>1.0091277389225972</v>
      </c>
      <c r="N437">
        <f t="shared" si="159"/>
        <v>1.0863058487564459</v>
      </c>
      <c r="O437">
        <f t="shared" si="160"/>
        <v>1.1286042809127896</v>
      </c>
      <c r="P437" s="6">
        <f t="shared" si="154"/>
        <v>8.6305848756445869E-2</v>
      </c>
      <c r="Q437" s="6">
        <f t="shared" si="155"/>
        <v>0.12860428091278964</v>
      </c>
    </row>
    <row r="438" spans="1:17" x14ac:dyDescent="0.3">
      <c r="A438" s="1">
        <v>44343</v>
      </c>
      <c r="B438">
        <v>70746</v>
      </c>
      <c r="C438">
        <f t="shared" si="149"/>
        <v>76</v>
      </c>
      <c r="D438">
        <f t="shared" si="161"/>
        <v>381.0355463202265</v>
      </c>
      <c r="E438">
        <f t="shared" si="151"/>
        <v>4697</v>
      </c>
      <c r="F438">
        <v>1453</v>
      </c>
      <c r="G438">
        <f t="shared" si="150"/>
        <v>9</v>
      </c>
      <c r="H438">
        <f t="shared" si="153"/>
        <v>68</v>
      </c>
      <c r="I438">
        <v>63123</v>
      </c>
      <c r="J438">
        <f t="shared" si="152"/>
        <v>6170</v>
      </c>
      <c r="K438">
        <f t="shared" si="157"/>
        <v>6265.2266328272881</v>
      </c>
      <c r="L438">
        <f t="shared" si="158"/>
        <v>0.9670846394984326</v>
      </c>
      <c r="M438">
        <f t="shared" si="158"/>
        <v>1.0091138796746097</v>
      </c>
      <c r="N438">
        <f t="shared" si="159"/>
        <v>1.0786439876662097</v>
      </c>
      <c r="O438">
        <f t="shared" si="160"/>
        <v>1.0505704069470458</v>
      </c>
      <c r="P438" s="6">
        <f t="shared" si="154"/>
        <v>7.8643987666209725E-2</v>
      </c>
      <c r="Q438" s="6">
        <f t="shared" si="155"/>
        <v>5.0570406947045843E-2</v>
      </c>
    </row>
    <row r="439" spans="1:17" x14ac:dyDescent="0.3">
      <c r="A439" s="1">
        <v>44344</v>
      </c>
      <c r="B439">
        <v>70767</v>
      </c>
      <c r="C439">
        <f t="shared" si="149"/>
        <v>21</v>
      </c>
      <c r="D439">
        <f t="shared" si="161"/>
        <v>389.28571428571428</v>
      </c>
      <c r="E439">
        <f t="shared" si="151"/>
        <v>4351</v>
      </c>
      <c r="F439">
        <v>1462</v>
      </c>
      <c r="G439">
        <f t="shared" si="150"/>
        <v>9</v>
      </c>
      <c r="H439">
        <f t="shared" si="153"/>
        <v>61</v>
      </c>
      <c r="I439">
        <v>63425</v>
      </c>
      <c r="J439">
        <f t="shared" si="152"/>
        <v>5880</v>
      </c>
      <c r="K439">
        <f t="shared" si="157"/>
        <v>6322.2368255430038</v>
      </c>
      <c r="L439">
        <f t="shared" si="158"/>
        <v>0.95299837925445707</v>
      </c>
      <c r="M439">
        <f t="shared" si="158"/>
        <v>1.0090994621674187</v>
      </c>
      <c r="N439">
        <f t="shared" si="159"/>
        <v>1.0696335668754897</v>
      </c>
      <c r="O439">
        <f t="shared" si="160"/>
        <v>0.98575020955574177</v>
      </c>
      <c r="P439" s="6">
        <f t="shared" si="154"/>
        <v>6.9633566875489716E-2</v>
      </c>
      <c r="Q439" s="6">
        <f t="shared" si="155"/>
        <v>-1.4249790444258226E-2</v>
      </c>
    </row>
    <row r="440" spans="1:17" x14ac:dyDescent="0.3">
      <c r="A440" s="1">
        <v>44345</v>
      </c>
      <c r="B440">
        <v>71819</v>
      </c>
      <c r="C440">
        <f t="shared" si="149"/>
        <v>1052</v>
      </c>
      <c r="D440">
        <f t="shared" si="161"/>
        <v>394.14285714285717</v>
      </c>
      <c r="E440">
        <f t="shared" si="151"/>
        <v>5119</v>
      </c>
      <c r="F440">
        <v>1470</v>
      </c>
      <c r="G440">
        <f>F440-F439</f>
        <v>8</v>
      </c>
      <c r="H440">
        <f>SUM(G434:G440)</f>
        <v>66</v>
      </c>
      <c r="I440">
        <v>63858</v>
      </c>
      <c r="J440">
        <f t="shared" si="152"/>
        <v>6491</v>
      </c>
      <c r="K440">
        <f t="shared" si="157"/>
        <v>6361.3453512979122</v>
      </c>
      <c r="L440">
        <f t="shared" si="158"/>
        <v>1.1039115646258504</v>
      </c>
      <c r="M440">
        <f t="shared" si="158"/>
        <v>1.0061858685199678</v>
      </c>
      <c r="N440">
        <f t="shared" si="159"/>
        <v>1.057242857675647</v>
      </c>
      <c r="O440">
        <f t="shared" si="160"/>
        <v>1.065670661631916</v>
      </c>
      <c r="P440" s="6">
        <f t="shared" si="154"/>
        <v>5.7242857675646963E-2</v>
      </c>
      <c r="Q440" s="6">
        <f t="shared" si="155"/>
        <v>6.5670661631916039E-2</v>
      </c>
    </row>
    <row r="441" spans="1:17" x14ac:dyDescent="0.3">
      <c r="A441" s="1">
        <v>44346</v>
      </c>
      <c r="B441">
        <f>SQRT(B442*B440)</f>
        <v>72196.507837983416</v>
      </c>
      <c r="C441">
        <f t="shared" si="149"/>
        <v>377.50783798341581</v>
      </c>
      <c r="D441">
        <f t="shared" si="161"/>
        <v>386</v>
      </c>
      <c r="E441">
        <f t="shared" si="151"/>
        <v>5239.0048976855323</v>
      </c>
      <c r="F441">
        <f>SQRT(F442*F440)</f>
        <v>1482.9430198089203</v>
      </c>
      <c r="G441">
        <f t="shared" ref="G441:G452" si="162">F441-F440</f>
        <v>12.943019808920326</v>
      </c>
      <c r="H441">
        <f t="shared" ref="H441:H449" si="163">SUM(G435:G441)</f>
        <v>70.96568288031358</v>
      </c>
      <c r="I441">
        <f>SQRT(I442*I440)</f>
        <v>64196.602293267824</v>
      </c>
      <c r="J441">
        <f t="shared" si="152"/>
        <v>6516.9625249066667</v>
      </c>
      <c r="K441">
        <f t="shared" si="157"/>
        <v>6388.9027478299295</v>
      </c>
      <c r="L441">
        <f t="shared" si="158"/>
        <v>1.0039997727479073</v>
      </c>
      <c r="M441">
        <f t="shared" si="158"/>
        <v>1.0043320076194879</v>
      </c>
      <c r="N441">
        <f t="shared" si="159"/>
        <v>1.0436289250014479</v>
      </c>
      <c r="O441">
        <f t="shared" si="160"/>
        <v>1.06556821523762</v>
      </c>
      <c r="P441" s="6">
        <f t="shared" si="154"/>
        <v>4.3628925001447882E-2</v>
      </c>
      <c r="Q441" s="6">
        <f t="shared" si="155"/>
        <v>6.556821523762002E-2</v>
      </c>
    </row>
    <row r="442" spans="1:17" x14ac:dyDescent="0.3">
      <c r="A442" s="1">
        <v>44347</v>
      </c>
      <c r="B442">
        <v>72576</v>
      </c>
      <c r="C442">
        <f t="shared" si="149"/>
        <v>379.49216201658419</v>
      </c>
      <c r="D442">
        <f t="shared" si="161"/>
        <v>437.17359404936724</v>
      </c>
      <c r="E442">
        <f t="shared" si="151"/>
        <v>5360</v>
      </c>
      <c r="F442">
        <v>1496</v>
      </c>
      <c r="G442">
        <f t="shared" si="162"/>
        <v>13.056980191079674</v>
      </c>
      <c r="H442">
        <f t="shared" si="163"/>
        <v>76</v>
      </c>
      <c r="I442">
        <v>64537</v>
      </c>
      <c r="J442">
        <f t="shared" si="152"/>
        <v>6543</v>
      </c>
      <c r="K442">
        <f t="shared" si="157"/>
        <v>6456.8454055179182</v>
      </c>
      <c r="L442">
        <f t="shared" ref="L442:M457" si="164">J442/J441</f>
        <v>1.0039953390853211</v>
      </c>
      <c r="M442">
        <f t="shared" si="164"/>
        <v>1.0106344798738822</v>
      </c>
      <c r="N442">
        <f t="shared" si="159"/>
        <v>1.0473202019888046</v>
      </c>
      <c r="O442">
        <f t="shared" si="160"/>
        <v>1.0654616511968735</v>
      </c>
      <c r="P442" s="6">
        <f t="shared" si="154"/>
        <v>4.73202019888046E-2</v>
      </c>
      <c r="Q442" s="6">
        <f t="shared" si="155"/>
        <v>6.5461651196873527E-2</v>
      </c>
    </row>
    <row r="443" spans="1:17" x14ac:dyDescent="0.3">
      <c r="A443" s="1">
        <v>44348</v>
      </c>
      <c r="B443">
        <v>73057</v>
      </c>
      <c r="C443">
        <f t="shared" si="149"/>
        <v>481</v>
      </c>
      <c r="D443">
        <f t="shared" si="161"/>
        <v>496.57142857142856</v>
      </c>
      <c r="E443">
        <f t="shared" si="151"/>
        <v>5493</v>
      </c>
      <c r="F443">
        <v>1512</v>
      </c>
      <c r="G443">
        <f t="shared" si="162"/>
        <v>16</v>
      </c>
      <c r="H443">
        <f t="shared" si="163"/>
        <v>81</v>
      </c>
      <c r="I443">
        <v>64965</v>
      </c>
      <c r="J443">
        <f t="shared" si="152"/>
        <v>6580</v>
      </c>
      <c r="K443">
        <f t="shared" si="157"/>
        <v>6580.2181438871439</v>
      </c>
      <c r="L443">
        <f t="shared" si="164"/>
        <v>1.0056548983646645</v>
      </c>
      <c r="M443">
        <f t="shared" si="164"/>
        <v>1.0191072777216863</v>
      </c>
      <c r="N443">
        <f t="shared" si="159"/>
        <v>1.0695222645201288</v>
      </c>
      <c r="O443">
        <f t="shared" si="160"/>
        <v>1.0441129800063471</v>
      </c>
      <c r="P443" s="6">
        <f t="shared" si="154"/>
        <v>6.9522264520128774E-2</v>
      </c>
      <c r="Q443" s="6">
        <f t="shared" si="155"/>
        <v>4.4112980006347113E-2</v>
      </c>
    </row>
    <row r="444" spans="1:17" x14ac:dyDescent="0.3">
      <c r="A444" s="1">
        <v>44349</v>
      </c>
      <c r="B444">
        <v>73372</v>
      </c>
      <c r="C444">
        <f t="shared" si="149"/>
        <v>315</v>
      </c>
      <c r="D444">
        <f t="shared" si="161"/>
        <v>375.85714285714283</v>
      </c>
      <c r="E444">
        <f t="shared" si="151"/>
        <v>5468</v>
      </c>
      <c r="F444">
        <v>1525</v>
      </c>
      <c r="G444">
        <f t="shared" si="162"/>
        <v>13</v>
      </c>
      <c r="H444">
        <f t="shared" si="163"/>
        <v>81</v>
      </c>
      <c r="I444">
        <v>65271</v>
      </c>
      <c r="J444">
        <f t="shared" si="152"/>
        <v>6576</v>
      </c>
      <c r="K444">
        <f t="shared" si="157"/>
        <v>6593.6044945623307</v>
      </c>
      <c r="L444">
        <f t="shared" si="164"/>
        <v>0.99939209726443767</v>
      </c>
      <c r="M444">
        <f t="shared" si="164"/>
        <v>1.002034332355322</v>
      </c>
      <c r="N444">
        <f t="shared" si="159"/>
        <v>1.0620043300085933</v>
      </c>
      <c r="O444">
        <f t="shared" si="160"/>
        <v>1.0307210031347962</v>
      </c>
      <c r="P444" s="6">
        <f t="shared" si="154"/>
        <v>6.2004330008593289E-2</v>
      </c>
      <c r="Q444" s="6">
        <f t="shared" si="155"/>
        <v>3.0721003134796199E-2</v>
      </c>
    </row>
    <row r="445" spans="1:17" x14ac:dyDescent="0.3">
      <c r="A445" s="1">
        <v>44350</v>
      </c>
      <c r="B445">
        <f>SQRT(B446*B444)</f>
        <v>73806.215158345571</v>
      </c>
      <c r="C445">
        <f t="shared" si="149"/>
        <v>434.21515834557067</v>
      </c>
      <c r="D445">
        <f t="shared" si="161"/>
        <v>378.42027478691932</v>
      </c>
      <c r="E445">
        <f t="shared" si="151"/>
        <v>5394.2151583455707</v>
      </c>
      <c r="F445">
        <f>SQRT(F446*F444)</f>
        <v>1531.486206271542</v>
      </c>
      <c r="G445">
        <f t="shared" si="162"/>
        <v>6.4862062715419597</v>
      </c>
      <c r="H445">
        <f t="shared" si="163"/>
        <v>78.48620627154196</v>
      </c>
      <c r="I445">
        <f>SQRT(I446*I444)</f>
        <v>65630.509917263335</v>
      </c>
      <c r="J445">
        <f t="shared" si="152"/>
        <v>6644.219034810696</v>
      </c>
      <c r="K445">
        <f t="shared" si="157"/>
        <v>6603.2671583457695</v>
      </c>
      <c r="L445">
        <f t="shared" si="164"/>
        <v>1.0103739408167116</v>
      </c>
      <c r="M445">
        <f t="shared" si="164"/>
        <v>1.0014654600213597</v>
      </c>
      <c r="N445">
        <f t="shared" si="159"/>
        <v>1.0539550355205483</v>
      </c>
      <c r="O445">
        <f t="shared" si="160"/>
        <v>1.0768588387051372</v>
      </c>
      <c r="P445" s="6">
        <f t="shared" si="154"/>
        <v>5.3955035520548256E-2</v>
      </c>
      <c r="Q445" s="6">
        <f t="shared" si="155"/>
        <v>7.6858838705137211E-2</v>
      </c>
    </row>
    <row r="446" spans="1:17" x14ac:dyDescent="0.3">
      <c r="A446" s="1">
        <v>44351</v>
      </c>
      <c r="B446">
        <v>74243</v>
      </c>
      <c r="C446">
        <f t="shared" ref="C446:C452" si="165">B446-B445</f>
        <v>436.78484165442933</v>
      </c>
      <c r="D446">
        <f t="shared" si="161"/>
        <v>381</v>
      </c>
      <c r="E446">
        <f t="shared" si="151"/>
        <v>5408</v>
      </c>
      <c r="F446">
        <v>1538</v>
      </c>
      <c r="G446">
        <f t="shared" si="162"/>
        <v>6.5137937284580403</v>
      </c>
      <c r="H446">
        <f t="shared" si="163"/>
        <v>76</v>
      </c>
      <c r="I446">
        <v>65992</v>
      </c>
      <c r="J446">
        <f t="shared" si="152"/>
        <v>6713</v>
      </c>
      <c r="K446">
        <f t="shared" si="157"/>
        <v>6609.1624378569504</v>
      </c>
      <c r="L446">
        <f t="shared" si="164"/>
        <v>1.0103520014660781</v>
      </c>
      <c r="M446">
        <f t="shared" si="164"/>
        <v>1.0008927822197424</v>
      </c>
      <c r="N446">
        <f t="shared" si="159"/>
        <v>1.0453835596848751</v>
      </c>
      <c r="O446">
        <f t="shared" si="160"/>
        <v>1.1416666666666666</v>
      </c>
      <c r="P446" s="6">
        <f t="shared" si="154"/>
        <v>4.5383559684875063E-2</v>
      </c>
      <c r="Q446" s="6">
        <f t="shared" si="155"/>
        <v>0.14166666666666661</v>
      </c>
    </row>
    <row r="447" spans="1:17" x14ac:dyDescent="0.3">
      <c r="A447" s="1">
        <v>44352</v>
      </c>
      <c r="B447">
        <v>74450</v>
      </c>
      <c r="C447">
        <f t="shared" si="165"/>
        <v>207</v>
      </c>
      <c r="D447">
        <f t="shared" si="161"/>
        <v>357.71428571428572</v>
      </c>
      <c r="E447">
        <f t="shared" si="151"/>
        <v>5241</v>
      </c>
      <c r="F447">
        <v>1548</v>
      </c>
      <c r="G447">
        <f t="shared" si="162"/>
        <v>10</v>
      </c>
      <c r="H447">
        <f t="shared" si="163"/>
        <v>78</v>
      </c>
      <c r="I447">
        <v>66318</v>
      </c>
      <c r="J447">
        <f t="shared" si="152"/>
        <v>6584</v>
      </c>
      <c r="K447">
        <f t="shared" si="157"/>
        <v>6601.8200075240456</v>
      </c>
      <c r="L447">
        <f t="shared" si="164"/>
        <v>0.98078355429763142</v>
      </c>
      <c r="M447">
        <f t="shared" si="164"/>
        <v>0.99888905282599083</v>
      </c>
      <c r="N447">
        <f t="shared" si="159"/>
        <v>1.0378024840574123</v>
      </c>
      <c r="O447">
        <f t="shared" si="160"/>
        <v>1.0143275304267447</v>
      </c>
      <c r="P447" s="6">
        <f t="shared" si="154"/>
        <v>3.7802484057412267E-2</v>
      </c>
      <c r="Q447" s="6">
        <f t="shared" si="155"/>
        <v>1.4327530426744728E-2</v>
      </c>
    </row>
    <row r="448" spans="1:17" x14ac:dyDescent="0.3">
      <c r="A448" s="1">
        <v>44353</v>
      </c>
      <c r="B448">
        <f>SQRT(B449*B447)</f>
        <v>74845.449761491851</v>
      </c>
      <c r="C448">
        <f t="shared" si="165"/>
        <v>395.44976149185095</v>
      </c>
      <c r="D448">
        <f t="shared" si="161"/>
        <v>402.42857142857144</v>
      </c>
      <c r="E448">
        <f t="shared" si="151"/>
        <v>5316.1907477500208</v>
      </c>
      <c r="F448">
        <f>SQRT(F449*F447)</f>
        <v>1551.9948453522647</v>
      </c>
      <c r="G448">
        <f t="shared" si="162"/>
        <v>3.9948453522647469</v>
      </c>
      <c r="H448">
        <f t="shared" si="163"/>
        <v>69.051825543344421</v>
      </c>
      <c r="I448">
        <f>SQRT(I449*I447)</f>
        <v>66709.345327322764</v>
      </c>
      <c r="J448">
        <f t="shared" si="152"/>
        <v>6584.1095888168202</v>
      </c>
      <c r="K448">
        <f t="shared" si="157"/>
        <v>6616.6353686548537</v>
      </c>
      <c r="L448">
        <f t="shared" si="164"/>
        <v>1.000016644717014</v>
      </c>
      <c r="M448">
        <f t="shared" si="164"/>
        <v>1.0022441328472942</v>
      </c>
      <c r="N448">
        <f t="shared" si="159"/>
        <v>1.0356450285461423</v>
      </c>
      <c r="O448">
        <f t="shared" si="160"/>
        <v>1.0103034294970286</v>
      </c>
      <c r="P448" s="6">
        <f t="shared" si="154"/>
        <v>3.5645028546142266E-2</v>
      </c>
      <c r="Q448" s="6">
        <f t="shared" si="155"/>
        <v>1.030342949702856E-2</v>
      </c>
    </row>
    <row r="449" spans="1:17" x14ac:dyDescent="0.3">
      <c r="A449" s="1">
        <v>44354</v>
      </c>
      <c r="B449">
        <v>75243</v>
      </c>
      <c r="C449">
        <f t="shared" si="165"/>
        <v>397.55023850814905</v>
      </c>
      <c r="D449">
        <f t="shared" si="161"/>
        <v>399.54069166491848</v>
      </c>
      <c r="E449">
        <f t="shared" si="151"/>
        <v>5392</v>
      </c>
      <c r="F449">
        <v>1556</v>
      </c>
      <c r="G449">
        <f t="shared" si="162"/>
        <v>4.0051546477352531</v>
      </c>
      <c r="H449">
        <f t="shared" si="163"/>
        <v>60</v>
      </c>
      <c r="I449">
        <v>67103</v>
      </c>
      <c r="J449">
        <f t="shared" si="152"/>
        <v>6584</v>
      </c>
      <c r="K449">
        <f t="shared" si="157"/>
        <v>6618.452143529038</v>
      </c>
      <c r="L449">
        <f t="shared" si="164"/>
        <v>0.99998335556002804</v>
      </c>
      <c r="M449">
        <f t="shared" si="164"/>
        <v>1.0002745768465331</v>
      </c>
      <c r="N449">
        <f t="shared" si="159"/>
        <v>1.0250287451319515</v>
      </c>
      <c r="O449">
        <f t="shared" si="160"/>
        <v>1.006266238728412</v>
      </c>
      <c r="P449" s="6">
        <f t="shared" si="154"/>
        <v>2.5028745131951524E-2</v>
      </c>
      <c r="Q449" s="6">
        <f t="shared" si="155"/>
        <v>6.2662387284120324E-3</v>
      </c>
    </row>
    <row r="450" spans="1:17" x14ac:dyDescent="0.3">
      <c r="A450" s="1">
        <v>44355</v>
      </c>
      <c r="B450">
        <v>75561</v>
      </c>
      <c r="C450">
        <f t="shared" si="165"/>
        <v>318</v>
      </c>
      <c r="D450">
        <f t="shared" si="161"/>
        <v>387</v>
      </c>
      <c r="E450">
        <f t="shared" si="151"/>
        <v>5263</v>
      </c>
      <c r="F450">
        <v>1570</v>
      </c>
      <c r="G450">
        <f t="shared" si="162"/>
        <v>14</v>
      </c>
      <c r="H450">
        <f>SUM(G444:G450)</f>
        <v>58</v>
      </c>
      <c r="I450">
        <v>67462</v>
      </c>
      <c r="J450">
        <f t="shared" si="152"/>
        <v>6529</v>
      </c>
      <c r="K450">
        <f t="shared" si="157"/>
        <v>6609.8269443067229</v>
      </c>
      <c r="L450">
        <f t="shared" si="164"/>
        <v>0.99164641555285538</v>
      </c>
      <c r="M450">
        <f t="shared" si="164"/>
        <v>0.99869679510627751</v>
      </c>
      <c r="N450">
        <f t="shared" si="159"/>
        <v>1.0044996685173857</v>
      </c>
      <c r="O450">
        <f t="shared" si="160"/>
        <v>0.99224924012158056</v>
      </c>
      <c r="P450" s="6">
        <f t="shared" si="154"/>
        <v>4.4996685173857021E-3</v>
      </c>
      <c r="Q450" s="6">
        <f t="shared" si="155"/>
        <v>-7.7507598784194442E-3</v>
      </c>
    </row>
    <row r="451" spans="1:17" x14ac:dyDescent="0.3">
      <c r="A451" s="1">
        <v>44356</v>
      </c>
      <c r="B451">
        <v>76189</v>
      </c>
      <c r="C451">
        <f t="shared" si="165"/>
        <v>628</v>
      </c>
      <c r="D451">
        <f t="shared" si="161"/>
        <v>402.28571428571428</v>
      </c>
      <c r="E451">
        <f t="shared" si="151"/>
        <v>5519</v>
      </c>
      <c r="F451">
        <v>1579</v>
      </c>
      <c r="G451">
        <f t="shared" si="162"/>
        <v>9</v>
      </c>
      <c r="H451">
        <f>SUM(G445:G451)</f>
        <v>54</v>
      </c>
      <c r="I451">
        <v>67930</v>
      </c>
      <c r="J451">
        <f t="shared" si="152"/>
        <v>6680</v>
      </c>
      <c r="K451">
        <f t="shared" si="157"/>
        <v>6612.5485132110352</v>
      </c>
      <c r="L451">
        <f t="shared" si="164"/>
        <v>1.0231275846224537</v>
      </c>
      <c r="M451">
        <f t="shared" si="164"/>
        <v>1.0004117458637334</v>
      </c>
      <c r="N451">
        <f t="shared" si="159"/>
        <v>1.0028730899259013</v>
      </c>
      <c r="O451">
        <f t="shared" si="160"/>
        <v>1.0158150851581509</v>
      </c>
      <c r="P451" s="6">
        <f t="shared" si="154"/>
        <v>2.8730899259012954E-3</v>
      </c>
      <c r="Q451" s="6">
        <f t="shared" si="155"/>
        <v>1.5815085158150888E-2</v>
      </c>
    </row>
    <row r="452" spans="1:17" x14ac:dyDescent="0.3">
      <c r="A452" s="1">
        <v>44357</v>
      </c>
      <c r="B452">
        <v>76603</v>
      </c>
      <c r="C452">
        <f t="shared" si="165"/>
        <v>414</v>
      </c>
      <c r="D452">
        <f>AVERAGE(C449:C456)</f>
        <v>360.81877981351863</v>
      </c>
      <c r="E452">
        <f t="shared" si="151"/>
        <v>5857</v>
      </c>
      <c r="F452">
        <v>1588</v>
      </c>
      <c r="G452">
        <f t="shared" si="162"/>
        <v>9</v>
      </c>
      <c r="H452">
        <f>SUM(G446:G452)</f>
        <v>56.51379372845804</v>
      </c>
      <c r="I452">
        <v>68358</v>
      </c>
      <c r="J452">
        <f t="shared" si="152"/>
        <v>6657</v>
      </c>
      <c r="K452">
        <f t="shared" si="157"/>
        <v>6595.7054166704493</v>
      </c>
      <c r="L452">
        <f t="shared" si="164"/>
        <v>0.9965568862275449</v>
      </c>
      <c r="M452">
        <f t="shared" si="164"/>
        <v>0.9974528585299699</v>
      </c>
      <c r="N452">
        <f t="shared" si="159"/>
        <v>0.99885484844184091</v>
      </c>
      <c r="O452">
        <f t="shared" si="160"/>
        <v>1.0019236218918042</v>
      </c>
      <c r="P452" s="6">
        <f t="shared" si="154"/>
        <v>-1.1451515581590854E-3</v>
      </c>
      <c r="Q452" s="6">
        <f t="shared" si="155"/>
        <v>1.9236218918041725E-3</v>
      </c>
    </row>
    <row r="453" spans="1:17" x14ac:dyDescent="0.3">
      <c r="A453" s="1">
        <v>44358</v>
      </c>
      <c r="B453" s="5">
        <v>76952</v>
      </c>
      <c r="C453">
        <f t="shared" ref="C453:C518" si="166">B453-B452</f>
        <v>349</v>
      </c>
      <c r="D453">
        <f t="shared" ref="D453:D495" si="167">AVERAGE(C450:C457)</f>
        <v>375.5</v>
      </c>
      <c r="E453">
        <f t="shared" ref="E453:E495" si="168">SUM(C440:C453)</f>
        <v>6185</v>
      </c>
      <c r="F453" s="5">
        <v>1598</v>
      </c>
      <c r="G453">
        <f t="shared" ref="G453:G486" si="169">F453-F452</f>
        <v>10</v>
      </c>
      <c r="H453">
        <f t="shared" ref="H453:H486" si="170">SUM(G447:G453)</f>
        <v>60</v>
      </c>
      <c r="I453" s="5">
        <v>68702</v>
      </c>
      <c r="J453">
        <f t="shared" si="152"/>
        <v>6652</v>
      </c>
      <c r="K453">
        <f t="shared" si="157"/>
        <v>6558.8874406278783</v>
      </c>
      <c r="L453">
        <f t="shared" si="164"/>
        <v>0.99924891092083523</v>
      </c>
      <c r="M453">
        <f t="shared" ref="M453:M464" si="171">K453/K452</f>
        <v>0.99441788653120944</v>
      </c>
      <c r="N453">
        <f t="shared" ref="N453:N464" si="172">K453/K446</f>
        <v>0.99239313639182181</v>
      </c>
      <c r="O453">
        <f t="shared" ref="O453:O464" si="173">J453/J446</f>
        <v>0.9909131535826009</v>
      </c>
      <c r="P453" s="6">
        <f t="shared" si="154"/>
        <v>-7.6068636081781937E-3</v>
      </c>
      <c r="Q453" s="6">
        <f t="shared" si="155"/>
        <v>-9.086846417399097E-3</v>
      </c>
    </row>
    <row r="454" spans="1:17" x14ac:dyDescent="0.3">
      <c r="A454" s="1">
        <v>44359</v>
      </c>
      <c r="B454" s="5">
        <v>77266</v>
      </c>
      <c r="C454">
        <f t="shared" si="166"/>
        <v>314</v>
      </c>
      <c r="D454">
        <f t="shared" si="167"/>
        <v>383.125</v>
      </c>
      <c r="E454">
        <f t="shared" si="168"/>
        <v>5447</v>
      </c>
      <c r="F454" s="5">
        <v>1604</v>
      </c>
      <c r="G454">
        <f t="shared" si="169"/>
        <v>6</v>
      </c>
      <c r="H454">
        <f t="shared" si="170"/>
        <v>56</v>
      </c>
      <c r="I454" s="5">
        <v>69059</v>
      </c>
      <c r="J454">
        <f t="shared" si="152"/>
        <v>6603</v>
      </c>
      <c r="K454">
        <f t="shared" si="157"/>
        <v>6521.812811033431</v>
      </c>
      <c r="L454">
        <f t="shared" si="164"/>
        <v>0.9926337943475646</v>
      </c>
      <c r="M454">
        <f t="shared" si="171"/>
        <v>0.99434742097191742</v>
      </c>
      <c r="N454">
        <f t="shared" si="172"/>
        <v>0.98788103941043059</v>
      </c>
      <c r="O454">
        <f t="shared" si="173"/>
        <v>1.0028857837181044</v>
      </c>
      <c r="P454" s="6">
        <f t="shared" si="154"/>
        <v>-1.2118960589569405E-2</v>
      </c>
      <c r="Q454" s="6">
        <f t="shared" si="155"/>
        <v>2.8857837181044399E-3</v>
      </c>
    </row>
    <row r="455" spans="1:17" x14ac:dyDescent="0.3">
      <c r="A455" s="1">
        <v>44360</v>
      </c>
      <c r="B455">
        <f>SQRT(B456*B454)</f>
        <v>77498.649743076166</v>
      </c>
      <c r="C455">
        <f t="shared" si="166"/>
        <v>232.64974307616649</v>
      </c>
      <c r="D455">
        <f t="shared" si="167"/>
        <v>356.875</v>
      </c>
      <c r="E455">
        <f t="shared" si="168"/>
        <v>5302.1419050927507</v>
      </c>
      <c r="F455">
        <f>SQRT(F456*F454)</f>
        <v>1611.9801487611439</v>
      </c>
      <c r="G455">
        <f t="shared" si="169"/>
        <v>7.980148761143937</v>
      </c>
      <c r="H455">
        <f t="shared" si="170"/>
        <v>59.98530340887919</v>
      </c>
      <c r="I455">
        <f>SQRT(I456*I454)</f>
        <v>69419.061352052289</v>
      </c>
      <c r="J455">
        <f t="shared" si="152"/>
        <v>6467.6082422627369</v>
      </c>
      <c r="K455">
        <f t="shared" si="157"/>
        <v>6454.4895018113693</v>
      </c>
      <c r="L455">
        <f t="shared" si="164"/>
        <v>0.97949541757727354</v>
      </c>
      <c r="M455">
        <f t="shared" si="171"/>
        <v>0.98967720920965929</v>
      </c>
      <c r="N455">
        <f t="shared" si="172"/>
        <v>0.97549421151245208</v>
      </c>
      <c r="O455">
        <f t="shared" si="173"/>
        <v>0.98230567930522272</v>
      </c>
      <c r="P455" s="6">
        <f t="shared" si="154"/>
        <v>-2.4505788487547919E-2</v>
      </c>
      <c r="Q455" s="6">
        <f t="shared" si="155"/>
        <v>-1.7694320694777277E-2</v>
      </c>
    </row>
    <row r="456" spans="1:17" x14ac:dyDescent="0.3">
      <c r="A456" s="1">
        <v>44361</v>
      </c>
      <c r="B456" s="5">
        <v>77732</v>
      </c>
      <c r="C456">
        <f t="shared" si="166"/>
        <v>233.35025692383351</v>
      </c>
      <c r="D456">
        <f t="shared" si="167"/>
        <v>336.75</v>
      </c>
      <c r="E456">
        <f t="shared" si="168"/>
        <v>5156</v>
      </c>
      <c r="F456" s="5">
        <v>1620</v>
      </c>
      <c r="G456">
        <f t="shared" si="169"/>
        <v>8.019851238856063</v>
      </c>
      <c r="H456">
        <f t="shared" si="170"/>
        <v>64</v>
      </c>
      <c r="I456" s="5">
        <v>69781</v>
      </c>
      <c r="J456">
        <f t="shared" si="152"/>
        <v>6331</v>
      </c>
      <c r="K456">
        <f t="shared" si="157"/>
        <v>6378.1452305363073</v>
      </c>
      <c r="L456">
        <f t="shared" si="164"/>
        <v>0.97887808952773803</v>
      </c>
      <c r="M456">
        <f t="shared" si="171"/>
        <v>0.98817191177495334</v>
      </c>
      <c r="N456">
        <f t="shared" si="172"/>
        <v>0.96369137257754711</v>
      </c>
      <c r="O456">
        <f t="shared" si="173"/>
        <v>0.96157351154313486</v>
      </c>
      <c r="P456" s="6">
        <f t="shared" si="154"/>
        <v>-3.6308627422452888E-2</v>
      </c>
      <c r="Q456" s="6">
        <f t="shared" si="155"/>
        <v>-3.8426488456865138E-2</v>
      </c>
    </row>
    <row r="457" spans="1:17" x14ac:dyDescent="0.3">
      <c r="A457" s="1">
        <v>44362</v>
      </c>
      <c r="B457" s="5">
        <v>78247</v>
      </c>
      <c r="C457">
        <f t="shared" si="166"/>
        <v>515</v>
      </c>
      <c r="D457">
        <f t="shared" si="167"/>
        <v>328.375</v>
      </c>
      <c r="E457">
        <f t="shared" si="168"/>
        <v>5190</v>
      </c>
      <c r="F457" s="5">
        <v>1625</v>
      </c>
      <c r="G457">
        <f t="shared" si="169"/>
        <v>5</v>
      </c>
      <c r="H457">
        <f t="shared" si="170"/>
        <v>55</v>
      </c>
      <c r="I457" s="5">
        <v>70347</v>
      </c>
      <c r="J457">
        <f t="shared" si="152"/>
        <v>6275</v>
      </c>
      <c r="K457">
        <f t="shared" si="157"/>
        <v>6282.1435571661923</v>
      </c>
      <c r="L457">
        <f t="shared" si="164"/>
        <v>0.99115463591849629</v>
      </c>
      <c r="M457">
        <f t="shared" si="171"/>
        <v>0.98494834001105946</v>
      </c>
      <c r="N457">
        <f t="shared" si="172"/>
        <v>0.95042481597452777</v>
      </c>
      <c r="O457">
        <f t="shared" si="173"/>
        <v>0.96109664573441567</v>
      </c>
      <c r="P457" s="6">
        <f t="shared" si="154"/>
        <v>-4.957518402547223E-2</v>
      </c>
      <c r="Q457" s="6">
        <f t="shared" si="155"/>
        <v>-3.8903354265584333E-2</v>
      </c>
    </row>
    <row r="458" spans="1:17" x14ac:dyDescent="0.3">
      <c r="A458" s="1">
        <v>44363</v>
      </c>
      <c r="B458" s="5">
        <v>78626</v>
      </c>
      <c r="C458">
        <f t="shared" si="166"/>
        <v>379</v>
      </c>
      <c r="D458">
        <f t="shared" si="167"/>
        <v>324.68643470572169</v>
      </c>
      <c r="E458">
        <f t="shared" si="168"/>
        <v>5254</v>
      </c>
      <c r="F458" s="5">
        <v>1628</v>
      </c>
      <c r="G458">
        <f t="shared" si="169"/>
        <v>3</v>
      </c>
      <c r="H458">
        <f t="shared" si="170"/>
        <v>49</v>
      </c>
      <c r="I458" s="5">
        <v>70786</v>
      </c>
      <c r="J458">
        <f t="shared" si="152"/>
        <v>6212</v>
      </c>
      <c r="K458">
        <f t="shared" si="157"/>
        <v>6189.2326742456517</v>
      </c>
      <c r="L458">
        <f t="shared" ref="L458:L464" si="174">J458/J457</f>
        <v>0.98996015936254977</v>
      </c>
      <c r="M458">
        <f t="shared" si="171"/>
        <v>0.98521032159245148</v>
      </c>
      <c r="N458">
        <f t="shared" si="172"/>
        <v>0.93598295148691124</v>
      </c>
      <c r="O458">
        <f t="shared" si="173"/>
        <v>0.92994011976047908</v>
      </c>
      <c r="P458" s="6">
        <f t="shared" si="154"/>
        <v>-6.4017048513088759E-2</v>
      </c>
      <c r="Q458" s="6">
        <f t="shared" si="155"/>
        <v>-7.0059880239520922E-2</v>
      </c>
    </row>
    <row r="459" spans="1:17" x14ac:dyDescent="0.3">
      <c r="A459" s="1">
        <v>44364</v>
      </c>
      <c r="B459" s="5">
        <v>79044</v>
      </c>
      <c r="C459">
        <f t="shared" si="166"/>
        <v>418</v>
      </c>
      <c r="D459">
        <f t="shared" si="167"/>
        <v>331.29378211547919</v>
      </c>
      <c r="E459">
        <f t="shared" si="168"/>
        <v>5237.7848416544293</v>
      </c>
      <c r="F459" s="5">
        <v>1633</v>
      </c>
      <c r="G459">
        <f t="shared" si="169"/>
        <v>5</v>
      </c>
      <c r="H459">
        <f t="shared" si="170"/>
        <v>45</v>
      </c>
      <c r="I459" s="5">
        <v>71286</v>
      </c>
      <c r="J459">
        <f t="shared" si="152"/>
        <v>6125</v>
      </c>
      <c r="K459">
        <f t="shared" si="157"/>
        <v>6105.4143862742794</v>
      </c>
      <c r="L459">
        <f t="shared" si="174"/>
        <v>0.98599484867997422</v>
      </c>
      <c r="M459">
        <f t="shared" si="171"/>
        <v>0.98645740233354728</v>
      </c>
      <c r="N459">
        <f t="shared" si="172"/>
        <v>0.92566511094370985</v>
      </c>
      <c r="O459">
        <f t="shared" si="173"/>
        <v>0.92008412197686651</v>
      </c>
      <c r="P459" s="6">
        <f t="shared" si="154"/>
        <v>-7.4334889056290154E-2</v>
      </c>
      <c r="Q459" s="6">
        <f t="shared" si="155"/>
        <v>-7.9915878023133491E-2</v>
      </c>
    </row>
    <row r="460" spans="1:17" x14ac:dyDescent="0.3">
      <c r="A460" s="1">
        <v>44365</v>
      </c>
      <c r="B460" s="5">
        <v>79297</v>
      </c>
      <c r="C460">
        <f t="shared" si="166"/>
        <v>253</v>
      </c>
      <c r="D460">
        <f t="shared" si="167"/>
        <v>339.25</v>
      </c>
      <c r="E460">
        <f t="shared" si="168"/>
        <v>5054</v>
      </c>
      <c r="F460" s="5">
        <v>1643</v>
      </c>
      <c r="G460">
        <f t="shared" si="169"/>
        <v>10</v>
      </c>
      <c r="H460">
        <f t="shared" si="170"/>
        <v>45</v>
      </c>
      <c r="I460" s="5">
        <v>71672</v>
      </c>
      <c r="J460">
        <f t="shared" si="152"/>
        <v>5982</v>
      </c>
      <c r="K460">
        <f t="shared" si="157"/>
        <v>6030.6727041591421</v>
      </c>
      <c r="L460">
        <f t="shared" si="174"/>
        <v>0.9766530612244898</v>
      </c>
      <c r="M460">
        <f t="shared" si="171"/>
        <v>0.98775813116253575</v>
      </c>
      <c r="N460">
        <f t="shared" si="172"/>
        <v>0.91946580250839449</v>
      </c>
      <c r="O460">
        <f t="shared" si="173"/>
        <v>0.8992784125075165</v>
      </c>
      <c r="P460" s="6">
        <f t="shared" si="154"/>
        <v>-8.0534197491605508E-2</v>
      </c>
      <c r="Q460" s="6">
        <f t="shared" si="155"/>
        <v>-0.1007215874924835</v>
      </c>
    </row>
    <row r="461" spans="1:17" x14ac:dyDescent="0.3">
      <c r="A461" s="1">
        <v>44366</v>
      </c>
      <c r="B461" s="5">
        <v>79579</v>
      </c>
      <c r="C461">
        <f t="shared" si="166"/>
        <v>282</v>
      </c>
      <c r="D461">
        <f t="shared" si="167"/>
        <v>308.25</v>
      </c>
      <c r="E461">
        <f t="shared" si="168"/>
        <v>5129</v>
      </c>
      <c r="F461" s="5">
        <v>1650</v>
      </c>
      <c r="G461">
        <f t="shared" si="169"/>
        <v>7</v>
      </c>
      <c r="H461">
        <f t="shared" si="170"/>
        <v>46</v>
      </c>
      <c r="I461" s="5">
        <v>71980</v>
      </c>
      <c r="J461">
        <f t="shared" si="152"/>
        <v>5949</v>
      </c>
      <c r="K461">
        <f t="shared" si="157"/>
        <v>5943.8072875780026</v>
      </c>
      <c r="L461">
        <f t="shared" si="174"/>
        <v>0.99448345035105312</v>
      </c>
      <c r="M461">
        <f t="shared" si="171"/>
        <v>0.98559606517507881</v>
      </c>
      <c r="N461">
        <f t="shared" si="172"/>
        <v>0.91137348767852189</v>
      </c>
      <c r="O461">
        <f t="shared" si="173"/>
        <v>0.9009541117673785</v>
      </c>
      <c r="P461" s="6">
        <f t="shared" si="154"/>
        <v>-8.8626512321478113E-2</v>
      </c>
      <c r="Q461" s="6">
        <f t="shared" si="155"/>
        <v>-9.9045888232621504E-2</v>
      </c>
    </row>
    <row r="462" spans="1:17" x14ac:dyDescent="0.3">
      <c r="A462" s="1">
        <v>44367</v>
      </c>
      <c r="B462">
        <f>SQRT(B463*B461)</f>
        <v>79863.491477645774</v>
      </c>
      <c r="C462">
        <f t="shared" si="166"/>
        <v>284.49147764577356</v>
      </c>
      <c r="D462">
        <f t="shared" si="167"/>
        <v>294.875</v>
      </c>
      <c r="E462">
        <f t="shared" si="168"/>
        <v>5018.0417161539226</v>
      </c>
      <c r="F462">
        <f>SQRT(F463*F461)</f>
        <v>1658.4782181264848</v>
      </c>
      <c r="G462">
        <f t="shared" si="169"/>
        <v>8.4782181264847623</v>
      </c>
      <c r="H462">
        <f t="shared" si="170"/>
        <v>46.498069365340825</v>
      </c>
      <c r="I462">
        <f>SQRT(I463*I461)</f>
        <v>72326.167602051195</v>
      </c>
      <c r="J462">
        <f t="shared" si="152"/>
        <v>5878.8456574680895</v>
      </c>
      <c r="K462">
        <f t="shared" si="157"/>
        <v>5850.244786549838</v>
      </c>
      <c r="L462">
        <f t="shared" si="174"/>
        <v>0.98820737224207256</v>
      </c>
      <c r="M462">
        <f t="shared" si="171"/>
        <v>0.98425882662385411</v>
      </c>
      <c r="N462">
        <f t="shared" si="172"/>
        <v>0.90638381004540203</v>
      </c>
      <c r="O462">
        <f t="shared" si="173"/>
        <v>0.9089674942048338</v>
      </c>
      <c r="P462" s="6">
        <f t="shared" si="154"/>
        <v>-9.3616189954597973E-2</v>
      </c>
      <c r="Q462" s="6">
        <f t="shared" si="155"/>
        <v>-9.1032505795166196E-2</v>
      </c>
    </row>
    <row r="463" spans="1:17" x14ac:dyDescent="0.3">
      <c r="A463" s="1">
        <v>44368</v>
      </c>
      <c r="B463" s="5">
        <v>80149</v>
      </c>
      <c r="C463">
        <f t="shared" si="166"/>
        <v>285.50852235422644</v>
      </c>
      <c r="D463">
        <f t="shared" si="167"/>
        <v>278.125</v>
      </c>
      <c r="E463">
        <f t="shared" si="168"/>
        <v>4906</v>
      </c>
      <c r="F463" s="5">
        <v>1667</v>
      </c>
      <c r="G463">
        <f t="shared" si="169"/>
        <v>8.5217818735152377</v>
      </c>
      <c r="H463">
        <f t="shared" si="170"/>
        <v>47</v>
      </c>
      <c r="I463" s="5">
        <v>72674</v>
      </c>
      <c r="J463">
        <f t="shared" si="152"/>
        <v>5808</v>
      </c>
      <c r="K463">
        <f t="shared" si="157"/>
        <v>5744.2254891339526</v>
      </c>
      <c r="L463">
        <f t="shared" si="174"/>
        <v>0.9879490529951076</v>
      </c>
      <c r="M463">
        <f t="shared" si="171"/>
        <v>0.98187780147941295</v>
      </c>
      <c r="N463">
        <f t="shared" si="172"/>
        <v>0.90061064486782605</v>
      </c>
      <c r="O463">
        <f t="shared" si="173"/>
        <v>0.91739061759595641</v>
      </c>
      <c r="P463" s="6">
        <f t="shared" si="154"/>
        <v>-9.9389355132173951E-2</v>
      </c>
      <c r="Q463" s="6">
        <f t="shared" si="155"/>
        <v>-8.2609382404043585E-2</v>
      </c>
    </row>
    <row r="464" spans="1:17" x14ac:dyDescent="0.3">
      <c r="A464" s="1">
        <v>44369</v>
      </c>
      <c r="B464" s="5">
        <v>80446</v>
      </c>
      <c r="C464">
        <f t="shared" si="166"/>
        <v>297</v>
      </c>
      <c r="D464">
        <f t="shared" si="167"/>
        <v>275.625</v>
      </c>
      <c r="E464">
        <f t="shared" si="168"/>
        <v>4885</v>
      </c>
      <c r="F464" s="5">
        <v>1679</v>
      </c>
      <c r="G464">
        <f t="shared" si="169"/>
        <v>12</v>
      </c>
      <c r="H464">
        <f t="shared" si="170"/>
        <v>54</v>
      </c>
      <c r="I464" s="5">
        <v>73098</v>
      </c>
      <c r="J464">
        <f t="shared" si="152"/>
        <v>5669</v>
      </c>
      <c r="K464">
        <f t="shared" si="157"/>
        <v>5645.5946854388021</v>
      </c>
      <c r="L464">
        <f t="shared" si="174"/>
        <v>0.9760674931129476</v>
      </c>
      <c r="M464">
        <f t="shared" si="171"/>
        <v>0.9828295731284008</v>
      </c>
      <c r="N464">
        <f t="shared" si="172"/>
        <v>0.89867330061229445</v>
      </c>
      <c r="O464">
        <f t="shared" si="173"/>
        <v>0.90342629482071712</v>
      </c>
      <c r="P464" s="6">
        <f t="shared" si="154"/>
        <v>-0.10132669938770555</v>
      </c>
      <c r="Q464" s="6">
        <f t="shared" si="155"/>
        <v>-9.6573705179282876E-2</v>
      </c>
    </row>
    <row r="465" spans="1:17" x14ac:dyDescent="0.3">
      <c r="A465" s="1">
        <v>44370</v>
      </c>
      <c r="B465" s="5">
        <v>80713</v>
      </c>
      <c r="C465">
        <f t="shared" si="166"/>
        <v>267</v>
      </c>
      <c r="D465">
        <f t="shared" si="167"/>
        <v>262.97493278878756</v>
      </c>
      <c r="E465">
        <f t="shared" si="168"/>
        <v>4524</v>
      </c>
      <c r="F465" s="5">
        <v>1684</v>
      </c>
      <c r="G465">
        <f t="shared" si="169"/>
        <v>5</v>
      </c>
      <c r="H465">
        <f t="shared" si="170"/>
        <v>56</v>
      </c>
      <c r="I465" s="5">
        <v>73470</v>
      </c>
      <c r="J465">
        <f t="shared" si="152"/>
        <v>5559</v>
      </c>
      <c r="K465">
        <f t="shared" ref="K465" si="175">GEOMEAN(J462:J468)</f>
        <v>5538.2552117371151</v>
      </c>
      <c r="L465">
        <f t="shared" ref="L465" si="176">J465/J464</f>
        <v>0.98059622508378907</v>
      </c>
      <c r="M465">
        <f t="shared" ref="M465" si="177">K465/K464</f>
        <v>0.98098703862348846</v>
      </c>
      <c r="N465">
        <f t="shared" ref="N465" si="178">K465/K458</f>
        <v>0.89482097429987506</v>
      </c>
      <c r="O465">
        <f t="shared" ref="O465" si="179">J465/J458</f>
        <v>0.89488087572440433</v>
      </c>
      <c r="P465" s="6">
        <f t="shared" si="154"/>
        <v>-0.10517902570012494</v>
      </c>
      <c r="Q465" s="6">
        <f t="shared" si="155"/>
        <v>-0.10511912427559567</v>
      </c>
    </row>
    <row r="466" spans="1:17" x14ac:dyDescent="0.3">
      <c r="A466" s="1">
        <v>44371</v>
      </c>
      <c r="B466" s="5">
        <v>80985</v>
      </c>
      <c r="C466">
        <f t="shared" si="166"/>
        <v>272</v>
      </c>
      <c r="D466">
        <f t="shared" si="167"/>
        <v>250.06356529427831</v>
      </c>
      <c r="E466">
        <f t="shared" si="168"/>
        <v>4382</v>
      </c>
      <c r="F466" s="5">
        <v>1693</v>
      </c>
      <c r="G466">
        <f t="shared" si="169"/>
        <v>9</v>
      </c>
      <c r="H466">
        <f t="shared" si="170"/>
        <v>60</v>
      </c>
      <c r="I466" s="5">
        <v>73903</v>
      </c>
      <c r="J466">
        <f t="shared" si="152"/>
        <v>5389</v>
      </c>
      <c r="K466">
        <f t="shared" ref="K466:K486" si="180">GEOMEAN(J463:J469)</f>
        <v>5421.2231030130233</v>
      </c>
      <c r="L466">
        <f t="shared" ref="L466:L478" si="181">J466/J465</f>
        <v>0.96941896024464835</v>
      </c>
      <c r="M466">
        <f t="shared" ref="M466:M478" si="182">K466/K465</f>
        <v>0.97886841536734026</v>
      </c>
      <c r="N466">
        <f t="shared" ref="N466:N467" si="183">K466/K459</f>
        <v>0.88793696218238649</v>
      </c>
      <c r="O466">
        <f t="shared" ref="O466:O467" si="184">J466/J459</f>
        <v>0.87983673469387758</v>
      </c>
      <c r="P466" s="6">
        <f t="shared" si="154"/>
        <v>-0.11206303781761351</v>
      </c>
      <c r="Q466" s="6">
        <f t="shared" si="155"/>
        <v>-0.12016326530612242</v>
      </c>
    </row>
    <row r="467" spans="1:17" x14ac:dyDescent="0.3">
      <c r="A467" s="1">
        <v>44372</v>
      </c>
      <c r="B467" s="5">
        <v>81269</v>
      </c>
      <c r="C467">
        <f t="shared" si="166"/>
        <v>284</v>
      </c>
      <c r="D467">
        <f t="shared" si="167"/>
        <v>229.5</v>
      </c>
      <c r="E467">
        <f t="shared" si="168"/>
        <v>4317</v>
      </c>
      <c r="F467" s="5">
        <v>1700</v>
      </c>
      <c r="G467">
        <f t="shared" si="169"/>
        <v>7</v>
      </c>
      <c r="H467">
        <f t="shared" si="170"/>
        <v>57</v>
      </c>
      <c r="I467" s="5">
        <v>74270</v>
      </c>
      <c r="J467">
        <f t="shared" si="152"/>
        <v>5299</v>
      </c>
      <c r="K467">
        <f t="shared" si="180"/>
        <v>5294.6907456074068</v>
      </c>
      <c r="L467">
        <f t="shared" si="181"/>
        <v>0.98329931341621823</v>
      </c>
      <c r="M467">
        <f t="shared" si="182"/>
        <v>0.97665981366173771</v>
      </c>
      <c r="N467">
        <f t="shared" si="183"/>
        <v>0.87796022190954681</v>
      </c>
      <c r="O467">
        <f t="shared" si="184"/>
        <v>0.88582413908391844</v>
      </c>
      <c r="P467" s="6">
        <f t="shared" si="154"/>
        <v>-0.12203977809045319</v>
      </c>
      <c r="Q467" s="6">
        <f t="shared" si="155"/>
        <v>-0.11417586091608156</v>
      </c>
    </row>
    <row r="468" spans="1:17" x14ac:dyDescent="0.3">
      <c r="A468" s="1">
        <v>44373</v>
      </c>
      <c r="B468" s="5">
        <v>81502</v>
      </c>
      <c r="C468">
        <f t="shared" si="166"/>
        <v>233</v>
      </c>
      <c r="D468">
        <f t="shared" si="167"/>
        <v>215.25</v>
      </c>
      <c r="E468">
        <f t="shared" si="168"/>
        <v>4236</v>
      </c>
      <c r="F468" s="5">
        <v>1705</v>
      </c>
      <c r="G468">
        <f t="shared" si="169"/>
        <v>5</v>
      </c>
      <c r="H468">
        <f t="shared" si="170"/>
        <v>55</v>
      </c>
      <c r="I468" s="5">
        <v>74596</v>
      </c>
      <c r="J468">
        <f t="shared" si="152"/>
        <v>5201</v>
      </c>
      <c r="K468">
        <f t="shared" si="180"/>
        <v>5154.3177116546949</v>
      </c>
      <c r="L468">
        <f t="shared" si="181"/>
        <v>0.98150594451783357</v>
      </c>
      <c r="M468">
        <f t="shared" si="182"/>
        <v>0.97348796356630107</v>
      </c>
      <c r="N468">
        <f t="shared" ref="N468:N478" si="185">K468/K461</f>
        <v>0.86717443252689796</v>
      </c>
      <c r="O468">
        <f t="shared" ref="O468:O478" si="186">J468/J461</f>
        <v>0.87426458228273662</v>
      </c>
      <c r="P468" s="6">
        <f t="shared" si="154"/>
        <v>-0.13282556747310204</v>
      </c>
      <c r="Q468" s="6">
        <f t="shared" si="155"/>
        <v>-0.12573541771726338</v>
      </c>
    </row>
    <row r="469" spans="1:17" x14ac:dyDescent="0.3">
      <c r="A469" s="1">
        <v>44374</v>
      </c>
      <c r="B469">
        <f>SQRT(B470*B468)</f>
        <v>81682.7994623103</v>
      </c>
      <c r="C469">
        <f t="shared" si="166"/>
        <v>180.79946231030044</v>
      </c>
      <c r="D469">
        <f t="shared" si="167"/>
        <v>236.375</v>
      </c>
      <c r="E469">
        <f t="shared" si="168"/>
        <v>4184.149719234134</v>
      </c>
      <c r="F469">
        <f>SQRT(F470*F468)</f>
        <v>1712.4835765635828</v>
      </c>
      <c r="G469">
        <f t="shared" si="169"/>
        <v>7.4835765635828011</v>
      </c>
      <c r="H469">
        <f t="shared" si="170"/>
        <v>54.005358437098039</v>
      </c>
      <c r="I469">
        <f>SQRT(I470*I468)</f>
        <v>74907.84816025621</v>
      </c>
      <c r="J469">
        <f t="shared" si="152"/>
        <v>5062.4677254905109</v>
      </c>
      <c r="K469">
        <f t="shared" si="180"/>
        <v>5012.8495929437149</v>
      </c>
      <c r="L469">
        <f t="shared" si="181"/>
        <v>0.97336430022890041</v>
      </c>
      <c r="M469">
        <f t="shared" si="182"/>
        <v>0.97255347329655306</v>
      </c>
      <c r="N469">
        <f t="shared" si="185"/>
        <v>0.85686151192658488</v>
      </c>
      <c r="O469">
        <f t="shared" si="186"/>
        <v>0.86113295372187448</v>
      </c>
      <c r="P469" s="6">
        <f t="shared" si="154"/>
        <v>-0.14313848807341512</v>
      </c>
      <c r="Q469" s="6">
        <f t="shared" si="155"/>
        <v>-0.13886704627812552</v>
      </c>
    </row>
    <row r="470" spans="1:17" x14ac:dyDescent="0.3">
      <c r="A470" s="1">
        <v>44375</v>
      </c>
      <c r="B470" s="5">
        <v>81864</v>
      </c>
      <c r="C470">
        <f t="shared" si="166"/>
        <v>181.20053768969956</v>
      </c>
      <c r="D470">
        <f t="shared" si="167"/>
        <v>231.25</v>
      </c>
      <c r="E470">
        <f t="shared" si="168"/>
        <v>4132</v>
      </c>
      <c r="F470" s="5">
        <v>1720</v>
      </c>
      <c r="G470">
        <f t="shared" si="169"/>
        <v>7.5164234364171989</v>
      </c>
      <c r="H470">
        <f t="shared" si="170"/>
        <v>53</v>
      </c>
      <c r="I470" s="5">
        <v>75221</v>
      </c>
      <c r="J470">
        <f t="shared" ref="J470:J527" si="187">B470-F470-I470</f>
        <v>4923</v>
      </c>
      <c r="K470">
        <f t="shared" si="180"/>
        <v>4906.2181162688403</v>
      </c>
      <c r="L470">
        <f t="shared" si="181"/>
        <v>0.97245064402321746</v>
      </c>
      <c r="M470">
        <f t="shared" si="182"/>
        <v>0.9787283710197543</v>
      </c>
      <c r="N470">
        <f t="shared" si="185"/>
        <v>0.854113078525499</v>
      </c>
      <c r="O470">
        <f t="shared" si="186"/>
        <v>0.84762396694214881</v>
      </c>
      <c r="P470" s="6">
        <f t="shared" si="154"/>
        <v>-0.145886921474501</v>
      </c>
      <c r="Q470" s="6">
        <f t="shared" si="155"/>
        <v>-0.15237603305785119</v>
      </c>
    </row>
    <row r="471" spans="1:17" x14ac:dyDescent="0.3">
      <c r="A471" s="1">
        <v>44376</v>
      </c>
      <c r="B471" s="5">
        <v>81985</v>
      </c>
      <c r="C471">
        <f t="shared" si="166"/>
        <v>121</v>
      </c>
      <c r="D471">
        <f t="shared" si="167"/>
        <v>218.25</v>
      </c>
      <c r="E471">
        <f t="shared" si="168"/>
        <v>3738</v>
      </c>
      <c r="F471" s="5">
        <v>1727</v>
      </c>
      <c r="G471">
        <f t="shared" si="169"/>
        <v>7</v>
      </c>
      <c r="H471">
        <f t="shared" si="170"/>
        <v>48</v>
      </c>
      <c r="I471" s="5">
        <v>75561</v>
      </c>
      <c r="J471">
        <f t="shared" si="187"/>
        <v>4697</v>
      </c>
      <c r="K471">
        <f t="shared" si="180"/>
        <v>4801.6177291665881</v>
      </c>
      <c r="L471">
        <f t="shared" si="181"/>
        <v>0.95409303270363599</v>
      </c>
      <c r="M471">
        <f t="shared" si="182"/>
        <v>0.97868003732744757</v>
      </c>
      <c r="N471">
        <f t="shared" si="185"/>
        <v>0.85050698760769861</v>
      </c>
      <c r="O471">
        <f t="shared" si="186"/>
        <v>0.82854118892220852</v>
      </c>
      <c r="P471" s="6">
        <f t="shared" si="154"/>
        <v>-0.14949301239230139</v>
      </c>
      <c r="Q471" s="6">
        <f t="shared" si="155"/>
        <v>-0.17145881107779148</v>
      </c>
    </row>
    <row r="472" spans="1:17" x14ac:dyDescent="0.3">
      <c r="A472" s="1">
        <v>44377</v>
      </c>
      <c r="B472" s="5">
        <v>82168</v>
      </c>
      <c r="C472">
        <f t="shared" si="166"/>
        <v>183</v>
      </c>
      <c r="D472">
        <f t="shared" si="167"/>
        <v>207.42137004003416</v>
      </c>
      <c r="E472">
        <f t="shared" si="168"/>
        <v>3542</v>
      </c>
      <c r="F472" s="5">
        <v>1733</v>
      </c>
      <c r="G472">
        <f t="shared" si="169"/>
        <v>6</v>
      </c>
      <c r="H472">
        <f t="shared" si="170"/>
        <v>49</v>
      </c>
      <c r="I472" s="5">
        <v>75860</v>
      </c>
      <c r="J472">
        <f t="shared" si="187"/>
        <v>4575</v>
      </c>
      <c r="K472">
        <f t="shared" si="180"/>
        <v>4699.5891655923106</v>
      </c>
      <c r="L472">
        <f t="shared" si="181"/>
        <v>0.97402597402597402</v>
      </c>
      <c r="M472">
        <f t="shared" si="182"/>
        <v>0.97875121066916204</v>
      </c>
      <c r="N472">
        <f t="shared" si="185"/>
        <v>0.84856854477066423</v>
      </c>
      <c r="O472">
        <f t="shared" si="186"/>
        <v>0.82298974635725852</v>
      </c>
      <c r="P472" s="6">
        <f t="shared" si="154"/>
        <v>-0.15143145522933577</v>
      </c>
      <c r="Q472" s="6">
        <f t="shared" si="155"/>
        <v>-0.17701025364274148</v>
      </c>
    </row>
    <row r="473" spans="1:17" x14ac:dyDescent="0.3">
      <c r="A473" s="1">
        <v>44378</v>
      </c>
      <c r="B473" s="5">
        <v>82604</v>
      </c>
      <c r="C473">
        <f t="shared" si="166"/>
        <v>436</v>
      </c>
      <c r="D473">
        <f t="shared" si="167"/>
        <v>203.15006721121244</v>
      </c>
      <c r="E473">
        <f t="shared" si="168"/>
        <v>3560</v>
      </c>
      <c r="F473" s="5">
        <v>1738</v>
      </c>
      <c r="G473">
        <f t="shared" si="169"/>
        <v>5</v>
      </c>
      <c r="H473">
        <f t="shared" si="170"/>
        <v>45</v>
      </c>
      <c r="I473" s="5">
        <v>76230</v>
      </c>
      <c r="J473">
        <f t="shared" si="187"/>
        <v>4636</v>
      </c>
      <c r="K473">
        <f t="shared" si="180"/>
        <v>4602.7322590690237</v>
      </c>
      <c r="L473">
        <f t="shared" si="181"/>
        <v>1.0133333333333334</v>
      </c>
      <c r="M473">
        <f t="shared" si="182"/>
        <v>0.97939034602590003</v>
      </c>
      <c r="N473">
        <f t="shared" si="185"/>
        <v>0.84902099980185353</v>
      </c>
      <c r="O473">
        <f t="shared" si="186"/>
        <v>0.86027092224902579</v>
      </c>
      <c r="P473" s="6">
        <f t="shared" si="154"/>
        <v>-0.15097900019814647</v>
      </c>
      <c r="Q473" s="6">
        <f t="shared" si="155"/>
        <v>-0.13972907775097421</v>
      </c>
    </row>
    <row r="474" spans="1:17" x14ac:dyDescent="0.3">
      <c r="A474" s="1">
        <v>44379</v>
      </c>
      <c r="B474" s="5">
        <v>82835</v>
      </c>
      <c r="C474">
        <f t="shared" si="166"/>
        <v>231</v>
      </c>
      <c r="D474">
        <f t="shared" si="167"/>
        <v>209.5</v>
      </c>
      <c r="E474">
        <f t="shared" si="168"/>
        <v>3538</v>
      </c>
      <c r="F474" s="5">
        <v>1741</v>
      </c>
      <c r="G474">
        <f t="shared" si="169"/>
        <v>3</v>
      </c>
      <c r="H474">
        <f t="shared" si="170"/>
        <v>41</v>
      </c>
      <c r="I474" s="5">
        <v>76537</v>
      </c>
      <c r="J474">
        <f t="shared" si="187"/>
        <v>4557</v>
      </c>
      <c r="K474">
        <f t="shared" si="180"/>
        <v>4511.0119600290018</v>
      </c>
      <c r="L474">
        <f t="shared" si="181"/>
        <v>0.98295944779982747</v>
      </c>
      <c r="M474">
        <f t="shared" si="182"/>
        <v>0.98007264079736545</v>
      </c>
      <c r="N474">
        <f t="shared" si="185"/>
        <v>0.85198780755447101</v>
      </c>
      <c r="O474">
        <f t="shared" si="186"/>
        <v>0.85997357992073975</v>
      </c>
      <c r="P474" s="6">
        <f t="shared" si="154"/>
        <v>-0.14801219244552899</v>
      </c>
      <c r="Q474" s="6">
        <f t="shared" si="155"/>
        <v>-0.14002642007926025</v>
      </c>
    </row>
    <row r="475" spans="1:17" x14ac:dyDescent="0.3">
      <c r="A475" s="1">
        <v>44380</v>
      </c>
      <c r="B475" s="5">
        <v>83015</v>
      </c>
      <c r="C475">
        <f t="shared" si="166"/>
        <v>180</v>
      </c>
      <c r="D475">
        <f t="shared" si="167"/>
        <v>219</v>
      </c>
      <c r="E475">
        <f t="shared" si="168"/>
        <v>3436</v>
      </c>
      <c r="F475" s="5">
        <v>1747</v>
      </c>
      <c r="G475">
        <f t="shared" si="169"/>
        <v>6</v>
      </c>
      <c r="H475">
        <f t="shared" si="170"/>
        <v>42</v>
      </c>
      <c r="I475" s="5">
        <v>76793</v>
      </c>
      <c r="J475">
        <f t="shared" si="187"/>
        <v>4475</v>
      </c>
      <c r="K475">
        <f t="shared" si="180"/>
        <v>4444.1782907194611</v>
      </c>
      <c r="L475">
        <f t="shared" si="181"/>
        <v>0.9820057055080097</v>
      </c>
      <c r="M475">
        <f t="shared" si="182"/>
        <v>0.98518432894841823</v>
      </c>
      <c r="N475">
        <f t="shared" si="185"/>
        <v>0.86222436010696413</v>
      </c>
      <c r="O475">
        <f t="shared" si="186"/>
        <v>0.86041145933474328</v>
      </c>
      <c r="P475" s="6">
        <f t="shared" si="154"/>
        <v>-0.13777563989303587</v>
      </c>
      <c r="Q475" s="6">
        <f t="shared" si="155"/>
        <v>-0.13958854066525672</v>
      </c>
    </row>
    <row r="476" spans="1:17" x14ac:dyDescent="0.3">
      <c r="A476" s="1">
        <v>44381</v>
      </c>
      <c r="B476">
        <f>SQRT(B477*B475)</f>
        <v>83161.370960320273</v>
      </c>
      <c r="C476">
        <f t="shared" si="166"/>
        <v>146.3709603202733</v>
      </c>
      <c r="D476">
        <f t="shared" si="167"/>
        <v>218.625</v>
      </c>
      <c r="E476">
        <f t="shared" si="168"/>
        <v>3297.8794826744997</v>
      </c>
      <c r="F476">
        <f>SQRT(F477*F475)</f>
        <v>1752.4913694509312</v>
      </c>
      <c r="G476">
        <f t="shared" si="169"/>
        <v>5.4913694509311881</v>
      </c>
      <c r="H476">
        <f t="shared" si="170"/>
        <v>40.007792887348387</v>
      </c>
      <c r="I476">
        <f>SQRT(I477*I475)</f>
        <v>77033.124576379472</v>
      </c>
      <c r="J476">
        <f t="shared" si="187"/>
        <v>4375.7550144898705</v>
      </c>
      <c r="K476">
        <f t="shared" si="180"/>
        <v>4384.2144835537765</v>
      </c>
      <c r="L476">
        <f t="shared" si="181"/>
        <v>0.97782234960667502</v>
      </c>
      <c r="M476">
        <f t="shared" si="182"/>
        <v>0.98650733538505786</v>
      </c>
      <c r="N476">
        <f t="shared" si="185"/>
        <v>0.87459525809933936</v>
      </c>
      <c r="O476">
        <f t="shared" si="186"/>
        <v>0.86435217995703795</v>
      </c>
      <c r="P476" s="6">
        <f t="shared" si="154"/>
        <v>-0.12540474190066064</v>
      </c>
      <c r="Q476" s="6">
        <f t="shared" si="155"/>
        <v>-0.13564782004296205</v>
      </c>
    </row>
    <row r="477" spans="1:17" x14ac:dyDescent="0.3">
      <c r="A477" s="1">
        <v>44382</v>
      </c>
      <c r="B477" s="5">
        <v>83308</v>
      </c>
      <c r="C477">
        <f t="shared" si="166"/>
        <v>146.6290396797267</v>
      </c>
      <c r="D477">
        <f t="shared" si="167"/>
        <v>181.36083961927216</v>
      </c>
      <c r="E477">
        <f t="shared" si="168"/>
        <v>3159</v>
      </c>
      <c r="F477" s="5">
        <v>1758</v>
      </c>
      <c r="G477">
        <f t="shared" si="169"/>
        <v>5.5086305490688119</v>
      </c>
      <c r="H477">
        <f t="shared" si="170"/>
        <v>38</v>
      </c>
      <c r="I477" s="5">
        <v>77274</v>
      </c>
      <c r="J477">
        <f t="shared" si="187"/>
        <v>4276</v>
      </c>
      <c r="K477">
        <f t="shared" si="180"/>
        <v>4305.5278979264504</v>
      </c>
      <c r="L477">
        <f t="shared" si="181"/>
        <v>0.97720278805382343</v>
      </c>
      <c r="M477">
        <f t="shared" si="182"/>
        <v>0.98205229558852603</v>
      </c>
      <c r="N477">
        <f t="shared" si="185"/>
        <v>0.87756552927181875</v>
      </c>
      <c r="O477">
        <f t="shared" si="186"/>
        <v>0.86857607150111715</v>
      </c>
      <c r="P477" s="6">
        <f t="shared" si="154"/>
        <v>-0.12243447072818125</v>
      </c>
      <c r="Q477" s="6">
        <f t="shared" si="155"/>
        <v>-0.13142392849888285</v>
      </c>
    </row>
    <row r="478" spans="1:17" x14ac:dyDescent="0.3">
      <c r="A478" s="1">
        <v>44383</v>
      </c>
      <c r="B478" s="5">
        <v>83540</v>
      </c>
      <c r="C478">
        <f t="shared" si="166"/>
        <v>232</v>
      </c>
      <c r="D478">
        <f t="shared" si="167"/>
        <v>169.75</v>
      </c>
      <c r="E478">
        <f t="shared" si="168"/>
        <v>3094</v>
      </c>
      <c r="F478" s="5">
        <v>1768</v>
      </c>
      <c r="G478">
        <f t="shared" si="169"/>
        <v>10</v>
      </c>
      <c r="H478">
        <f t="shared" si="170"/>
        <v>41</v>
      </c>
      <c r="I478" s="5">
        <v>77541</v>
      </c>
      <c r="J478">
        <f t="shared" si="187"/>
        <v>4231</v>
      </c>
      <c r="K478">
        <f t="shared" si="180"/>
        <v>4228.5162457723791</v>
      </c>
      <c r="L478">
        <f t="shared" si="181"/>
        <v>0.98947614593077637</v>
      </c>
      <c r="M478">
        <f t="shared" si="182"/>
        <v>0.98211330782662909</v>
      </c>
      <c r="N478">
        <f t="shared" si="185"/>
        <v>0.88064408378180459</v>
      </c>
      <c r="O478">
        <f t="shared" si="186"/>
        <v>0.90078773685331059</v>
      </c>
      <c r="P478" s="6">
        <f t="shared" si="154"/>
        <v>-0.11935591621819541</v>
      </c>
      <c r="Q478" s="6">
        <f t="shared" si="155"/>
        <v>-9.9212263146689406E-2</v>
      </c>
    </row>
    <row r="479" spans="1:17" x14ac:dyDescent="0.3">
      <c r="A479" s="1">
        <v>44384</v>
      </c>
      <c r="B479" s="5">
        <v>83737</v>
      </c>
      <c r="C479">
        <f t="shared" si="166"/>
        <v>197</v>
      </c>
      <c r="D479">
        <f t="shared" si="167"/>
        <v>162.73860252950726</v>
      </c>
      <c r="E479">
        <f t="shared" si="168"/>
        <v>3024</v>
      </c>
      <c r="F479" s="5">
        <v>1776</v>
      </c>
      <c r="G479">
        <f t="shared" si="169"/>
        <v>8</v>
      </c>
      <c r="H479">
        <f t="shared" si="170"/>
        <v>43</v>
      </c>
      <c r="I479" s="5">
        <v>77801</v>
      </c>
      <c r="J479">
        <f t="shared" si="187"/>
        <v>4160</v>
      </c>
      <c r="K479">
        <f t="shared" si="180"/>
        <v>4153.5008539528681</v>
      </c>
      <c r="L479">
        <f t="shared" ref="L479:L480" si="188">J479/J478</f>
        <v>0.98321909714015598</v>
      </c>
      <c r="M479">
        <f>K479/K478</f>
        <v>0.98225964204476912</v>
      </c>
      <c r="N479">
        <f t="shared" ref="N479:N480" si="189">K479/K472</f>
        <v>0.88380084037183781</v>
      </c>
      <c r="O479">
        <f t="shared" ref="O479:O480" si="190">J479/J472</f>
        <v>0.90928961748633885</v>
      </c>
      <c r="P479" s="6">
        <f t="shared" ref="P479" si="191">N479-1</f>
        <v>-0.11619915962816219</v>
      </c>
      <c r="Q479" s="6">
        <f t="shared" ref="Q479" si="192">O479-1</f>
        <v>-9.0710382513661147E-2</v>
      </c>
    </row>
    <row r="480" spans="1:17" x14ac:dyDescent="0.3">
      <c r="A480" s="1">
        <v>44385</v>
      </c>
      <c r="B480" s="5">
        <v>83917</v>
      </c>
      <c r="C480">
        <f t="shared" si="166"/>
        <v>180</v>
      </c>
      <c r="D480">
        <f t="shared" si="167"/>
        <v>159.95362995996584</v>
      </c>
      <c r="E480">
        <f t="shared" si="168"/>
        <v>2932</v>
      </c>
      <c r="F480" s="5">
        <v>1781</v>
      </c>
      <c r="G480">
        <f t="shared" si="169"/>
        <v>5</v>
      </c>
      <c r="H480">
        <f t="shared" si="170"/>
        <v>43</v>
      </c>
      <c r="I480" s="5">
        <v>78052</v>
      </c>
      <c r="J480">
        <f t="shared" si="187"/>
        <v>4084</v>
      </c>
      <c r="K480">
        <f t="shared" si="180"/>
        <v>4076.835515919598</v>
      </c>
      <c r="L480">
        <f t="shared" si="188"/>
        <v>0.98173076923076918</v>
      </c>
      <c r="M480">
        <f>K480/K479</f>
        <v>0.98154199536029763</v>
      </c>
      <c r="N480">
        <f t="shared" si="189"/>
        <v>0.88574248651695486</v>
      </c>
      <c r="O480">
        <f t="shared" si="190"/>
        <v>0.88093183779119932</v>
      </c>
      <c r="P480" s="6">
        <f t="shared" ref="P480" si="193">N480-1</f>
        <v>-0.11425751348304514</v>
      </c>
      <c r="Q480" s="6">
        <f t="shared" ref="Q480" si="194">O480-1</f>
        <v>-0.11906816220880068</v>
      </c>
    </row>
    <row r="481" spans="1:17" x14ac:dyDescent="0.3">
      <c r="A481" s="1">
        <v>44386</v>
      </c>
      <c r="B481">
        <f>SQRT(B482*B480)</f>
        <v>84054.886716954177</v>
      </c>
      <c r="C481">
        <f t="shared" si="166"/>
        <v>137.88671695417725</v>
      </c>
      <c r="D481">
        <f t="shared" si="167"/>
        <v>158.75</v>
      </c>
      <c r="E481">
        <f t="shared" si="168"/>
        <v>2785.8867169541772</v>
      </c>
      <c r="F481">
        <f>SQRT(F482*F480)</f>
        <v>1783.9974775766921</v>
      </c>
      <c r="G481">
        <f t="shared" si="169"/>
        <v>2.9974775766920629</v>
      </c>
      <c r="H481">
        <f t="shared" si="170"/>
        <v>42.997477576692063</v>
      </c>
      <c r="I481">
        <f>SQRT(I482*I480)</f>
        <v>78254.736700087364</v>
      </c>
      <c r="J481">
        <f t="shared" si="187"/>
        <v>4016.152539290124</v>
      </c>
      <c r="K481">
        <f t="shared" si="180"/>
        <v>3998.5038395156225</v>
      </c>
      <c r="L481">
        <f t="shared" ref="L481:L486" si="195">J481/J480</f>
        <v>0.98338700766163667</v>
      </c>
      <c r="M481">
        <f t="shared" ref="M481:M486" si="196">K481/K480</f>
        <v>0.98078615727858065</v>
      </c>
      <c r="N481">
        <f t="shared" ref="N481:N486" si="197">K481/K474</f>
        <v>0.88638732837452194</v>
      </c>
      <c r="O481">
        <f t="shared" ref="O481:O486" si="198">J481/J474</f>
        <v>0.88131501849684524</v>
      </c>
      <c r="P481" s="6">
        <f t="shared" ref="P481:P484" si="199">N481-1</f>
        <v>-0.11361267162547806</v>
      </c>
      <c r="Q481" s="6">
        <f t="shared" ref="Q481:Q484" si="200">O481-1</f>
        <v>-0.11868498150315476</v>
      </c>
    </row>
    <row r="482" spans="1:17" x14ac:dyDescent="0.3">
      <c r="A482" s="1">
        <v>44387</v>
      </c>
      <c r="B482" s="5">
        <v>84193</v>
      </c>
      <c r="C482">
        <f t="shared" si="166"/>
        <v>138.11328304582275</v>
      </c>
      <c r="D482">
        <f t="shared" si="167"/>
        <v>163.75</v>
      </c>
      <c r="E482">
        <f t="shared" si="168"/>
        <v>2691</v>
      </c>
      <c r="F482" s="5">
        <v>1787</v>
      </c>
      <c r="G482">
        <f t="shared" si="169"/>
        <v>3.0025224233079371</v>
      </c>
      <c r="H482">
        <f t="shared" si="170"/>
        <v>40</v>
      </c>
      <c r="I482" s="5">
        <v>78458</v>
      </c>
      <c r="J482">
        <f t="shared" si="187"/>
        <v>3948</v>
      </c>
      <c r="K482">
        <f t="shared" si="180"/>
        <v>3918.984858934366</v>
      </c>
      <c r="L482">
        <f t="shared" si="195"/>
        <v>0.98303039074751619</v>
      </c>
      <c r="M482">
        <f t="shared" si="196"/>
        <v>0.98011281625006785</v>
      </c>
      <c r="N482">
        <f t="shared" si="197"/>
        <v>0.88182440095127856</v>
      </c>
      <c r="O482">
        <f t="shared" si="198"/>
        <v>0.88223463687150838</v>
      </c>
      <c r="P482" s="6">
        <f t="shared" si="199"/>
        <v>-0.11817559904872144</v>
      </c>
      <c r="Q482" s="6">
        <f t="shared" si="200"/>
        <v>-0.11776536312849162</v>
      </c>
    </row>
    <row r="483" spans="1:17" x14ac:dyDescent="0.3">
      <c r="A483" s="1">
        <v>44388</v>
      </c>
      <c r="B483">
        <f>SQRT(B484*B482)</f>
        <v>84316.908820236058</v>
      </c>
      <c r="C483">
        <f t="shared" si="166"/>
        <v>123.90882023605809</v>
      </c>
      <c r="D483">
        <f t="shared" si="167"/>
        <v>157.25</v>
      </c>
      <c r="E483">
        <f t="shared" si="168"/>
        <v>2634.1093579257576</v>
      </c>
      <c r="F483">
        <f>SQRT(F484*F482)</f>
        <v>1790.4965791645625</v>
      </c>
      <c r="G483">
        <f t="shared" si="169"/>
        <v>3.4965791645624904</v>
      </c>
      <c r="H483">
        <f t="shared" si="170"/>
        <v>38.005209713631302</v>
      </c>
      <c r="I483">
        <f>SQRT(I484*I482)</f>
        <v>78685.66967370869</v>
      </c>
      <c r="J483">
        <f t="shared" si="187"/>
        <v>3840.7425673628022</v>
      </c>
      <c r="K483">
        <f t="shared" si="180"/>
        <v>3862.0582133868211</v>
      </c>
      <c r="L483">
        <f t="shared" si="195"/>
        <v>0.97283246387102384</v>
      </c>
      <c r="M483">
        <f t="shared" si="196"/>
        <v>0.98547413485975444</v>
      </c>
      <c r="N483">
        <f t="shared" si="197"/>
        <v>0.88090083819446174</v>
      </c>
      <c r="O483">
        <f t="shared" si="198"/>
        <v>0.8777325409316955</v>
      </c>
      <c r="P483" s="6">
        <f t="shared" si="199"/>
        <v>-0.11909916180553826</v>
      </c>
      <c r="Q483" s="6">
        <f t="shared" si="200"/>
        <v>-0.1222674590683045</v>
      </c>
    </row>
    <row r="484" spans="1:17" x14ac:dyDescent="0.3">
      <c r="A484" s="1">
        <v>44389</v>
      </c>
      <c r="B484" s="5">
        <v>84441</v>
      </c>
      <c r="C484">
        <f t="shared" si="166"/>
        <v>124.09117976394191</v>
      </c>
      <c r="D484">
        <f t="shared" si="167"/>
        <v>155.75</v>
      </c>
      <c r="E484">
        <f t="shared" si="168"/>
        <v>2577</v>
      </c>
      <c r="F484" s="5">
        <v>1794</v>
      </c>
      <c r="G484">
        <f t="shared" si="169"/>
        <v>3.5034208354375096</v>
      </c>
      <c r="H484">
        <f t="shared" si="170"/>
        <v>36</v>
      </c>
      <c r="I484" s="5">
        <v>78914</v>
      </c>
      <c r="J484">
        <f t="shared" si="187"/>
        <v>3733</v>
      </c>
      <c r="K484">
        <f t="shared" si="180"/>
        <v>3810.4558491034672</v>
      </c>
      <c r="L484">
        <f t="shared" si="195"/>
        <v>0.97194746446211777</v>
      </c>
      <c r="M484">
        <f t="shared" si="196"/>
        <v>0.98663863633528681</v>
      </c>
      <c r="N484">
        <f t="shared" si="197"/>
        <v>0.88501478551296564</v>
      </c>
      <c r="O484">
        <f t="shared" si="198"/>
        <v>0.87301216089803557</v>
      </c>
      <c r="P484" s="6">
        <f t="shared" si="199"/>
        <v>-0.11498521448703436</v>
      </c>
      <c r="Q484" s="6">
        <f t="shared" si="200"/>
        <v>-0.12698783910196443</v>
      </c>
    </row>
    <row r="485" spans="1:17" x14ac:dyDescent="0.3">
      <c r="A485" s="1">
        <v>44390</v>
      </c>
      <c r="B485" s="5">
        <v>84578</v>
      </c>
      <c r="C485">
        <f t="shared" si="166"/>
        <v>137</v>
      </c>
      <c r="D485">
        <f t="shared" si="167"/>
        <v>156.76416038072784</v>
      </c>
      <c r="E485">
        <f t="shared" si="168"/>
        <v>2593</v>
      </c>
      <c r="F485" s="5">
        <v>1798</v>
      </c>
      <c r="G485">
        <f t="shared" si="169"/>
        <v>4</v>
      </c>
      <c r="H485">
        <f t="shared" si="170"/>
        <v>30</v>
      </c>
      <c r="I485" s="5">
        <v>79104</v>
      </c>
      <c r="J485">
        <f t="shared" si="187"/>
        <v>3676</v>
      </c>
      <c r="K485">
        <f t="shared" si="180"/>
        <v>3762.8768832412188</v>
      </c>
      <c r="L485">
        <f t="shared" si="195"/>
        <v>0.98473077953388699</v>
      </c>
      <c r="M485">
        <f t="shared" si="196"/>
        <v>0.98751357639442461</v>
      </c>
      <c r="N485">
        <f t="shared" si="197"/>
        <v>0.88988114613566849</v>
      </c>
      <c r="O485">
        <f t="shared" si="198"/>
        <v>0.86882533679981089</v>
      </c>
      <c r="P485" s="6">
        <f t="shared" ref="P485:P486" si="201">N485-1</f>
        <v>-0.11011885386433151</v>
      </c>
      <c r="Q485" s="6">
        <f t="shared" ref="Q485:Q486" si="202">O485-1</f>
        <v>-0.13117466320018911</v>
      </c>
    </row>
    <row r="486" spans="1:17" x14ac:dyDescent="0.3">
      <c r="A486" s="1">
        <v>44391</v>
      </c>
      <c r="B486" s="5">
        <v>84850</v>
      </c>
      <c r="C486">
        <f t="shared" si="166"/>
        <v>272</v>
      </c>
      <c r="D486">
        <f t="shared" si="167"/>
        <v>156.17446326412755</v>
      </c>
      <c r="E486">
        <f t="shared" si="168"/>
        <v>2682</v>
      </c>
      <c r="F486" s="5">
        <v>1804</v>
      </c>
      <c r="G486">
        <f t="shared" si="169"/>
        <v>6</v>
      </c>
      <c r="H486">
        <f t="shared" si="170"/>
        <v>28</v>
      </c>
      <c r="I486" s="5">
        <v>79291</v>
      </c>
      <c r="J486">
        <f t="shared" si="187"/>
        <v>3755</v>
      </c>
      <c r="K486">
        <f t="shared" si="180"/>
        <v>3722.9597463646683</v>
      </c>
      <c r="L486">
        <f t="shared" si="195"/>
        <v>1.0214907508161044</v>
      </c>
      <c r="M486">
        <f t="shared" si="196"/>
        <v>0.98939185678534147</v>
      </c>
      <c r="N486">
        <f t="shared" si="197"/>
        <v>0.89634259803306515</v>
      </c>
      <c r="O486">
        <f t="shared" si="198"/>
        <v>0.90264423076923073</v>
      </c>
      <c r="P486" s="6">
        <f t="shared" si="201"/>
        <v>-0.10365740196693485</v>
      </c>
      <c r="Q486" s="6">
        <f t="shared" si="202"/>
        <v>-9.7355769230769273E-2</v>
      </c>
    </row>
    <row r="487" spans="1:17" x14ac:dyDescent="0.3">
      <c r="A487" s="1">
        <v>44392</v>
      </c>
      <c r="B487" s="5">
        <v>84995</v>
      </c>
      <c r="C487">
        <f t="shared" si="166"/>
        <v>145</v>
      </c>
      <c r="D487">
        <f t="shared" si="167"/>
        <v>157.38639747049274</v>
      </c>
      <c r="E487">
        <f t="shared" si="168"/>
        <v>2391</v>
      </c>
      <c r="F487" s="5">
        <v>1809</v>
      </c>
      <c r="G487">
        <f t="shared" ref="G487" si="203">F487-F486</f>
        <v>5</v>
      </c>
      <c r="H487">
        <f t="shared" ref="H487" si="204">SUM(G481:G487)</f>
        <v>28</v>
      </c>
      <c r="I487" s="5">
        <v>79469</v>
      </c>
      <c r="J487">
        <f t="shared" si="187"/>
        <v>3717</v>
      </c>
      <c r="K487">
        <f t="shared" ref="K487:K495" si="205">GEOMEAN(J484:J490)</f>
        <v>3696.2593374283597</v>
      </c>
      <c r="L487">
        <f t="shared" ref="L487:L495" si="206">J487/J486</f>
        <v>0.98988015978695076</v>
      </c>
      <c r="M487">
        <f t="shared" ref="M487:M495" si="207">K487/K486</f>
        <v>0.99282817683903768</v>
      </c>
      <c r="N487">
        <f t="shared" ref="N487" si="208">K487/K480</f>
        <v>0.90664912111240936</v>
      </c>
      <c r="O487">
        <f t="shared" ref="O487" si="209">J487/J480</f>
        <v>0.91013712047012729</v>
      </c>
      <c r="P487" s="6">
        <f t="shared" ref="P487" si="210">N487-1</f>
        <v>-9.3350878887590638E-2</v>
      </c>
      <c r="Q487" s="6">
        <f t="shared" ref="Q487" si="211">O487-1</f>
        <v>-8.9862879529872708E-2</v>
      </c>
    </row>
    <row r="488" spans="1:17" x14ac:dyDescent="0.3">
      <c r="A488" s="1">
        <v>44393</v>
      </c>
      <c r="B488" s="5">
        <v>85163</v>
      </c>
      <c r="C488">
        <f t="shared" si="166"/>
        <v>168</v>
      </c>
      <c r="D488">
        <f t="shared" si="167"/>
        <v>159.875</v>
      </c>
      <c r="E488">
        <f t="shared" si="168"/>
        <v>2328</v>
      </c>
      <c r="F488" s="5">
        <v>1815</v>
      </c>
      <c r="G488">
        <f t="shared" ref="G488:G521" si="212">F488-F487</f>
        <v>6</v>
      </c>
      <c r="H488">
        <f t="shared" ref="H488:H521" si="213">SUM(G482:G488)</f>
        <v>31.002522423307937</v>
      </c>
      <c r="I488" s="5">
        <v>79670</v>
      </c>
      <c r="J488">
        <f t="shared" si="187"/>
        <v>3678</v>
      </c>
      <c r="K488">
        <f t="shared" si="205"/>
        <v>3682.9617222919228</v>
      </c>
      <c r="L488">
        <f t="shared" si="206"/>
        <v>0.98950766747376917</v>
      </c>
      <c r="M488">
        <f t="shared" si="207"/>
        <v>0.99640241283889763</v>
      </c>
      <c r="N488">
        <f t="shared" ref="N488:N495" si="214">K488/K481</f>
        <v>0.92108495330045137</v>
      </c>
      <c r="O488">
        <f t="shared" ref="O488:O495" si="215">J488/J481</f>
        <v>0.91580186858393231</v>
      </c>
      <c r="P488" s="6">
        <f t="shared" ref="P488:P489" si="216">N488-1</f>
        <v>-7.891504669954863E-2</v>
      </c>
      <c r="Q488" s="6">
        <f t="shared" ref="Q488:Q489" si="217">O488-1</f>
        <v>-8.419813141606769E-2</v>
      </c>
    </row>
    <row r="489" spans="1:17" x14ac:dyDescent="0.3">
      <c r="A489" s="1">
        <v>44394</v>
      </c>
      <c r="B489" s="5">
        <v>85309</v>
      </c>
      <c r="C489">
        <f t="shared" si="166"/>
        <v>146</v>
      </c>
      <c r="D489">
        <f t="shared" si="167"/>
        <v>158.375</v>
      </c>
      <c r="E489">
        <f t="shared" si="168"/>
        <v>2294</v>
      </c>
      <c r="F489" s="5">
        <v>1819</v>
      </c>
      <c r="G489">
        <f t="shared" si="212"/>
        <v>4</v>
      </c>
      <c r="H489">
        <f t="shared" si="213"/>
        <v>32</v>
      </c>
      <c r="I489" s="5">
        <v>79826</v>
      </c>
      <c r="J489">
        <f t="shared" si="187"/>
        <v>3664</v>
      </c>
      <c r="K489">
        <f t="shared" si="205"/>
        <v>3674.7487025097644</v>
      </c>
      <c r="L489">
        <f t="shared" si="206"/>
        <v>0.99619358346927678</v>
      </c>
      <c r="M489">
        <f t="shared" si="207"/>
        <v>0.99776999588878501</v>
      </c>
      <c r="N489">
        <f t="shared" si="214"/>
        <v>0.93767871905200129</v>
      </c>
      <c r="O489">
        <f t="shared" si="215"/>
        <v>0.92806484295846003</v>
      </c>
      <c r="P489" s="6">
        <f t="shared" si="216"/>
        <v>-6.2321280947998714E-2</v>
      </c>
      <c r="Q489" s="6">
        <f t="shared" si="217"/>
        <v>-7.1935157041539965E-2</v>
      </c>
    </row>
    <row r="490" spans="1:17" x14ac:dyDescent="0.3">
      <c r="A490" s="1">
        <v>44395</v>
      </c>
      <c r="B490">
        <f>SQRT(B491*B489)</f>
        <v>85442.39570611302</v>
      </c>
      <c r="C490">
        <f t="shared" si="166"/>
        <v>133.39570611302042</v>
      </c>
      <c r="D490">
        <f t="shared" si="167"/>
        <v>172.875</v>
      </c>
      <c r="E490">
        <f t="shared" si="168"/>
        <v>2281.0247457927471</v>
      </c>
      <c r="F490" s="8">
        <f>SQRT(F491*F489)</f>
        <v>1820.4993820377967</v>
      </c>
      <c r="G490">
        <f t="shared" si="212"/>
        <v>1.4993820377967495</v>
      </c>
      <c r="H490">
        <f t="shared" si="213"/>
        <v>30.002802873234259</v>
      </c>
      <c r="I490">
        <f>SQRT(I491*I489)</f>
        <v>79969.870351276681</v>
      </c>
      <c r="J490">
        <f t="shared" si="187"/>
        <v>3652.0259727985394</v>
      </c>
      <c r="K490">
        <f t="shared" si="205"/>
        <v>3648.1755794470178</v>
      </c>
      <c r="L490">
        <f t="shared" si="206"/>
        <v>0.9967319794755839</v>
      </c>
      <c r="M490">
        <f t="shared" si="207"/>
        <v>0.99276872373759928</v>
      </c>
      <c r="N490">
        <f t="shared" si="214"/>
        <v>0.94461952095946278</v>
      </c>
      <c r="O490">
        <f t="shared" si="215"/>
        <v>0.95086455515974799</v>
      </c>
      <c r="P490" s="6">
        <f t="shared" ref="P490:P492" si="218">N490-1</f>
        <v>-5.5380479040537223E-2</v>
      </c>
      <c r="Q490" s="6">
        <f t="shared" ref="Q490:Q492" si="219">O490-1</f>
        <v>-4.9135444840252007E-2</v>
      </c>
    </row>
    <row r="491" spans="1:17" x14ac:dyDescent="0.3">
      <c r="A491" s="1">
        <v>44396</v>
      </c>
      <c r="B491" s="5">
        <v>85576</v>
      </c>
      <c r="C491">
        <f t="shared" si="166"/>
        <v>133.60429388697958</v>
      </c>
      <c r="D491">
        <f t="shared" si="167"/>
        <v>172.625</v>
      </c>
      <c r="E491">
        <f t="shared" si="168"/>
        <v>2268</v>
      </c>
      <c r="F491" s="5">
        <v>1822</v>
      </c>
      <c r="G491">
        <f t="shared" si="212"/>
        <v>1.5006179622032505</v>
      </c>
      <c r="H491">
        <f t="shared" si="213"/>
        <v>28</v>
      </c>
      <c r="I491" s="5">
        <v>80114</v>
      </c>
      <c r="J491">
        <f t="shared" si="187"/>
        <v>3640</v>
      </c>
      <c r="K491">
        <f t="shared" si="205"/>
        <v>3611.4723433611312</v>
      </c>
      <c r="L491">
        <f t="shared" si="206"/>
        <v>0.99670704072530902</v>
      </c>
      <c r="M491">
        <f t="shared" si="207"/>
        <v>0.98993929012280435</v>
      </c>
      <c r="N491">
        <f t="shared" si="214"/>
        <v>0.94777960600457989</v>
      </c>
      <c r="O491">
        <f t="shared" si="215"/>
        <v>0.97508706134476297</v>
      </c>
      <c r="P491" s="6">
        <f t="shared" si="218"/>
        <v>-5.2220393995420111E-2</v>
      </c>
      <c r="Q491" s="6">
        <f t="shared" si="219"/>
        <v>-2.4912938655237027E-2</v>
      </c>
    </row>
    <row r="492" spans="1:17" x14ac:dyDescent="0.3">
      <c r="A492" s="1">
        <v>44397</v>
      </c>
      <c r="B492" s="5">
        <v>85720</v>
      </c>
      <c r="C492">
        <f t="shared" si="166"/>
        <v>144</v>
      </c>
      <c r="D492">
        <f t="shared" si="167"/>
        <v>163.25</v>
      </c>
      <c r="E492">
        <f t="shared" si="168"/>
        <v>2180</v>
      </c>
      <c r="F492" s="5">
        <v>1826</v>
      </c>
      <c r="G492">
        <f t="shared" si="212"/>
        <v>4</v>
      </c>
      <c r="H492">
        <f t="shared" si="213"/>
        <v>28</v>
      </c>
      <c r="I492" s="5">
        <v>80275</v>
      </c>
      <c r="J492">
        <f t="shared" si="187"/>
        <v>3619</v>
      </c>
      <c r="K492">
        <f t="shared" si="205"/>
        <v>3574.4426499119818</v>
      </c>
      <c r="L492">
        <f t="shared" si="206"/>
        <v>0.99423076923076925</v>
      </c>
      <c r="M492">
        <f t="shared" si="207"/>
        <v>0.98974664903160059</v>
      </c>
      <c r="N492">
        <f t="shared" si="214"/>
        <v>0.94992282788510318</v>
      </c>
      <c r="O492">
        <f t="shared" si="215"/>
        <v>0.98449401523394997</v>
      </c>
      <c r="P492" s="6">
        <f t="shared" si="218"/>
        <v>-5.0077172114896817E-2</v>
      </c>
      <c r="Q492" s="6">
        <f t="shared" si="219"/>
        <v>-1.5505984766050029E-2</v>
      </c>
    </row>
    <row r="493" spans="1:17" x14ac:dyDescent="0.3">
      <c r="A493" s="1">
        <v>44398</v>
      </c>
      <c r="B493" s="5">
        <v>85845</v>
      </c>
      <c r="C493">
        <f t="shared" si="166"/>
        <v>125</v>
      </c>
      <c r="D493">
        <f t="shared" si="167"/>
        <v>156.99334603850184</v>
      </c>
      <c r="E493">
        <f t="shared" si="168"/>
        <v>2108</v>
      </c>
      <c r="F493" s="5">
        <v>1830</v>
      </c>
      <c r="G493">
        <f t="shared" si="212"/>
        <v>4</v>
      </c>
      <c r="H493">
        <f t="shared" si="213"/>
        <v>26</v>
      </c>
      <c r="I493" s="5">
        <v>80446</v>
      </c>
      <c r="J493">
        <f t="shared" si="187"/>
        <v>3569</v>
      </c>
      <c r="K493">
        <f t="shared" si="205"/>
        <v>3532.2853200361833</v>
      </c>
      <c r="L493">
        <f t="shared" si="206"/>
        <v>0.98618402873722022</v>
      </c>
      <c r="M493">
        <f t="shared" si="207"/>
        <v>0.98820590116984064</v>
      </c>
      <c r="N493">
        <f t="shared" si="214"/>
        <v>0.94878418266147746</v>
      </c>
      <c r="O493">
        <f t="shared" si="215"/>
        <v>0.95046604527296941</v>
      </c>
      <c r="P493" s="6">
        <f t="shared" ref="P493:P495" si="220">N493-1</f>
        <v>-5.121581733852254E-2</v>
      </c>
      <c r="Q493" s="6">
        <f t="shared" ref="Q493:Q495" si="221">O493-1</f>
        <v>-4.9533954727030594E-2</v>
      </c>
    </row>
    <row r="494" spans="1:17" x14ac:dyDescent="0.3">
      <c r="A494" s="1">
        <v>44399</v>
      </c>
      <c r="B494" s="5">
        <v>86233</v>
      </c>
      <c r="C494">
        <f t="shared" si="166"/>
        <v>388</v>
      </c>
      <c r="D494">
        <f t="shared" si="167"/>
        <v>152.32553673587245</v>
      </c>
      <c r="E494">
        <f t="shared" si="168"/>
        <v>2316</v>
      </c>
      <c r="F494" s="5">
        <v>1832</v>
      </c>
      <c r="G494">
        <f t="shared" si="212"/>
        <v>2</v>
      </c>
      <c r="H494">
        <f t="shared" si="213"/>
        <v>23</v>
      </c>
      <c r="I494" s="5">
        <v>80938</v>
      </c>
      <c r="J494">
        <f t="shared" si="187"/>
        <v>3463</v>
      </c>
      <c r="K494">
        <f t="shared" si="205"/>
        <v>3482.3512831767862</v>
      </c>
      <c r="L494">
        <f t="shared" si="206"/>
        <v>0.97029980386662928</v>
      </c>
      <c r="M494">
        <f t="shared" si="207"/>
        <v>0.98586353243432623</v>
      </c>
      <c r="N494">
        <f t="shared" si="214"/>
        <v>0.94212850486827637</v>
      </c>
      <c r="O494">
        <f t="shared" si="215"/>
        <v>0.93166532149582992</v>
      </c>
      <c r="P494" s="6">
        <f t="shared" si="220"/>
        <v>-5.7871495131723627E-2</v>
      </c>
      <c r="Q494" s="6">
        <f t="shared" si="221"/>
        <v>-6.8334678504170077E-2</v>
      </c>
    </row>
    <row r="495" spans="1:17" x14ac:dyDescent="0.3">
      <c r="A495" s="1">
        <v>44400</v>
      </c>
      <c r="B495" s="5">
        <v>86376</v>
      </c>
      <c r="C495">
        <f t="shared" si="166"/>
        <v>143</v>
      </c>
      <c r="D495">
        <f t="shared" si="167"/>
        <v>151.61320126332976</v>
      </c>
      <c r="E495">
        <f t="shared" si="168"/>
        <v>2321.1132830458228</v>
      </c>
      <c r="F495" s="5">
        <v>1835</v>
      </c>
      <c r="G495">
        <f t="shared" si="212"/>
        <v>3</v>
      </c>
      <c r="H495">
        <f t="shared" si="213"/>
        <v>20</v>
      </c>
      <c r="I495" s="5">
        <v>81119</v>
      </c>
      <c r="J495">
        <f t="shared" si="187"/>
        <v>3422</v>
      </c>
      <c r="K495">
        <f t="shared" si="205"/>
        <v>3424.7674545896161</v>
      </c>
      <c r="L495">
        <f t="shared" si="206"/>
        <v>0.98816055443257289</v>
      </c>
      <c r="M495">
        <f t="shared" si="207"/>
        <v>0.98346409540434443</v>
      </c>
      <c r="N495">
        <f t="shared" si="214"/>
        <v>0.92989493587741356</v>
      </c>
      <c r="O495">
        <f t="shared" si="215"/>
        <v>0.93039695486677543</v>
      </c>
      <c r="P495" s="6">
        <f t="shared" si="220"/>
        <v>-7.0105064122586436E-2</v>
      </c>
      <c r="Q495" s="6">
        <f t="shared" si="221"/>
        <v>-6.9603045133224573E-2</v>
      </c>
    </row>
    <row r="496" spans="1:17" x14ac:dyDescent="0.3">
      <c r="A496" s="1">
        <v>44401</v>
      </c>
      <c r="B496" s="5">
        <v>86469</v>
      </c>
      <c r="C496">
        <f t="shared" si="166"/>
        <v>93</v>
      </c>
      <c r="D496">
        <f t="shared" ref="D496:D513" si="222">AVERAGE(C493:C500)</f>
        <v>149.625</v>
      </c>
      <c r="E496">
        <f t="shared" ref="E496:E513" si="223">SUM(C483:C496)</f>
        <v>2276</v>
      </c>
      <c r="F496" s="5">
        <v>1838</v>
      </c>
      <c r="G496">
        <f t="shared" si="212"/>
        <v>3</v>
      </c>
      <c r="H496">
        <f t="shared" si="213"/>
        <v>19</v>
      </c>
      <c r="I496" s="5">
        <v>81259</v>
      </c>
      <c r="J496">
        <f t="shared" si="187"/>
        <v>3372</v>
      </c>
      <c r="K496">
        <f t="shared" ref="K496" si="224">GEOMEAN(J493:J499)</f>
        <v>3367.1238745541668</v>
      </c>
      <c r="L496">
        <f t="shared" ref="L496" si="225">J496/J495</f>
        <v>0.9853886616014027</v>
      </c>
      <c r="M496">
        <f t="shared" ref="M496" si="226">K496/K495</f>
        <v>0.98316861486224427</v>
      </c>
      <c r="N496">
        <f t="shared" ref="N496" si="227">K496/K489</f>
        <v>0.91628683949313394</v>
      </c>
      <c r="O496">
        <f t="shared" ref="O496" si="228">J496/J489</f>
        <v>0.92030567685589515</v>
      </c>
      <c r="P496" s="6">
        <f t="shared" ref="P496" si="229">N496-1</f>
        <v>-8.3713160506866058E-2</v>
      </c>
      <c r="Q496" s="6">
        <f t="shared" ref="Q496" si="230">O496-1</f>
        <v>-7.9694323144104851E-2</v>
      </c>
    </row>
    <row r="497" spans="1:17" x14ac:dyDescent="0.3">
      <c r="A497" s="1">
        <v>44402</v>
      </c>
      <c r="B497">
        <f>SQRT(B498*B496)</f>
        <v>86564.946768308015</v>
      </c>
      <c r="C497">
        <f t="shared" si="166"/>
        <v>95.946768308014725</v>
      </c>
      <c r="D497">
        <f t="shared" si="222"/>
        <v>145.625</v>
      </c>
      <c r="E497">
        <f t="shared" si="223"/>
        <v>2248.0379480719566</v>
      </c>
      <c r="F497" s="5">
        <f>SQRT(F498*F496)</f>
        <v>1838</v>
      </c>
      <c r="G497">
        <f t="shared" si="212"/>
        <v>0</v>
      </c>
      <c r="H497">
        <f t="shared" si="213"/>
        <v>17.50061796220325</v>
      </c>
      <c r="I497" s="7">
        <f>SQRT(I498*I496)</f>
        <v>81421.33784211606</v>
      </c>
      <c r="J497">
        <f t="shared" si="187"/>
        <v>3305.6089261919551</v>
      </c>
      <c r="K497">
        <f t="shared" ref="K497:K520" si="231">GEOMEAN(J494:J500)</f>
        <v>3313.2565143009442</v>
      </c>
      <c r="L497">
        <f t="shared" ref="L497:L502" si="232">J497/J496</f>
        <v>0.98031106945194402</v>
      </c>
      <c r="M497">
        <f t="shared" ref="M497:M502" si="233">K497/K496</f>
        <v>0.98400196658628869</v>
      </c>
      <c r="N497">
        <f t="shared" ref="N497:N502" si="234">K497/K490</f>
        <v>0.9081954643211444</v>
      </c>
      <c r="O497">
        <f t="shared" ref="O497:O502" si="235">J497/J490</f>
        <v>0.90514387104943683</v>
      </c>
      <c r="P497" s="6">
        <f t="shared" ref="P497:P500" si="236">N497-1</f>
        <v>-9.1804535678855603E-2</v>
      </c>
      <c r="Q497" s="6">
        <f t="shared" ref="Q497:Q500" si="237">O497-1</f>
        <v>-9.4856128950563168E-2</v>
      </c>
    </row>
    <row r="498" spans="1:17" x14ac:dyDescent="0.3">
      <c r="A498" s="1">
        <v>44403</v>
      </c>
      <c r="B498" s="5">
        <v>86661</v>
      </c>
      <c r="C498">
        <f t="shared" si="166"/>
        <v>96.053231691985275</v>
      </c>
      <c r="D498">
        <f t="shared" si="222"/>
        <v>112.375</v>
      </c>
      <c r="E498">
        <f t="shared" si="223"/>
        <v>2220</v>
      </c>
      <c r="F498" s="5">
        <v>1838</v>
      </c>
      <c r="G498">
        <f t="shared" si="212"/>
        <v>0</v>
      </c>
      <c r="H498">
        <f t="shared" si="213"/>
        <v>16</v>
      </c>
      <c r="I498" s="5">
        <v>81584</v>
      </c>
      <c r="J498">
        <f t="shared" si="187"/>
        <v>3239</v>
      </c>
      <c r="K498">
        <f t="shared" si="231"/>
        <v>3262.907079290801</v>
      </c>
      <c r="L498">
        <f t="shared" si="232"/>
        <v>0.9798497258208072</v>
      </c>
      <c r="M498">
        <f t="shared" si="233"/>
        <v>0.9848036411328791</v>
      </c>
      <c r="N498">
        <f t="shared" si="234"/>
        <v>0.90348388941394275</v>
      </c>
      <c r="O498">
        <f t="shared" si="235"/>
        <v>0.88983516483516478</v>
      </c>
      <c r="P498" s="6">
        <f t="shared" si="236"/>
        <v>-9.6516110586057247E-2</v>
      </c>
      <c r="Q498" s="6">
        <f t="shared" si="237"/>
        <v>-0.11016483516483522</v>
      </c>
    </row>
    <row r="499" spans="1:17" x14ac:dyDescent="0.3">
      <c r="A499" s="1">
        <v>44404</v>
      </c>
      <c r="B499">
        <f>SQRT(B500*B498)</f>
        <v>86788.905610106638</v>
      </c>
      <c r="C499">
        <f t="shared" si="166"/>
        <v>127.90561010663805</v>
      </c>
      <c r="D499">
        <f t="shared" si="222"/>
        <v>98.375</v>
      </c>
      <c r="E499">
        <f t="shared" si="223"/>
        <v>2210.9056101066381</v>
      </c>
      <c r="F499">
        <f>SQRT(F500*F498)</f>
        <v>1840.4983020910397</v>
      </c>
      <c r="G499">
        <f t="shared" si="212"/>
        <v>2.4983020910397045</v>
      </c>
      <c r="H499">
        <f t="shared" si="213"/>
        <v>14.498302091039704</v>
      </c>
      <c r="I499">
        <f>SQRT(I500*I498)</f>
        <v>81734.860518630609</v>
      </c>
      <c r="J499">
        <f t="shared" si="187"/>
        <v>3213.5467893849855</v>
      </c>
      <c r="K499">
        <f t="shared" si="231"/>
        <v>3210.6030398791854</v>
      </c>
      <c r="L499">
        <f t="shared" si="232"/>
        <v>0.99214164537974237</v>
      </c>
      <c r="M499">
        <f t="shared" si="233"/>
        <v>0.98397011065881046</v>
      </c>
      <c r="N499">
        <f t="shared" si="234"/>
        <v>0.89821081335806141</v>
      </c>
      <c r="O499">
        <f t="shared" si="235"/>
        <v>0.88796540187482331</v>
      </c>
      <c r="P499" s="6">
        <f t="shared" si="236"/>
        <v>-0.10178918664193859</v>
      </c>
      <c r="Q499" s="6">
        <f t="shared" si="237"/>
        <v>-0.11203459812517669</v>
      </c>
    </row>
    <row r="500" spans="1:17" x14ac:dyDescent="0.3">
      <c r="A500" s="1">
        <v>44405</v>
      </c>
      <c r="B500" s="5">
        <v>86917</v>
      </c>
      <c r="C500">
        <f t="shared" si="166"/>
        <v>128.09438989336195</v>
      </c>
      <c r="D500">
        <f t="shared" si="222"/>
        <v>100.86585587292575</v>
      </c>
      <c r="E500">
        <f t="shared" si="223"/>
        <v>2067</v>
      </c>
      <c r="F500" s="5">
        <v>1843</v>
      </c>
      <c r="G500">
        <f t="shared" si="212"/>
        <v>2.5016979089602955</v>
      </c>
      <c r="H500">
        <f t="shared" si="213"/>
        <v>13</v>
      </c>
      <c r="I500" s="5">
        <v>81886</v>
      </c>
      <c r="J500">
        <f t="shared" si="187"/>
        <v>3188</v>
      </c>
      <c r="K500">
        <f t="shared" si="231"/>
        <v>3146.3419491598497</v>
      </c>
      <c r="L500">
        <f t="shared" si="232"/>
        <v>0.99205028242645421</v>
      </c>
      <c r="M500">
        <f t="shared" si="233"/>
        <v>0.97998472874997533</v>
      </c>
      <c r="N500">
        <f t="shared" si="234"/>
        <v>0.89073833625864063</v>
      </c>
      <c r="O500">
        <f t="shared" si="235"/>
        <v>0.89324740823760151</v>
      </c>
      <c r="P500" s="6">
        <f t="shared" si="236"/>
        <v>-0.10926166374135937</v>
      </c>
      <c r="Q500" s="6">
        <f t="shared" si="237"/>
        <v>-0.10675259176239849</v>
      </c>
    </row>
    <row r="501" spans="1:17" x14ac:dyDescent="0.3">
      <c r="A501" s="1">
        <v>44406</v>
      </c>
      <c r="B501" s="5">
        <v>87010</v>
      </c>
      <c r="C501">
        <f t="shared" si="166"/>
        <v>93</v>
      </c>
      <c r="D501">
        <f t="shared" si="222"/>
        <v>103.00665396149816</v>
      </c>
      <c r="E501">
        <f t="shared" si="223"/>
        <v>2015</v>
      </c>
      <c r="F501" s="5">
        <v>1844</v>
      </c>
      <c r="G501">
        <f t="shared" si="212"/>
        <v>1</v>
      </c>
      <c r="H501">
        <f t="shared" si="213"/>
        <v>12</v>
      </c>
      <c r="I501" s="5">
        <v>82055</v>
      </c>
      <c r="J501">
        <f t="shared" si="187"/>
        <v>3111</v>
      </c>
      <c r="K501">
        <f t="shared" si="231"/>
        <v>3085.4663998087049</v>
      </c>
      <c r="L501">
        <f t="shared" si="232"/>
        <v>0.97584692597239653</v>
      </c>
      <c r="M501">
        <f t="shared" si="233"/>
        <v>0.98065196016999989</v>
      </c>
      <c r="N501">
        <f t="shared" si="234"/>
        <v>0.88602962449956457</v>
      </c>
      <c r="O501">
        <f t="shared" si="235"/>
        <v>0.89835402829916255</v>
      </c>
      <c r="P501" s="6">
        <f t="shared" ref="P501:P502" si="238">N501-1</f>
        <v>-0.11397037550043543</v>
      </c>
      <c r="Q501" s="6">
        <f t="shared" ref="Q501:Q502" si="239">O501-1</f>
        <v>-0.10164597170083745</v>
      </c>
    </row>
    <row r="502" spans="1:17" x14ac:dyDescent="0.3">
      <c r="A502" s="1">
        <v>44407</v>
      </c>
      <c r="B502" s="5">
        <v>87132</v>
      </c>
      <c r="C502">
        <f t="shared" si="166"/>
        <v>122</v>
      </c>
      <c r="D502">
        <f t="shared" si="222"/>
        <v>105.5</v>
      </c>
      <c r="E502">
        <f t="shared" si="223"/>
        <v>1969</v>
      </c>
      <c r="F502" s="5">
        <v>1845</v>
      </c>
      <c r="G502">
        <f t="shared" si="212"/>
        <v>1</v>
      </c>
      <c r="H502">
        <f t="shared" si="213"/>
        <v>10</v>
      </c>
      <c r="I502" s="5">
        <v>82231</v>
      </c>
      <c r="J502">
        <f t="shared" si="187"/>
        <v>3056</v>
      </c>
      <c r="K502">
        <f t="shared" si="231"/>
        <v>3027.9094604176298</v>
      </c>
      <c r="L502">
        <f t="shared" si="232"/>
        <v>0.98232079717132759</v>
      </c>
      <c r="M502">
        <f t="shared" si="233"/>
        <v>0.98134578960424157</v>
      </c>
      <c r="N502">
        <f t="shared" si="234"/>
        <v>0.88412118503399495</v>
      </c>
      <c r="O502">
        <f t="shared" si="235"/>
        <v>0.89304500292226763</v>
      </c>
      <c r="P502" s="6">
        <f t="shared" si="238"/>
        <v>-0.11587881496600505</v>
      </c>
      <c r="Q502" s="6">
        <f t="shared" si="239"/>
        <v>-0.10695499707773237</v>
      </c>
    </row>
    <row r="503" spans="1:17" x14ac:dyDescent="0.3">
      <c r="A503" s="1">
        <v>44408</v>
      </c>
      <c r="B503" s="5">
        <v>87163</v>
      </c>
      <c r="C503">
        <f t="shared" si="166"/>
        <v>31</v>
      </c>
      <c r="D503">
        <f t="shared" si="222"/>
        <v>102.51179873667024</v>
      </c>
      <c r="E503">
        <f t="shared" si="223"/>
        <v>1854</v>
      </c>
      <c r="F503" s="5">
        <v>1846</v>
      </c>
      <c r="G503">
        <f t="shared" si="212"/>
        <v>1</v>
      </c>
      <c r="H503">
        <f t="shared" si="213"/>
        <v>8</v>
      </c>
      <c r="I503" s="5">
        <v>82390</v>
      </c>
      <c r="J503">
        <f t="shared" si="187"/>
        <v>2927</v>
      </c>
      <c r="K503">
        <f t="shared" si="231"/>
        <v>2970.5679253492858</v>
      </c>
      <c r="L503">
        <f t="shared" ref="L503:L513" si="240">J503/J502</f>
        <v>0.95778795811518325</v>
      </c>
      <c r="M503">
        <f t="shared" ref="M503:M513" si="241">K503/K502</f>
        <v>0.98106233498129924</v>
      </c>
      <c r="N503">
        <f t="shared" ref="N503:N508" si="242">K503/K496</f>
        <v>0.88222709826576007</v>
      </c>
      <c r="O503">
        <f t="shared" ref="O503:O508" si="243">J503/J496</f>
        <v>0.86803084223013049</v>
      </c>
      <c r="P503" s="6">
        <f t="shared" ref="P503:P506" si="244">N503-1</f>
        <v>-0.11777290173423993</v>
      </c>
      <c r="Q503" s="6">
        <f t="shared" ref="Q503:Q506" si="245">O503-1</f>
        <v>-0.13196915776986951</v>
      </c>
    </row>
    <row r="504" spans="1:17" x14ac:dyDescent="0.3">
      <c r="A504" s="1">
        <v>44409</v>
      </c>
      <c r="B504">
        <f>SQRT(B505*B503)</f>
        <v>87275.926846983406</v>
      </c>
      <c r="C504">
        <f t="shared" si="166"/>
        <v>112.92684698340599</v>
      </c>
      <c r="D504">
        <f t="shared" si="222"/>
        <v>108.125</v>
      </c>
      <c r="E504">
        <f t="shared" si="223"/>
        <v>1833.5311408703856</v>
      </c>
      <c r="F504">
        <f>SQRT(F505*F503)</f>
        <v>1847.4993910689118</v>
      </c>
      <c r="G504">
        <f t="shared" si="212"/>
        <v>1.4993910689117911</v>
      </c>
      <c r="H504">
        <f t="shared" si="213"/>
        <v>9.4993910689117911</v>
      </c>
      <c r="I504">
        <f>SQRT(I505*I503)</f>
        <v>82545.353533678688</v>
      </c>
      <c r="J504">
        <f t="shared" si="187"/>
        <v>2883.0739222358097</v>
      </c>
      <c r="K504">
        <f t="shared" si="231"/>
        <v>2910.4672184912883</v>
      </c>
      <c r="L504">
        <f t="shared" si="240"/>
        <v>0.9849927988506354</v>
      </c>
      <c r="M504">
        <f t="shared" si="241"/>
        <v>0.97976794055267036</v>
      </c>
      <c r="N504">
        <f t="shared" si="242"/>
        <v>0.87843099558663684</v>
      </c>
      <c r="O504">
        <f t="shared" si="243"/>
        <v>0.87217634832475377</v>
      </c>
      <c r="P504" s="6">
        <f t="shared" si="244"/>
        <v>-0.12156900441336316</v>
      </c>
      <c r="Q504" s="6">
        <f t="shared" si="245"/>
        <v>-0.12782365167524623</v>
      </c>
    </row>
    <row r="505" spans="1:17" x14ac:dyDescent="0.3">
      <c r="A505" s="1">
        <v>44410</v>
      </c>
      <c r="B505" s="5">
        <v>87389</v>
      </c>
      <c r="C505">
        <f t="shared" si="166"/>
        <v>113.07315301659401</v>
      </c>
      <c r="D505">
        <f t="shared" si="222"/>
        <v>111.625</v>
      </c>
      <c r="E505">
        <f t="shared" si="223"/>
        <v>1813</v>
      </c>
      <c r="F505" s="5">
        <v>1849</v>
      </c>
      <c r="G505">
        <f t="shared" si="212"/>
        <v>1.5006089310882089</v>
      </c>
      <c r="H505">
        <f t="shared" si="213"/>
        <v>11</v>
      </c>
      <c r="I505" s="5">
        <v>82701</v>
      </c>
      <c r="J505">
        <f t="shared" si="187"/>
        <v>2839</v>
      </c>
      <c r="K505">
        <f t="shared" si="231"/>
        <v>2860.5230734983102</v>
      </c>
      <c r="L505">
        <f t="shared" si="240"/>
        <v>0.98471287125318296</v>
      </c>
      <c r="M505">
        <f t="shared" si="241"/>
        <v>0.98283981874949</v>
      </c>
      <c r="N505">
        <f t="shared" si="242"/>
        <v>0.87667929364389074</v>
      </c>
      <c r="O505">
        <f t="shared" si="243"/>
        <v>0.87650509416486566</v>
      </c>
      <c r="P505" s="6">
        <f t="shared" si="244"/>
        <v>-0.12332070635610926</v>
      </c>
      <c r="Q505" s="6">
        <f t="shared" si="245"/>
        <v>-0.12349490583513434</v>
      </c>
    </row>
    <row r="506" spans="1:17" x14ac:dyDescent="0.3">
      <c r="A506" s="1">
        <v>44411</v>
      </c>
      <c r="B506" s="5">
        <v>87505</v>
      </c>
      <c r="C506">
        <f t="shared" si="166"/>
        <v>116</v>
      </c>
      <c r="D506">
        <f t="shared" si="222"/>
        <v>108.5</v>
      </c>
      <c r="E506">
        <f t="shared" si="223"/>
        <v>1785</v>
      </c>
      <c r="F506" s="5">
        <v>1852</v>
      </c>
      <c r="G506">
        <f t="shared" si="212"/>
        <v>3</v>
      </c>
      <c r="H506">
        <f t="shared" si="213"/>
        <v>11.501697908960296</v>
      </c>
      <c r="I506" s="5">
        <v>82842</v>
      </c>
      <c r="J506">
        <f t="shared" si="187"/>
        <v>2811</v>
      </c>
      <c r="K506">
        <f t="shared" si="231"/>
        <v>2811.543357310547</v>
      </c>
      <c r="L506">
        <f t="shared" si="240"/>
        <v>0.99013737231419519</v>
      </c>
      <c r="M506">
        <f t="shared" si="241"/>
        <v>0.98287735671788767</v>
      </c>
      <c r="N506">
        <f t="shared" si="242"/>
        <v>0.87570569216689742</v>
      </c>
      <c r="O506">
        <f t="shared" si="243"/>
        <v>0.87473442405921042</v>
      </c>
      <c r="P506" s="6">
        <f t="shared" si="244"/>
        <v>-0.12429430783310258</v>
      </c>
      <c r="Q506" s="6">
        <f t="shared" si="245"/>
        <v>-0.12526557594078958</v>
      </c>
    </row>
    <row r="507" spans="1:17" x14ac:dyDescent="0.3">
      <c r="A507" s="1">
        <v>44412</v>
      </c>
      <c r="B507" s="5">
        <v>87609</v>
      </c>
      <c r="C507">
        <f t="shared" si="166"/>
        <v>104</v>
      </c>
      <c r="D507">
        <f t="shared" si="222"/>
        <v>113.93356139476236</v>
      </c>
      <c r="E507">
        <f t="shared" si="223"/>
        <v>1764</v>
      </c>
      <c r="F507" s="5">
        <v>1859</v>
      </c>
      <c r="G507">
        <f t="shared" si="212"/>
        <v>7</v>
      </c>
      <c r="H507">
        <f t="shared" si="213"/>
        <v>16</v>
      </c>
      <c r="I507" s="5">
        <v>82987</v>
      </c>
      <c r="J507">
        <f t="shared" si="187"/>
        <v>2763</v>
      </c>
      <c r="K507">
        <f t="shared" si="231"/>
        <v>2772.9391067618049</v>
      </c>
      <c r="L507">
        <f t="shared" si="240"/>
        <v>0.98292422625400211</v>
      </c>
      <c r="M507">
        <f t="shared" si="241"/>
        <v>0.98626937391935865</v>
      </c>
      <c r="N507">
        <f t="shared" si="242"/>
        <v>0.88132159554439005</v>
      </c>
      <c r="O507">
        <f t="shared" si="243"/>
        <v>0.86668757841907151</v>
      </c>
      <c r="P507" s="6">
        <f t="shared" ref="P507" si="246">N507-1</f>
        <v>-0.11867840445560995</v>
      </c>
      <c r="Q507" s="6">
        <f t="shared" ref="Q507" si="247">O507-1</f>
        <v>-0.13331242158092849</v>
      </c>
    </row>
    <row r="508" spans="1:17" x14ac:dyDescent="0.3">
      <c r="A508" s="1">
        <v>44413</v>
      </c>
      <c r="B508" s="5">
        <v>87782</v>
      </c>
      <c r="C508">
        <f t="shared" si="166"/>
        <v>173</v>
      </c>
      <c r="D508">
        <f t="shared" si="222"/>
        <v>109.13414412707425</v>
      </c>
      <c r="E508">
        <f t="shared" si="223"/>
        <v>1549</v>
      </c>
      <c r="F508" s="5">
        <v>1860</v>
      </c>
      <c r="G508">
        <f t="shared" si="212"/>
        <v>1</v>
      </c>
      <c r="H508">
        <f t="shared" si="213"/>
        <v>16</v>
      </c>
      <c r="I508" s="5">
        <v>83166</v>
      </c>
      <c r="J508">
        <f t="shared" si="187"/>
        <v>2756</v>
      </c>
      <c r="K508">
        <f t="shared" si="231"/>
        <v>2732.0867445789568</v>
      </c>
      <c r="L508">
        <f t="shared" si="240"/>
        <v>0.99746652189648932</v>
      </c>
      <c r="M508">
        <f t="shared" si="241"/>
        <v>0.9852674867315947</v>
      </c>
      <c r="N508">
        <f t="shared" si="242"/>
        <v>0.88546961482009423</v>
      </c>
      <c r="O508">
        <f t="shared" si="243"/>
        <v>0.88588878174220509</v>
      </c>
      <c r="P508" s="6">
        <f t="shared" ref="P508" si="248">N508-1</f>
        <v>-0.11453038517990577</v>
      </c>
      <c r="Q508" s="6">
        <f t="shared" ref="Q508" si="249">O508-1</f>
        <v>-0.11411121825779491</v>
      </c>
    </row>
    <row r="509" spans="1:17" x14ac:dyDescent="0.3">
      <c r="A509" s="1">
        <v>44414</v>
      </c>
      <c r="B509" s="5">
        <v>87903</v>
      </c>
      <c r="C509">
        <f t="shared" si="166"/>
        <v>121</v>
      </c>
      <c r="D509">
        <f t="shared" si="222"/>
        <v>113.125</v>
      </c>
      <c r="E509">
        <f t="shared" si="223"/>
        <v>1527</v>
      </c>
      <c r="F509" s="5">
        <v>1864</v>
      </c>
      <c r="G509">
        <f t="shared" si="212"/>
        <v>4</v>
      </c>
      <c r="H509">
        <f t="shared" si="213"/>
        <v>19</v>
      </c>
      <c r="I509" s="5">
        <v>83331</v>
      </c>
      <c r="J509">
        <f t="shared" si="187"/>
        <v>2708</v>
      </c>
      <c r="K509">
        <f t="shared" si="231"/>
        <v>2688.9947795551075</v>
      </c>
      <c r="L509">
        <f t="shared" si="240"/>
        <v>0.98258345428156746</v>
      </c>
      <c r="M509">
        <f t="shared" si="241"/>
        <v>0.98422745357212649</v>
      </c>
      <c r="N509">
        <f t="shared" ref="N509" si="250">K509/K502</f>
        <v>0.88806974406170758</v>
      </c>
      <c r="O509">
        <f t="shared" ref="O509" si="251">J509/J502</f>
        <v>0.88612565445026181</v>
      </c>
      <c r="P509" s="6">
        <f t="shared" ref="P509" si="252">N509-1</f>
        <v>-0.11193025593829242</v>
      </c>
      <c r="Q509" s="6">
        <f t="shared" ref="Q509" si="253">O509-1</f>
        <v>-0.11387434554973819</v>
      </c>
    </row>
    <row r="510" spans="1:17" x14ac:dyDescent="0.3">
      <c r="A510" s="1">
        <v>44415</v>
      </c>
      <c r="B510" s="5">
        <v>88000</v>
      </c>
      <c r="C510">
        <f t="shared" si="166"/>
        <v>97</v>
      </c>
      <c r="D510">
        <f t="shared" si="222"/>
        <v>118</v>
      </c>
      <c r="E510">
        <f t="shared" si="223"/>
        <v>1531</v>
      </c>
      <c r="F510" s="5">
        <v>1864</v>
      </c>
      <c r="G510">
        <f t="shared" si="212"/>
        <v>0</v>
      </c>
      <c r="H510">
        <f t="shared" si="213"/>
        <v>18</v>
      </c>
      <c r="I510" s="5">
        <v>83479</v>
      </c>
      <c r="J510">
        <f t="shared" si="187"/>
        <v>2657</v>
      </c>
      <c r="K510">
        <f t="shared" si="231"/>
        <v>2645.3858660903966</v>
      </c>
      <c r="L510">
        <f t="shared" si="240"/>
        <v>0.98116691285081237</v>
      </c>
      <c r="M510">
        <f t="shared" si="241"/>
        <v>0.98378244770265932</v>
      </c>
      <c r="N510">
        <f t="shared" ref="N510" si="254">K510/K503</f>
        <v>0.89053202369689843</v>
      </c>
      <c r="O510">
        <f t="shared" ref="O510" si="255">J510/J503</f>
        <v>0.90775538093611208</v>
      </c>
      <c r="P510" s="6">
        <f t="shared" ref="P510" si="256">N510-1</f>
        <v>-0.10946797630310157</v>
      </c>
      <c r="Q510" s="6">
        <f t="shared" ref="Q510" si="257">O510-1</f>
        <v>-9.2244619063887923E-2</v>
      </c>
    </row>
    <row r="511" spans="1:17" x14ac:dyDescent="0.3">
      <c r="A511" s="1">
        <v>44416</v>
      </c>
      <c r="B511">
        <f>SQRT(B512*B510)</f>
        <v>88074.468491158099</v>
      </c>
      <c r="C511">
        <f t="shared" si="166"/>
        <v>74.468491158098914</v>
      </c>
      <c r="D511">
        <f t="shared" si="222"/>
        <v>113.875</v>
      </c>
      <c r="E511">
        <f t="shared" si="223"/>
        <v>1509.5217228500842</v>
      </c>
      <c r="F511">
        <f>SQRT(F512*F510)</f>
        <v>1865.4993969444215</v>
      </c>
      <c r="G511">
        <f t="shared" si="212"/>
        <v>1.4993969444215054</v>
      </c>
      <c r="H511">
        <f t="shared" si="213"/>
        <v>18.000005875509714</v>
      </c>
      <c r="I511">
        <f>SQRT(I512*I510)</f>
        <v>83610.396590376244</v>
      </c>
      <c r="J511">
        <f t="shared" si="187"/>
        <v>2598.5725038374367</v>
      </c>
      <c r="K511">
        <f t="shared" si="231"/>
        <v>2608.0024872493682</v>
      </c>
      <c r="L511">
        <f t="shared" si="240"/>
        <v>0.97800997509877174</v>
      </c>
      <c r="M511">
        <f t="shared" si="241"/>
        <v>0.98586845899487729</v>
      </c>
      <c r="N511">
        <f t="shared" ref="N511:N513" si="258">K511/K504</f>
        <v>0.89607691530753264</v>
      </c>
      <c r="O511">
        <f t="shared" ref="O511:O513" si="259">J511/J504</f>
        <v>0.90132010969120635</v>
      </c>
      <c r="P511" s="6">
        <f t="shared" ref="P511:P512" si="260">N511-1</f>
        <v>-0.10392308469246736</v>
      </c>
      <c r="Q511" s="6">
        <f t="shared" ref="Q511:Q512" si="261">O511-1</f>
        <v>-9.867989030879365E-2</v>
      </c>
    </row>
    <row r="512" spans="1:17" x14ac:dyDescent="0.3">
      <c r="A512" s="1">
        <v>44417</v>
      </c>
      <c r="B512" s="5">
        <v>88149</v>
      </c>
      <c r="C512">
        <f t="shared" si="166"/>
        <v>74.531508841901086</v>
      </c>
      <c r="D512">
        <f t="shared" si="222"/>
        <v>101.375</v>
      </c>
      <c r="E512">
        <f t="shared" si="223"/>
        <v>1488</v>
      </c>
      <c r="F512" s="5">
        <v>1867</v>
      </c>
      <c r="G512">
        <f t="shared" si="212"/>
        <v>1.5006030555784946</v>
      </c>
      <c r="H512">
        <f t="shared" si="213"/>
        <v>18</v>
      </c>
      <c r="I512" s="5">
        <v>83742</v>
      </c>
      <c r="J512">
        <f t="shared" si="187"/>
        <v>2540</v>
      </c>
      <c r="K512">
        <f t="shared" si="231"/>
        <v>2566.310869789248</v>
      </c>
      <c r="L512">
        <f t="shared" si="240"/>
        <v>0.97745973847143386</v>
      </c>
      <c r="M512">
        <f t="shared" si="241"/>
        <v>0.98401396560626297</v>
      </c>
      <c r="N512">
        <f t="shared" si="258"/>
        <v>0.89714741110294494</v>
      </c>
      <c r="O512">
        <f t="shared" si="259"/>
        <v>0.89468122578372666</v>
      </c>
      <c r="P512" s="6">
        <f t="shared" si="260"/>
        <v>-0.10285258889705506</v>
      </c>
      <c r="Q512" s="6">
        <f t="shared" si="261"/>
        <v>-0.10531877421627334</v>
      </c>
    </row>
    <row r="513" spans="1:17" x14ac:dyDescent="0.3">
      <c r="A513" s="1">
        <v>44418</v>
      </c>
      <c r="B513" s="5">
        <v>88294</v>
      </c>
      <c r="C513">
        <f t="shared" si="166"/>
        <v>145</v>
      </c>
      <c r="D513">
        <f t="shared" si="222"/>
        <v>93.75</v>
      </c>
      <c r="E513">
        <f t="shared" si="223"/>
        <v>1505.0943898933619</v>
      </c>
      <c r="F513" s="5">
        <v>1869</v>
      </c>
      <c r="G513">
        <f t="shared" si="212"/>
        <v>2</v>
      </c>
      <c r="H513">
        <f t="shared" si="213"/>
        <v>17</v>
      </c>
      <c r="I513" s="5">
        <v>83918</v>
      </c>
      <c r="J513">
        <f t="shared" si="187"/>
        <v>2507</v>
      </c>
      <c r="K513">
        <f t="shared" si="231"/>
        <v>2527.2020486472102</v>
      </c>
      <c r="L513">
        <f t="shared" si="240"/>
        <v>0.98700787401574808</v>
      </c>
      <c r="M513">
        <f t="shared" si="241"/>
        <v>0.98476068445080878</v>
      </c>
      <c r="N513">
        <f t="shared" si="258"/>
        <v>0.89886646850954821</v>
      </c>
      <c r="O513">
        <f t="shared" si="259"/>
        <v>0.89185343294201347</v>
      </c>
      <c r="P513" s="6">
        <f t="shared" ref="P513" si="262">N513-1</f>
        <v>-0.10113353149045179</v>
      </c>
      <c r="Q513" s="6">
        <f t="shared" ref="Q513" si="263">O513-1</f>
        <v>-0.10814656705798653</v>
      </c>
    </row>
    <row r="514" spans="1:17" x14ac:dyDescent="0.3">
      <c r="A514" s="1">
        <v>44419</v>
      </c>
      <c r="B514" s="5">
        <v>88449</v>
      </c>
      <c r="C514">
        <f t="shared" si="166"/>
        <v>155</v>
      </c>
      <c r="D514">
        <f t="shared" ref="D514:D527" si="264">AVERAGE(C511:C518)</f>
        <v>89.12246373106791</v>
      </c>
      <c r="E514">
        <f t="shared" ref="E514:E527" si="265">SUM(C501:C514)</f>
        <v>1532</v>
      </c>
      <c r="F514" s="5">
        <v>1874</v>
      </c>
      <c r="G514">
        <f t="shared" si="212"/>
        <v>5</v>
      </c>
      <c r="H514">
        <f t="shared" si="213"/>
        <v>15</v>
      </c>
      <c r="I514" s="5">
        <v>84074</v>
      </c>
      <c r="J514">
        <f t="shared" si="187"/>
        <v>2501</v>
      </c>
      <c r="K514">
        <f t="shared" si="231"/>
        <v>2489.4040778600024</v>
      </c>
      <c r="L514">
        <f t="shared" ref="L514:L517" si="266">J514/J513</f>
        <v>0.99760670123653772</v>
      </c>
      <c r="M514">
        <f t="shared" ref="M514:M517" si="267">K514/K513</f>
        <v>0.98504355011605005</v>
      </c>
      <c r="N514">
        <f t="shared" ref="N514:N516" si="268">K514/K507</f>
        <v>0.89774927685559236</v>
      </c>
      <c r="O514">
        <f t="shared" ref="O514:O516" si="269">J514/J507</f>
        <v>0.90517553384002891</v>
      </c>
      <c r="P514" s="6">
        <f t="shared" ref="P514:P515" si="270">N514-1</f>
        <v>-0.10225072314440764</v>
      </c>
      <c r="Q514" s="6">
        <f t="shared" ref="Q514:Q515" si="271">O514-1</f>
        <v>-9.4824466159971088E-2</v>
      </c>
    </row>
    <row r="515" spans="1:17" x14ac:dyDescent="0.3">
      <c r="A515" s="1">
        <v>44420</v>
      </c>
      <c r="B515" s="5">
        <v>88520</v>
      </c>
      <c r="C515">
        <f t="shared" si="166"/>
        <v>71</v>
      </c>
      <c r="D515">
        <f t="shared" si="264"/>
        <v>87.316438605237636</v>
      </c>
      <c r="E515">
        <f t="shared" si="265"/>
        <v>1510</v>
      </c>
      <c r="F515" s="5">
        <v>1875</v>
      </c>
      <c r="G515">
        <f t="shared" si="212"/>
        <v>1</v>
      </c>
      <c r="H515">
        <f t="shared" si="213"/>
        <v>15</v>
      </c>
      <c r="I515" s="5">
        <v>84183</v>
      </c>
      <c r="J515">
        <f t="shared" si="187"/>
        <v>2462</v>
      </c>
      <c r="K515">
        <f t="shared" si="231"/>
        <v>2454.6523588490163</v>
      </c>
      <c r="L515">
        <f t="shared" si="266"/>
        <v>0.98440623750499801</v>
      </c>
      <c r="M515">
        <f t="shared" si="267"/>
        <v>0.98604014538256068</v>
      </c>
      <c r="N515">
        <f t="shared" si="268"/>
        <v>0.89845330267041135</v>
      </c>
      <c r="O515">
        <f t="shared" si="269"/>
        <v>0.89332365747460085</v>
      </c>
      <c r="P515" s="6">
        <f t="shared" si="270"/>
        <v>-0.10154669732958865</v>
      </c>
      <c r="Q515" s="6">
        <f t="shared" si="271"/>
        <v>-0.10667634252539915</v>
      </c>
    </row>
    <row r="516" spans="1:17" x14ac:dyDescent="0.3">
      <c r="A516" s="1">
        <v>44421</v>
      </c>
      <c r="B516" s="5">
        <v>88593</v>
      </c>
      <c r="C516">
        <f t="shared" si="166"/>
        <v>73</v>
      </c>
      <c r="D516">
        <f t="shared" si="264"/>
        <v>88.5</v>
      </c>
      <c r="E516">
        <f t="shared" si="265"/>
        <v>1461</v>
      </c>
      <c r="F516" s="5">
        <v>1878</v>
      </c>
      <c r="G516">
        <f t="shared" si="212"/>
        <v>3</v>
      </c>
      <c r="H516">
        <f t="shared" si="213"/>
        <v>14</v>
      </c>
      <c r="I516" s="5">
        <v>84283</v>
      </c>
      <c r="J516">
        <f t="shared" si="187"/>
        <v>2432</v>
      </c>
      <c r="K516">
        <f t="shared" si="231"/>
        <v>2422.9387007587802</v>
      </c>
      <c r="L516">
        <f t="shared" si="266"/>
        <v>0.98781478472786355</v>
      </c>
      <c r="M516">
        <f t="shared" si="267"/>
        <v>0.98708018348263926</v>
      </c>
      <c r="N516">
        <f t="shared" si="268"/>
        <v>0.90105742085510998</v>
      </c>
      <c r="O516">
        <f t="shared" si="269"/>
        <v>0.89807976366322007</v>
      </c>
      <c r="P516" s="6">
        <f t="shared" ref="P516" si="272">N516-1</f>
        <v>-9.8942579144890019E-2</v>
      </c>
      <c r="Q516" s="6">
        <f t="shared" ref="Q516" si="273">O516-1</f>
        <v>-0.10192023633677993</v>
      </c>
    </row>
    <row r="517" spans="1:17" x14ac:dyDescent="0.3">
      <c r="A517" s="1">
        <v>44422</v>
      </c>
      <c r="B517" s="5">
        <v>88653</v>
      </c>
      <c r="C517">
        <f t="shared" si="166"/>
        <v>60</v>
      </c>
      <c r="D517">
        <f t="shared" si="264"/>
        <v>84.75</v>
      </c>
      <c r="E517">
        <f t="shared" si="265"/>
        <v>1490</v>
      </c>
      <c r="F517" s="5">
        <v>1880</v>
      </c>
      <c r="G517">
        <f t="shared" si="212"/>
        <v>2</v>
      </c>
      <c r="H517">
        <f t="shared" si="213"/>
        <v>16</v>
      </c>
      <c r="I517" s="5">
        <v>84382</v>
      </c>
      <c r="J517">
        <f t="shared" si="187"/>
        <v>2391</v>
      </c>
      <c r="K517">
        <f t="shared" si="231"/>
        <v>2392.9951100969984</v>
      </c>
      <c r="L517">
        <f t="shared" si="266"/>
        <v>0.98314144736842102</v>
      </c>
      <c r="M517">
        <f t="shared" si="267"/>
        <v>0.98764162269049371</v>
      </c>
      <c r="N517">
        <f t="shared" ref="N517" si="274">K517/K510</f>
        <v>0.90459208267926317</v>
      </c>
      <c r="O517">
        <f t="shared" ref="O517" si="275">J517/J510</f>
        <v>0.89988709070380124</v>
      </c>
      <c r="P517" s="6">
        <f t="shared" ref="P517" si="276">N517-1</f>
        <v>-9.5407917320736835E-2</v>
      </c>
      <c r="Q517" s="6">
        <f t="shared" ref="Q517" si="277">O517-1</f>
        <v>-0.10011290929619876</v>
      </c>
    </row>
    <row r="518" spans="1:17" x14ac:dyDescent="0.3">
      <c r="A518" s="1">
        <v>44423</v>
      </c>
      <c r="B518">
        <f>SQRT(B519*B517)</f>
        <v>88712.979709848543</v>
      </c>
      <c r="C518">
        <f t="shared" si="166"/>
        <v>59.97970984854328</v>
      </c>
      <c r="D518">
        <f t="shared" si="264"/>
        <v>74.5</v>
      </c>
      <c r="E518">
        <f t="shared" si="265"/>
        <v>1437.0528628651373</v>
      </c>
      <c r="F518">
        <f>SQRT(F519*F517)</f>
        <v>1882.4983399727078</v>
      </c>
      <c r="G518">
        <f t="shared" si="212"/>
        <v>2.498339972707754</v>
      </c>
      <c r="H518">
        <f t="shared" si="213"/>
        <v>16.998943028286249</v>
      </c>
      <c r="I518">
        <f>SQRT(I519*I517)</f>
        <v>84475.44825569143</v>
      </c>
      <c r="J518">
        <f t="shared" si="187"/>
        <v>2355.0331141844072</v>
      </c>
      <c r="K518">
        <f t="shared" si="231"/>
        <v>2366.7214138854606</v>
      </c>
      <c r="L518">
        <f t="shared" ref="L518:L519" si="278">J518/J517</f>
        <v>0.98495738778101516</v>
      </c>
      <c r="M518">
        <f t="shared" ref="M518:M519" si="279">K518/K517</f>
        <v>0.98902058090270284</v>
      </c>
      <c r="N518">
        <f t="shared" ref="N518:N519" si="280">K518/K511</f>
        <v>0.90748433924294902</v>
      </c>
      <c r="O518">
        <f t="shared" ref="O518:O519" si="281">J518/J511</f>
        <v>0.90627954798514065</v>
      </c>
      <c r="P518" s="6">
        <f t="shared" ref="P518:P519" si="282">N518-1</f>
        <v>-9.2515660757050977E-2</v>
      </c>
      <c r="Q518" s="6">
        <f t="shared" ref="Q518:Q519" si="283">O518-1</f>
        <v>-9.3720452014859346E-2</v>
      </c>
    </row>
    <row r="519" spans="1:17" x14ac:dyDescent="0.3">
      <c r="A519" s="1">
        <v>44424</v>
      </c>
      <c r="B519" s="5">
        <v>88773</v>
      </c>
      <c r="C519">
        <f t="shared" ref="C519:C527" si="284">B519-B518</f>
        <v>60.02029015145672</v>
      </c>
      <c r="D519">
        <f t="shared" si="264"/>
        <v>74.625</v>
      </c>
      <c r="E519">
        <f t="shared" si="265"/>
        <v>1384</v>
      </c>
      <c r="F519" s="5">
        <v>1885</v>
      </c>
      <c r="G519">
        <f t="shared" si="212"/>
        <v>2.501660027292246</v>
      </c>
      <c r="H519">
        <f t="shared" si="213"/>
        <v>18</v>
      </c>
      <c r="I519" s="5">
        <v>84569</v>
      </c>
      <c r="J519">
        <f t="shared" si="187"/>
        <v>2319</v>
      </c>
      <c r="K519">
        <f t="shared" si="231"/>
        <v>2340.163442415454</v>
      </c>
      <c r="L519">
        <f t="shared" si="278"/>
        <v>0.98469952971472929</v>
      </c>
      <c r="M519">
        <f t="shared" si="279"/>
        <v>0.98877858149497777</v>
      </c>
      <c r="N519">
        <f t="shared" si="280"/>
        <v>0.91187839710456986</v>
      </c>
      <c r="O519">
        <f t="shared" si="281"/>
        <v>0.91299212598425195</v>
      </c>
      <c r="P519" s="6">
        <f t="shared" si="282"/>
        <v>-8.812160289543014E-2</v>
      </c>
      <c r="Q519" s="6">
        <f t="shared" si="283"/>
        <v>-8.7007874015748055E-2</v>
      </c>
    </row>
    <row r="520" spans="1:17" x14ac:dyDescent="0.3">
      <c r="A520" s="1">
        <v>44425</v>
      </c>
      <c r="B520" s="5">
        <v>88857</v>
      </c>
      <c r="C520">
        <f t="shared" si="284"/>
        <v>84</v>
      </c>
      <c r="D520">
        <f t="shared" si="264"/>
        <v>83.375</v>
      </c>
      <c r="E520">
        <f t="shared" si="265"/>
        <v>1352</v>
      </c>
      <c r="F520" s="5">
        <v>1885</v>
      </c>
      <c r="G520">
        <f t="shared" si="212"/>
        <v>0</v>
      </c>
      <c r="H520">
        <f t="shared" si="213"/>
        <v>16</v>
      </c>
      <c r="I520" s="5">
        <v>84674</v>
      </c>
      <c r="J520">
        <f t="shared" si="187"/>
        <v>2298</v>
      </c>
      <c r="K520">
        <f t="shared" si="231"/>
        <v>2310.1671425303216</v>
      </c>
      <c r="L520">
        <f t="shared" ref="L520" si="285">J520/J519</f>
        <v>0.9909443725743855</v>
      </c>
      <c r="M520">
        <f t="shared" ref="M520" si="286">K520/K519</f>
        <v>0.98718196372892186</v>
      </c>
      <c r="N520">
        <f t="shared" ref="N520" si="287">K520/K513</f>
        <v>0.91412047713673483</v>
      </c>
      <c r="O520">
        <f t="shared" ref="O520" si="288">J520/J513</f>
        <v>0.91663342640606305</v>
      </c>
      <c r="P520" s="6">
        <f t="shared" ref="P520" si="289">N520-1</f>
        <v>-8.5879522863265167E-2</v>
      </c>
      <c r="Q520" s="6">
        <f t="shared" ref="Q520" si="290">O520-1</f>
        <v>-8.3366573593936955E-2</v>
      </c>
    </row>
    <row r="521" spans="1:17" x14ac:dyDescent="0.3">
      <c r="A521" s="1">
        <v>44426</v>
      </c>
      <c r="B521" s="5">
        <v>88972</v>
      </c>
      <c r="C521">
        <f t="shared" si="284"/>
        <v>115</v>
      </c>
      <c r="D521">
        <f t="shared" si="264"/>
        <v>82.810344543851897</v>
      </c>
      <c r="E521">
        <f t="shared" si="265"/>
        <v>1363</v>
      </c>
      <c r="F521" s="5">
        <v>1888</v>
      </c>
      <c r="G521">
        <f t="shared" si="212"/>
        <v>3</v>
      </c>
      <c r="H521">
        <f t="shared" si="213"/>
        <v>14</v>
      </c>
      <c r="I521" s="5">
        <v>84769</v>
      </c>
      <c r="J521">
        <f t="shared" si="187"/>
        <v>2315</v>
      </c>
      <c r="K521">
        <f t="shared" ref="K521" si="291">GEOMEAN(J518:J524)</f>
        <v>2294.6759348397231</v>
      </c>
      <c r="L521">
        <f t="shared" ref="L521" si="292">J521/J520</f>
        <v>1.0073977371627503</v>
      </c>
      <c r="M521">
        <f t="shared" ref="M521" si="293">K521/K520</f>
        <v>0.99329433468020367</v>
      </c>
      <c r="N521">
        <f t="shared" ref="N521" si="294">K521/K514</f>
        <v>0.92177720573685418</v>
      </c>
      <c r="O521">
        <f t="shared" ref="O521" si="295">J521/J514</f>
        <v>0.92562974810075971</v>
      </c>
      <c r="P521" s="6">
        <f t="shared" ref="P521" si="296">N521-1</f>
        <v>-7.8222794263145823E-2</v>
      </c>
      <c r="Q521" s="6">
        <f t="shared" ref="Q521" si="297">O521-1</f>
        <v>-7.4370251899240292E-2</v>
      </c>
    </row>
    <row r="522" spans="1:17" x14ac:dyDescent="0.3">
      <c r="A522" s="1">
        <v>44427</v>
      </c>
      <c r="B522" s="5">
        <v>89045</v>
      </c>
      <c r="C522">
        <f t="shared" si="284"/>
        <v>73</v>
      </c>
      <c r="D522">
        <f t="shared" si="264"/>
        <v>82.25253626893209</v>
      </c>
      <c r="E522">
        <f t="shared" si="265"/>
        <v>1263</v>
      </c>
      <c r="F522" s="5">
        <v>1889</v>
      </c>
      <c r="G522">
        <f t="shared" ref="G522:G527" si="298">F522-F521</f>
        <v>1</v>
      </c>
      <c r="H522">
        <f t="shared" ref="H522:H527" si="299">SUM(G516:G522)</f>
        <v>14</v>
      </c>
      <c r="I522" s="5">
        <v>84881</v>
      </c>
      <c r="J522">
        <f t="shared" si="187"/>
        <v>2275</v>
      </c>
      <c r="K522">
        <f t="shared" ref="K522" si="300">GEOMEAN(J519:J525)</f>
        <v>2278.541058321674</v>
      </c>
      <c r="L522">
        <f t="shared" ref="L522" si="301">J522/J521</f>
        <v>0.98272138228941686</v>
      </c>
      <c r="M522">
        <f t="shared" ref="M522" si="302">K522/K521</f>
        <v>0.99296855984190369</v>
      </c>
      <c r="N522">
        <f t="shared" ref="N522" si="303">K522/K515</f>
        <v>0.92825407643063529</v>
      </c>
      <c r="O522">
        <f t="shared" ref="O522" si="304">J522/J515</f>
        <v>0.92404549147034931</v>
      </c>
      <c r="P522" s="6">
        <f t="shared" ref="P522" si="305">N522-1</f>
        <v>-7.1745923569364711E-2</v>
      </c>
      <c r="Q522" s="6">
        <f t="shared" ref="Q522" si="306">O522-1</f>
        <v>-7.5954508529650688E-2</v>
      </c>
    </row>
    <row r="523" spans="1:17" x14ac:dyDescent="0.3">
      <c r="A523" s="1">
        <v>44428</v>
      </c>
      <c r="B523" s="5">
        <v>89117</v>
      </c>
      <c r="C523">
        <f t="shared" si="284"/>
        <v>72</v>
      </c>
      <c r="D523">
        <f t="shared" si="264"/>
        <v>84.375</v>
      </c>
      <c r="E523">
        <f t="shared" si="265"/>
        <v>1214</v>
      </c>
      <c r="F523" s="5">
        <v>1889</v>
      </c>
      <c r="G523">
        <f t="shared" si="298"/>
        <v>0</v>
      </c>
      <c r="H523">
        <f t="shared" si="299"/>
        <v>11</v>
      </c>
      <c r="I523" s="5">
        <v>85006</v>
      </c>
      <c r="J523">
        <f t="shared" si="187"/>
        <v>2222</v>
      </c>
      <c r="K523">
        <f t="shared" ref="K523:K526" si="307">GEOMEAN(J520:J526)</f>
        <v>2261.7517740897042</v>
      </c>
      <c r="L523">
        <f t="shared" ref="L523:L526" si="308">J523/J522</f>
        <v>0.9767032967032967</v>
      </c>
      <c r="M523">
        <f t="shared" ref="M523:M526" si="309">K523/K522</f>
        <v>0.99263156388134766</v>
      </c>
      <c r="N523">
        <f t="shared" ref="N523" si="310">K523/K516</f>
        <v>0.93347461633321638</v>
      </c>
      <c r="O523">
        <f t="shared" ref="O523" si="311">J523/J516</f>
        <v>0.91365131578947367</v>
      </c>
      <c r="P523" s="6">
        <f t="shared" ref="P523" si="312">N523-1</f>
        <v>-6.6525383666783622E-2</v>
      </c>
      <c r="Q523" s="6">
        <f t="shared" ref="Q523" si="313">O523-1</f>
        <v>-8.6348684210526327E-2</v>
      </c>
    </row>
    <row r="524" spans="1:17" x14ac:dyDescent="0.3">
      <c r="A524" s="1">
        <v>44429</v>
      </c>
      <c r="B524" s="5">
        <v>89260</v>
      </c>
      <c r="C524">
        <f t="shared" si="284"/>
        <v>143</v>
      </c>
      <c r="D524">
        <f t="shared" si="264"/>
        <v>84.428571428571431</v>
      </c>
      <c r="E524">
        <f t="shared" si="265"/>
        <v>1260</v>
      </c>
      <c r="F524" s="5">
        <v>1890</v>
      </c>
      <c r="G524">
        <f t="shared" si="298"/>
        <v>1</v>
      </c>
      <c r="H524">
        <f t="shared" si="299"/>
        <v>10</v>
      </c>
      <c r="I524" s="5">
        <v>85089</v>
      </c>
      <c r="J524">
        <f t="shared" si="187"/>
        <v>2281</v>
      </c>
      <c r="K524">
        <f t="shared" si="307"/>
        <v>2245.6649398571944</v>
      </c>
      <c r="L524">
        <f t="shared" si="308"/>
        <v>1.0265526552655266</v>
      </c>
      <c r="M524">
        <f t="shared" si="309"/>
        <v>0.9928874448483701</v>
      </c>
      <c r="N524">
        <f t="shared" ref="N524:N526" si="314">K524/K517</f>
        <v>0.93843273242884651</v>
      </c>
      <c r="O524">
        <f t="shared" ref="O524:O526" si="315">J524/J517</f>
        <v>0.95399414470932664</v>
      </c>
      <c r="P524" s="6">
        <f t="shared" ref="P524:P526" si="316">N524-1</f>
        <v>-6.1567267571153494E-2</v>
      </c>
      <c r="Q524" s="6">
        <f t="shared" ref="Q524:Q526" si="317">O524-1</f>
        <v>-4.6005855290673359E-2</v>
      </c>
    </row>
    <row r="525" spans="1:17" x14ac:dyDescent="0.3">
      <c r="A525" s="1">
        <v>44430</v>
      </c>
      <c r="B525">
        <f>SQRT(B526*B524)</f>
        <v>89315.482756350815</v>
      </c>
      <c r="C525">
        <f t="shared" si="284"/>
        <v>55.48275635081518</v>
      </c>
      <c r="D525">
        <f t="shared" si="264"/>
        <v>79.333333333333329</v>
      </c>
      <c r="E525">
        <f t="shared" si="265"/>
        <v>1241.0142651927163</v>
      </c>
      <c r="F525">
        <f>SQRT(F526*F524)</f>
        <v>1890.9997355896166</v>
      </c>
      <c r="G525">
        <f t="shared" si="298"/>
        <v>0.99973558961664821</v>
      </c>
      <c r="H525">
        <f t="shared" si="299"/>
        <v>8.5013956169088942</v>
      </c>
      <c r="I525">
        <f>SQRT(I526*I524)</f>
        <v>85182.948135175509</v>
      </c>
      <c r="J525">
        <f t="shared" si="187"/>
        <v>2241.5348855856864</v>
      </c>
      <c r="K525">
        <f t="shared" si="307"/>
        <v>2234.3126921820317</v>
      </c>
      <c r="L525">
        <f t="shared" si="308"/>
        <v>0.98269832774471133</v>
      </c>
      <c r="M525">
        <f t="shared" si="309"/>
        <v>0.99494481680072688</v>
      </c>
      <c r="N525">
        <f t="shared" si="314"/>
        <v>0.94405394698058154</v>
      </c>
      <c r="O525">
        <f t="shared" si="315"/>
        <v>0.95180610076558203</v>
      </c>
      <c r="P525" s="6">
        <f t="shared" si="316"/>
        <v>-5.5946053019418462E-2</v>
      </c>
      <c r="Q525" s="6">
        <f t="shared" si="317"/>
        <v>-4.819389923441797E-2</v>
      </c>
    </row>
    <row r="526" spans="1:17" x14ac:dyDescent="0.3">
      <c r="A526" s="1">
        <v>44431</v>
      </c>
      <c r="B526" s="5">
        <v>89371</v>
      </c>
      <c r="C526">
        <f t="shared" si="284"/>
        <v>55.51724364918482</v>
      </c>
      <c r="D526">
        <f t="shared" si="264"/>
        <v>80.599999999999994</v>
      </c>
      <c r="E526">
        <f t="shared" si="265"/>
        <v>1222</v>
      </c>
      <c r="F526" s="5">
        <v>1892</v>
      </c>
      <c r="G526">
        <f t="shared" si="298"/>
        <v>1.0002644103833518</v>
      </c>
      <c r="H526">
        <f t="shared" si="299"/>
        <v>7</v>
      </c>
      <c r="I526" s="5">
        <v>85277</v>
      </c>
      <c r="J526">
        <f t="shared" si="187"/>
        <v>2202</v>
      </c>
      <c r="K526">
        <f t="shared" si="307"/>
        <v>2226.2629712648441</v>
      </c>
      <c r="L526">
        <f t="shared" si="308"/>
        <v>0.98236258296048939</v>
      </c>
      <c r="M526">
        <f t="shared" si="309"/>
        <v>0.99639722723441804</v>
      </c>
      <c r="N526">
        <f t="shared" si="314"/>
        <v>0.95132798458169021</v>
      </c>
      <c r="O526">
        <f t="shared" si="315"/>
        <v>0.94954721862871927</v>
      </c>
      <c r="P526" s="6">
        <f t="shared" si="316"/>
        <v>-4.8672015418309789E-2</v>
      </c>
      <c r="Q526" s="6">
        <f t="shared" si="317"/>
        <v>-5.045278137128073E-2</v>
      </c>
    </row>
    <row r="527" spans="1:17" x14ac:dyDescent="0.3">
      <c r="A527" s="1">
        <v>44432</v>
      </c>
      <c r="B527" s="5">
        <v>89448</v>
      </c>
      <c r="C527">
        <f t="shared" si="284"/>
        <v>77</v>
      </c>
      <c r="D527">
        <f t="shared" si="264"/>
        <v>82.75</v>
      </c>
      <c r="E527">
        <f t="shared" si="265"/>
        <v>1154</v>
      </c>
      <c r="F527" s="5">
        <v>1893</v>
      </c>
      <c r="G527">
        <f t="shared" si="298"/>
        <v>1</v>
      </c>
      <c r="H527">
        <f t="shared" si="299"/>
        <v>8</v>
      </c>
      <c r="I527" s="5">
        <v>85369</v>
      </c>
      <c r="J527">
        <f t="shared" si="187"/>
        <v>2186</v>
      </c>
      <c r="K527">
        <f t="shared" ref="K527" si="318">GEOMEAN(J524:J530)</f>
        <v>2227.3299913801516</v>
      </c>
      <c r="L527">
        <f t="shared" ref="L527" si="319">J527/J526</f>
        <v>0.9927338782924614</v>
      </c>
      <c r="M527">
        <f t="shared" ref="M527" si="320">K527/K526</f>
        <v>1.0004792875455775</v>
      </c>
      <c r="N527">
        <f t="shared" ref="N527" si="321">K527/K520</f>
        <v>0.96414235592519137</v>
      </c>
      <c r="O527">
        <f t="shared" ref="O527" si="322">J527/J520</f>
        <v>0.95126196692776332</v>
      </c>
      <c r="P527" s="6">
        <f t="shared" ref="P527" si="323">N527-1</f>
        <v>-3.5857644074808626E-2</v>
      </c>
      <c r="Q527" s="6">
        <f t="shared" ref="Q527" si="324">O527-1</f>
        <v>-4.8738033072236675E-2</v>
      </c>
    </row>
  </sheetData>
  <autoFilter ref="A1:O373" xr:uid="{00000000-0009-0000-0000-000005000000}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2"/>
  <sheetViews>
    <sheetView workbookViewId="0">
      <selection activeCell="D1" sqref="D1:D1048576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4" x14ac:dyDescent="0.3">
      <c r="A1" t="s">
        <v>0</v>
      </c>
      <c r="B1" t="s">
        <v>12</v>
      </c>
      <c r="C1" t="s">
        <v>8</v>
      </c>
      <c r="D1" t="s">
        <v>22</v>
      </c>
    </row>
    <row r="2" spans="1:4" x14ac:dyDescent="0.3">
      <c r="A2" s="4">
        <v>43907</v>
      </c>
      <c r="B2">
        <v>0</v>
      </c>
      <c r="C2">
        <v>0</v>
      </c>
      <c r="D2">
        <f>C2</f>
        <v>0</v>
      </c>
    </row>
    <row r="3" spans="1:4" x14ac:dyDescent="0.3">
      <c r="A3" s="4">
        <v>43908</v>
      </c>
      <c r="B3">
        <v>2</v>
      </c>
      <c r="C3">
        <v>2</v>
      </c>
      <c r="D3">
        <f t="shared" ref="D3:D10" si="0">C3</f>
        <v>2</v>
      </c>
    </row>
    <row r="4" spans="1:4" x14ac:dyDescent="0.3">
      <c r="A4" s="4">
        <v>43909</v>
      </c>
      <c r="B4">
        <v>0</v>
      </c>
      <c r="C4">
        <v>2</v>
      </c>
      <c r="D4">
        <f t="shared" si="0"/>
        <v>2</v>
      </c>
    </row>
    <row r="5" spans="1:4" x14ac:dyDescent="0.3">
      <c r="A5" s="4">
        <v>43910</v>
      </c>
      <c r="B5">
        <v>0</v>
      </c>
      <c r="C5">
        <v>2</v>
      </c>
      <c r="D5">
        <f t="shared" si="0"/>
        <v>2</v>
      </c>
    </row>
    <row r="6" spans="1:4" x14ac:dyDescent="0.3">
      <c r="A6" s="4">
        <v>43911</v>
      </c>
      <c r="B6">
        <v>0</v>
      </c>
      <c r="C6">
        <v>2</v>
      </c>
      <c r="D6">
        <f t="shared" si="0"/>
        <v>2</v>
      </c>
    </row>
    <row r="7" spans="1:4" x14ac:dyDescent="0.3">
      <c r="A7" s="4">
        <v>43912</v>
      </c>
      <c r="B7">
        <v>3</v>
      </c>
      <c r="C7">
        <v>5</v>
      </c>
      <c r="D7">
        <f t="shared" si="0"/>
        <v>5</v>
      </c>
    </row>
    <row r="8" spans="1:4" x14ac:dyDescent="0.3">
      <c r="A8" s="4">
        <v>43913</v>
      </c>
      <c r="B8">
        <v>2</v>
      </c>
      <c r="C8">
        <v>7</v>
      </c>
      <c r="D8">
        <f t="shared" si="0"/>
        <v>7</v>
      </c>
    </row>
    <row r="9" spans="1:4" x14ac:dyDescent="0.3">
      <c r="A9" s="4">
        <v>43914</v>
      </c>
      <c r="B9">
        <v>0</v>
      </c>
      <c r="C9">
        <v>7</v>
      </c>
      <c r="D9">
        <f t="shared" si="0"/>
        <v>7</v>
      </c>
    </row>
    <row r="10" spans="1:4" x14ac:dyDescent="0.3">
      <c r="A10" s="4">
        <v>43915</v>
      </c>
      <c r="B10">
        <v>2</v>
      </c>
      <c r="C10">
        <v>9</v>
      </c>
      <c r="D10">
        <f t="shared" si="0"/>
        <v>9</v>
      </c>
    </row>
    <row r="11" spans="1:4" x14ac:dyDescent="0.3">
      <c r="A11" s="4">
        <v>43916</v>
      </c>
      <c r="B11">
        <v>2</v>
      </c>
      <c r="C11">
        <v>11</v>
      </c>
      <c r="D11">
        <f>SUM(B1:B11)</f>
        <v>11</v>
      </c>
    </row>
    <row r="12" spans="1:4" x14ac:dyDescent="0.3">
      <c r="A12" s="4">
        <v>43917</v>
      </c>
      <c r="B12">
        <v>3</v>
      </c>
      <c r="C12">
        <v>14</v>
      </c>
      <c r="D12">
        <f>SUM(B2:B12)</f>
        <v>14</v>
      </c>
    </row>
    <row r="13" spans="1:4" x14ac:dyDescent="0.3">
      <c r="A13" s="4">
        <v>43918</v>
      </c>
      <c r="B13">
        <v>4</v>
      </c>
      <c r="C13">
        <v>18</v>
      </c>
      <c r="D13">
        <f>SUM(B2:B13)</f>
        <v>18</v>
      </c>
    </row>
    <row r="14" spans="1:4" x14ac:dyDescent="0.3">
      <c r="A14" s="4">
        <v>43919</v>
      </c>
      <c r="B14">
        <v>0</v>
      </c>
      <c r="C14">
        <v>18</v>
      </c>
      <c r="D14">
        <f>SUM(B2:B14)</f>
        <v>18</v>
      </c>
    </row>
    <row r="15" spans="1:4" x14ac:dyDescent="0.3">
      <c r="A15" s="4">
        <v>43920</v>
      </c>
      <c r="B15">
        <v>0</v>
      </c>
      <c r="C15">
        <v>18</v>
      </c>
      <c r="D15">
        <f>SUM(B2:B15)</f>
        <v>18</v>
      </c>
    </row>
    <row r="16" spans="1:4" x14ac:dyDescent="0.3">
      <c r="A16" s="4">
        <v>43921</v>
      </c>
      <c r="B16">
        <v>15</v>
      </c>
      <c r="C16">
        <v>33</v>
      </c>
      <c r="D16">
        <f t="shared" ref="D16:D79" si="1">SUM(B3:B16)</f>
        <v>33</v>
      </c>
    </row>
    <row r="17" spans="1:4" x14ac:dyDescent="0.3">
      <c r="A17" s="4">
        <v>43922</v>
      </c>
      <c r="B17">
        <v>3</v>
      </c>
      <c r="C17">
        <v>36</v>
      </c>
      <c r="D17">
        <f t="shared" si="1"/>
        <v>34</v>
      </c>
    </row>
    <row r="18" spans="1:4" x14ac:dyDescent="0.3">
      <c r="A18" s="4">
        <v>43923</v>
      </c>
      <c r="B18">
        <v>14</v>
      </c>
      <c r="C18">
        <v>48</v>
      </c>
      <c r="D18">
        <f t="shared" si="1"/>
        <v>48</v>
      </c>
    </row>
    <row r="19" spans="1:4" x14ac:dyDescent="0.3">
      <c r="A19" s="4">
        <v>43924</v>
      </c>
      <c r="B19">
        <v>8</v>
      </c>
      <c r="C19">
        <v>55</v>
      </c>
      <c r="D19">
        <f t="shared" si="1"/>
        <v>56</v>
      </c>
    </row>
    <row r="20" spans="1:4" x14ac:dyDescent="0.3">
      <c r="A20" s="4">
        <v>43925</v>
      </c>
      <c r="B20">
        <v>2.1478353019266478</v>
      </c>
      <c r="C20">
        <v>55.147835301926648</v>
      </c>
      <c r="D20">
        <f t="shared" si="1"/>
        <v>58.147835301926648</v>
      </c>
    </row>
    <row r="21" spans="1:4" x14ac:dyDescent="0.3">
      <c r="A21" s="4">
        <v>43926</v>
      </c>
      <c r="B21">
        <v>2.2273731723439312</v>
      </c>
      <c r="C21">
        <v>54.375208474270579</v>
      </c>
      <c r="D21">
        <f t="shared" si="1"/>
        <v>57.375208474270579</v>
      </c>
    </row>
    <row r="22" spans="1:4" x14ac:dyDescent="0.3">
      <c r="A22" s="4">
        <v>43927</v>
      </c>
      <c r="B22">
        <v>3.624791525729421</v>
      </c>
      <c r="C22">
        <v>50</v>
      </c>
      <c r="D22">
        <f t="shared" si="1"/>
        <v>59</v>
      </c>
    </row>
    <row r="23" spans="1:4" x14ac:dyDescent="0.3">
      <c r="A23" s="4">
        <v>43928</v>
      </c>
      <c r="B23">
        <v>12</v>
      </c>
      <c r="C23">
        <v>61</v>
      </c>
      <c r="D23">
        <f t="shared" si="1"/>
        <v>71</v>
      </c>
    </row>
    <row r="24" spans="1:4" x14ac:dyDescent="0.3">
      <c r="A24" s="4">
        <v>43929</v>
      </c>
      <c r="B24">
        <v>0</v>
      </c>
      <c r="C24">
        <v>60</v>
      </c>
      <c r="D24">
        <f t="shared" si="1"/>
        <v>69</v>
      </c>
    </row>
    <row r="25" spans="1:4" x14ac:dyDescent="0.3">
      <c r="A25" s="4">
        <v>43930</v>
      </c>
      <c r="B25">
        <v>3.9739159548958582</v>
      </c>
      <c r="C25">
        <v>61.370539711383884</v>
      </c>
      <c r="D25">
        <f t="shared" si="1"/>
        <v>70.973915954895858</v>
      </c>
    </row>
    <row r="26" spans="1:4" x14ac:dyDescent="0.3">
      <c r="A26" s="4">
        <v>43931</v>
      </c>
      <c r="B26">
        <v>4.1763775961341594</v>
      </c>
      <c r="C26">
        <v>62.519943072425917</v>
      </c>
      <c r="D26">
        <f t="shared" si="1"/>
        <v>72.150293551030018</v>
      </c>
    </row>
    <row r="27" spans="1:4" x14ac:dyDescent="0.3">
      <c r="A27" s="4">
        <v>43932</v>
      </c>
      <c r="B27">
        <v>4.3891541802743461</v>
      </c>
      <c r="C27">
        <v>62.389600966773024</v>
      </c>
      <c r="D27">
        <f t="shared" si="1"/>
        <v>72.539447731304364</v>
      </c>
    </row>
    <row r="28" spans="1:4" x14ac:dyDescent="0.3">
      <c r="A28" s="4">
        <v>43933</v>
      </c>
      <c r="B28">
        <v>4.6127712293191081</v>
      </c>
      <c r="C28">
        <v>62.91021509642043</v>
      </c>
      <c r="D28">
        <f t="shared" si="1"/>
        <v>77.152218960623472</v>
      </c>
    </row>
    <row r="29" spans="1:4" x14ac:dyDescent="0.3">
      <c r="A29" s="4">
        <v>43934</v>
      </c>
      <c r="B29">
        <v>4.8477810393765282</v>
      </c>
      <c r="C29">
        <v>63</v>
      </c>
      <c r="D29">
        <f t="shared" si="1"/>
        <v>82</v>
      </c>
    </row>
    <row r="30" spans="1:4" x14ac:dyDescent="0.3">
      <c r="A30" s="4">
        <v>43935</v>
      </c>
      <c r="B30">
        <v>5</v>
      </c>
      <c r="C30">
        <v>68</v>
      </c>
      <c r="D30">
        <f t="shared" si="1"/>
        <v>72</v>
      </c>
    </row>
    <row r="31" spans="1:4" x14ac:dyDescent="0.3">
      <c r="A31" s="4">
        <v>43936</v>
      </c>
      <c r="B31">
        <v>3</v>
      </c>
      <c r="C31">
        <v>71</v>
      </c>
      <c r="D31">
        <f t="shared" si="1"/>
        <v>72</v>
      </c>
    </row>
    <row r="32" spans="1:4" x14ac:dyDescent="0.3">
      <c r="A32" s="4">
        <v>43937</v>
      </c>
      <c r="B32">
        <v>23</v>
      </c>
      <c r="C32">
        <v>86</v>
      </c>
      <c r="D32">
        <f t="shared" si="1"/>
        <v>81</v>
      </c>
    </row>
    <row r="33" spans="1:4" x14ac:dyDescent="0.3">
      <c r="A33" s="4">
        <v>43938</v>
      </c>
      <c r="B33">
        <v>5</v>
      </c>
      <c r="C33">
        <v>74</v>
      </c>
      <c r="D33">
        <f t="shared" si="1"/>
        <v>78</v>
      </c>
    </row>
    <row r="34" spans="1:4" x14ac:dyDescent="0.3">
      <c r="A34" s="4">
        <v>43939</v>
      </c>
      <c r="B34">
        <v>7</v>
      </c>
      <c r="C34">
        <v>81</v>
      </c>
      <c r="D34">
        <f t="shared" si="1"/>
        <v>82.852164698073352</v>
      </c>
    </row>
    <row r="35" spans="1:4" x14ac:dyDescent="0.3">
      <c r="A35" s="4">
        <v>43940</v>
      </c>
      <c r="B35">
        <v>0</v>
      </c>
      <c r="C35">
        <v>81</v>
      </c>
      <c r="D35">
        <f t="shared" si="1"/>
        <v>80.624791525729421</v>
      </c>
    </row>
    <row r="36" spans="1:4" x14ac:dyDescent="0.3">
      <c r="A36" s="4">
        <v>43941</v>
      </c>
      <c r="B36">
        <v>1</v>
      </c>
      <c r="C36">
        <v>81</v>
      </c>
      <c r="D36">
        <f t="shared" si="1"/>
        <v>78</v>
      </c>
    </row>
    <row r="37" spans="1:4" x14ac:dyDescent="0.3">
      <c r="A37" s="4">
        <v>43942</v>
      </c>
      <c r="B37">
        <v>2.478667388804439</v>
      </c>
      <c r="C37">
        <v>76.301984441603139</v>
      </c>
      <c r="D37">
        <f t="shared" si="1"/>
        <v>68.478667388804439</v>
      </c>
    </row>
    <row r="38" spans="1:4" x14ac:dyDescent="0.3">
      <c r="A38" s="4">
        <v>43943</v>
      </c>
      <c r="B38">
        <v>2.521332611195561</v>
      </c>
      <c r="C38">
        <v>71</v>
      </c>
      <c r="D38">
        <f t="shared" si="1"/>
        <v>71</v>
      </c>
    </row>
    <row r="39" spans="1:4" x14ac:dyDescent="0.3">
      <c r="A39" s="4">
        <v>43944</v>
      </c>
      <c r="B39">
        <v>12</v>
      </c>
      <c r="C39">
        <v>70</v>
      </c>
      <c r="D39">
        <f t="shared" si="1"/>
        <v>79.026084045104142</v>
      </c>
    </row>
    <row r="40" spans="1:4" x14ac:dyDescent="0.3">
      <c r="A40" s="4">
        <v>43945</v>
      </c>
      <c r="B40">
        <v>13</v>
      </c>
      <c r="C40">
        <v>83</v>
      </c>
      <c r="D40">
        <f t="shared" si="1"/>
        <v>87.849706448969982</v>
      </c>
    </row>
    <row r="41" spans="1:4" x14ac:dyDescent="0.3">
      <c r="A41" s="4">
        <v>43946</v>
      </c>
      <c r="B41">
        <v>2</v>
      </c>
      <c r="C41">
        <v>84</v>
      </c>
      <c r="D41">
        <f t="shared" si="1"/>
        <v>85.460552268695636</v>
      </c>
    </row>
    <row r="42" spans="1:4" x14ac:dyDescent="0.3">
      <c r="A42" s="4">
        <v>43947</v>
      </c>
      <c r="B42">
        <v>5.4166475271770764</v>
      </c>
      <c r="C42">
        <v>80.394772182648296</v>
      </c>
      <c r="D42">
        <f t="shared" si="1"/>
        <v>86.264428566553605</v>
      </c>
    </row>
    <row r="43" spans="1:4" x14ac:dyDescent="0.3">
      <c r="A43" s="4">
        <v>43948</v>
      </c>
      <c r="B43">
        <v>5.5833524728229236</v>
      </c>
      <c r="C43">
        <v>76</v>
      </c>
      <c r="D43">
        <f t="shared" si="1"/>
        <v>87</v>
      </c>
    </row>
    <row r="44" spans="1:4" x14ac:dyDescent="0.3">
      <c r="A44" s="4">
        <v>43949</v>
      </c>
      <c r="B44">
        <v>15</v>
      </c>
      <c r="C44">
        <v>91</v>
      </c>
      <c r="D44">
        <f t="shared" si="1"/>
        <v>97</v>
      </c>
    </row>
    <row r="45" spans="1:4" x14ac:dyDescent="0.3">
      <c r="A45" s="4">
        <v>43950</v>
      </c>
      <c r="B45">
        <v>13</v>
      </c>
      <c r="C45">
        <v>104</v>
      </c>
      <c r="D45">
        <f t="shared" si="1"/>
        <v>107</v>
      </c>
    </row>
    <row r="46" spans="1:4" x14ac:dyDescent="0.3">
      <c r="A46" s="4">
        <v>43951</v>
      </c>
      <c r="B46">
        <v>16</v>
      </c>
      <c r="C46">
        <v>119</v>
      </c>
      <c r="D46">
        <f t="shared" si="1"/>
        <v>100</v>
      </c>
    </row>
    <row r="47" spans="1:4" x14ac:dyDescent="0.3">
      <c r="A47" s="4">
        <v>43952</v>
      </c>
      <c r="B47">
        <v>3.9659549807163046</v>
      </c>
      <c r="C47">
        <v>122.9659549807163</v>
      </c>
      <c r="D47">
        <f t="shared" si="1"/>
        <v>98.965954980716305</v>
      </c>
    </row>
    <row r="48" spans="1:4" x14ac:dyDescent="0.3">
      <c r="A48" s="4">
        <v>43953</v>
      </c>
      <c r="B48">
        <v>4.0340450192836954</v>
      </c>
      <c r="C48">
        <v>127</v>
      </c>
      <c r="D48">
        <f t="shared" si="1"/>
        <v>96</v>
      </c>
    </row>
    <row r="49" spans="1:4" x14ac:dyDescent="0.3">
      <c r="A49" s="4">
        <v>43954</v>
      </c>
      <c r="B49">
        <v>18.763457456637923</v>
      </c>
      <c r="C49">
        <v>123.50551751194259</v>
      </c>
      <c r="D49">
        <f t="shared" si="1"/>
        <v>114.76345745663792</v>
      </c>
    </row>
    <row r="50" spans="1:4" x14ac:dyDescent="0.3">
      <c r="A50" s="4">
        <v>43955</v>
      </c>
      <c r="B50">
        <v>20.236542543362077</v>
      </c>
      <c r="C50">
        <v>117</v>
      </c>
      <c r="D50">
        <f t="shared" si="1"/>
        <v>134</v>
      </c>
    </row>
    <row r="51" spans="1:4" x14ac:dyDescent="0.3">
      <c r="A51" s="4">
        <v>43956</v>
      </c>
      <c r="B51">
        <v>22</v>
      </c>
      <c r="C51">
        <v>139</v>
      </c>
      <c r="D51">
        <f t="shared" si="1"/>
        <v>153.52133261119556</v>
      </c>
    </row>
    <row r="52" spans="1:4" x14ac:dyDescent="0.3">
      <c r="A52" s="4">
        <v>43957</v>
      </c>
      <c r="B52">
        <v>10</v>
      </c>
      <c r="C52">
        <v>140</v>
      </c>
      <c r="D52">
        <f t="shared" si="1"/>
        <v>161</v>
      </c>
    </row>
    <row r="53" spans="1:4" x14ac:dyDescent="0.3">
      <c r="A53" s="4">
        <v>43958</v>
      </c>
      <c r="B53">
        <v>21</v>
      </c>
      <c r="C53">
        <v>159</v>
      </c>
      <c r="D53">
        <f t="shared" si="1"/>
        <v>170</v>
      </c>
    </row>
    <row r="54" spans="1:4" x14ac:dyDescent="0.3">
      <c r="A54" s="4">
        <v>43959</v>
      </c>
      <c r="B54">
        <v>20</v>
      </c>
      <c r="C54">
        <v>164</v>
      </c>
      <c r="D54">
        <f t="shared" si="1"/>
        <v>177</v>
      </c>
    </row>
    <row r="55" spans="1:4" x14ac:dyDescent="0.3">
      <c r="A55" s="4">
        <v>43960</v>
      </c>
      <c r="B55">
        <v>12</v>
      </c>
      <c r="C55">
        <v>211</v>
      </c>
      <c r="D55">
        <f t="shared" si="1"/>
        <v>187</v>
      </c>
    </row>
    <row r="56" spans="1:4" x14ac:dyDescent="0.3">
      <c r="A56" s="4">
        <v>43961</v>
      </c>
      <c r="B56">
        <v>1.9945205068152632</v>
      </c>
      <c r="C56">
        <v>163.13973848601279</v>
      </c>
      <c r="D56">
        <f t="shared" si="1"/>
        <v>183.57787297963819</v>
      </c>
    </row>
    <row r="57" spans="1:4" x14ac:dyDescent="0.3">
      <c r="A57" s="4">
        <v>43962</v>
      </c>
      <c r="B57">
        <v>2.0054794931847368</v>
      </c>
      <c r="C57">
        <v>148</v>
      </c>
      <c r="D57">
        <f t="shared" si="1"/>
        <v>180</v>
      </c>
    </row>
    <row r="58" spans="1:4" x14ac:dyDescent="0.3">
      <c r="A58" s="4">
        <v>43963</v>
      </c>
      <c r="B58">
        <v>24</v>
      </c>
      <c r="C58">
        <v>167</v>
      </c>
      <c r="D58">
        <f t="shared" si="1"/>
        <v>189</v>
      </c>
    </row>
    <row r="59" spans="1:4" x14ac:dyDescent="0.3">
      <c r="A59" s="4">
        <v>43964</v>
      </c>
      <c r="B59">
        <v>8.8987371823021704</v>
      </c>
      <c r="C59">
        <v>157.69882599226639</v>
      </c>
      <c r="D59">
        <f t="shared" si="1"/>
        <v>184.89873718230217</v>
      </c>
    </row>
    <row r="60" spans="1:4" x14ac:dyDescent="0.3">
      <c r="A60" s="4">
        <v>43965</v>
      </c>
      <c r="B60">
        <v>9.1012628176978296</v>
      </c>
      <c r="C60">
        <v>146</v>
      </c>
      <c r="D60">
        <f t="shared" si="1"/>
        <v>178</v>
      </c>
    </row>
    <row r="61" spans="1:4" x14ac:dyDescent="0.3">
      <c r="A61" s="4">
        <v>43966</v>
      </c>
      <c r="B61">
        <v>12</v>
      </c>
      <c r="C61">
        <v>157</v>
      </c>
      <c r="D61">
        <f t="shared" si="1"/>
        <v>186.0340450192837</v>
      </c>
    </row>
    <row r="62" spans="1:4" x14ac:dyDescent="0.3">
      <c r="A62" s="4">
        <v>43967</v>
      </c>
      <c r="B62">
        <v>2</v>
      </c>
      <c r="C62">
        <v>157</v>
      </c>
      <c r="D62">
        <f t="shared" si="1"/>
        <v>184</v>
      </c>
    </row>
    <row r="63" spans="1:4" x14ac:dyDescent="0.3">
      <c r="A63" s="4">
        <v>43968</v>
      </c>
      <c r="B63">
        <v>21.931455395097885</v>
      </c>
      <c r="C63">
        <v>119.56481250400202</v>
      </c>
      <c r="D63">
        <f t="shared" si="1"/>
        <v>187.16799793845996</v>
      </c>
    </row>
    <row r="64" spans="1:4" x14ac:dyDescent="0.3">
      <c r="A64" s="4">
        <v>43969</v>
      </c>
      <c r="B64">
        <v>23.068544604902115</v>
      </c>
      <c r="C64">
        <v>119.68338547322759</v>
      </c>
      <c r="D64">
        <f t="shared" si="1"/>
        <v>190</v>
      </c>
    </row>
    <row r="65" spans="1:4" x14ac:dyDescent="0.3">
      <c r="A65" s="4">
        <v>43970</v>
      </c>
      <c r="B65">
        <v>41</v>
      </c>
      <c r="C65">
        <v>137</v>
      </c>
      <c r="D65">
        <f t="shared" si="1"/>
        <v>209</v>
      </c>
    </row>
    <row r="66" spans="1:4" x14ac:dyDescent="0.3">
      <c r="A66" s="4">
        <v>43971</v>
      </c>
      <c r="B66">
        <v>44</v>
      </c>
      <c r="C66">
        <v>137</v>
      </c>
      <c r="D66">
        <f t="shared" si="1"/>
        <v>243</v>
      </c>
    </row>
    <row r="67" spans="1:4" x14ac:dyDescent="0.3">
      <c r="A67" s="4">
        <v>43972</v>
      </c>
      <c r="B67">
        <v>25</v>
      </c>
      <c r="C67">
        <v>136</v>
      </c>
      <c r="D67">
        <f t="shared" si="1"/>
        <v>247</v>
      </c>
    </row>
    <row r="68" spans="1:4" x14ac:dyDescent="0.3">
      <c r="A68" s="4">
        <v>43973</v>
      </c>
      <c r="B68">
        <v>34</v>
      </c>
      <c r="C68">
        <v>155</v>
      </c>
      <c r="D68">
        <f t="shared" si="1"/>
        <v>261</v>
      </c>
    </row>
    <row r="69" spans="1:4" x14ac:dyDescent="0.3">
      <c r="A69" s="4">
        <v>43974</v>
      </c>
      <c r="B69">
        <v>4</v>
      </c>
      <c r="C69">
        <v>158</v>
      </c>
      <c r="D69">
        <f t="shared" si="1"/>
        <v>253</v>
      </c>
    </row>
    <row r="70" spans="1:4" x14ac:dyDescent="0.3">
      <c r="A70" s="4">
        <v>43975</v>
      </c>
      <c r="B70">
        <v>22.81149217218649</v>
      </c>
      <c r="C70">
        <v>177.50384681798391</v>
      </c>
      <c r="D70">
        <f t="shared" si="1"/>
        <v>273.81697166537123</v>
      </c>
    </row>
    <row r="71" spans="1:4" x14ac:dyDescent="0.3">
      <c r="A71" s="4">
        <v>43976</v>
      </c>
      <c r="B71">
        <v>23.656239209721775</v>
      </c>
      <c r="C71">
        <v>197.82681885198275</v>
      </c>
      <c r="D71">
        <f t="shared" si="1"/>
        <v>295.46773138190827</v>
      </c>
    </row>
    <row r="72" spans="1:4" x14ac:dyDescent="0.3">
      <c r="A72" s="4">
        <v>43977</v>
      </c>
      <c r="B72">
        <v>24.532268618091734</v>
      </c>
      <c r="C72">
        <v>219</v>
      </c>
      <c r="D72">
        <f t="shared" si="1"/>
        <v>296</v>
      </c>
    </row>
    <row r="73" spans="1:4" x14ac:dyDescent="0.3">
      <c r="A73" s="4">
        <v>43978</v>
      </c>
      <c r="B73">
        <v>40</v>
      </c>
      <c r="C73">
        <v>230</v>
      </c>
      <c r="D73">
        <f t="shared" si="1"/>
        <v>327.10126281769783</v>
      </c>
    </row>
    <row r="74" spans="1:4" x14ac:dyDescent="0.3">
      <c r="A74" s="4">
        <v>43979</v>
      </c>
      <c r="B74">
        <v>67</v>
      </c>
      <c r="C74">
        <v>267</v>
      </c>
      <c r="D74">
        <f t="shared" si="1"/>
        <v>385</v>
      </c>
    </row>
    <row r="75" spans="1:4" x14ac:dyDescent="0.3">
      <c r="A75" s="4">
        <v>43980</v>
      </c>
      <c r="B75">
        <v>48</v>
      </c>
      <c r="C75">
        <v>287</v>
      </c>
      <c r="D75">
        <f t="shared" si="1"/>
        <v>421</v>
      </c>
    </row>
    <row r="76" spans="1:4" x14ac:dyDescent="0.3">
      <c r="A76" s="4">
        <v>43981</v>
      </c>
      <c r="B76">
        <v>24</v>
      </c>
      <c r="C76">
        <v>310</v>
      </c>
      <c r="D76">
        <f t="shared" si="1"/>
        <v>443</v>
      </c>
    </row>
    <row r="77" spans="1:4" x14ac:dyDescent="0.3">
      <c r="A77" s="4">
        <v>43982</v>
      </c>
      <c r="B77">
        <v>11.917991614250923</v>
      </c>
      <c r="C77">
        <v>321.91799161425092</v>
      </c>
      <c r="D77">
        <f t="shared" si="1"/>
        <v>432.98653621915304</v>
      </c>
    </row>
    <row r="78" spans="1:4" x14ac:dyDescent="0.3">
      <c r="A78" s="4">
        <v>43983</v>
      </c>
      <c r="B78">
        <v>12.082008385749077</v>
      </c>
      <c r="C78">
        <v>334</v>
      </c>
      <c r="D78">
        <f t="shared" si="1"/>
        <v>422</v>
      </c>
    </row>
    <row r="79" spans="1:4" x14ac:dyDescent="0.3">
      <c r="A79" s="4">
        <v>43984</v>
      </c>
      <c r="B79">
        <v>67</v>
      </c>
      <c r="C79">
        <v>353</v>
      </c>
      <c r="D79">
        <f t="shared" si="1"/>
        <v>448</v>
      </c>
    </row>
    <row r="80" spans="1:4" x14ac:dyDescent="0.3">
      <c r="A80" s="4">
        <v>43985</v>
      </c>
      <c r="B80">
        <v>45</v>
      </c>
      <c r="C80">
        <v>319</v>
      </c>
      <c r="D80">
        <f t="shared" ref="D80:D143" si="2">SUM(B67:B80)</f>
        <v>449</v>
      </c>
    </row>
    <row r="81" spans="1:4" x14ac:dyDescent="0.3">
      <c r="A81" s="4">
        <v>43986</v>
      </c>
      <c r="B81">
        <v>64</v>
      </c>
      <c r="C81">
        <v>320</v>
      </c>
      <c r="D81">
        <f t="shared" si="2"/>
        <v>488</v>
      </c>
    </row>
    <row r="82" spans="1:4" x14ac:dyDescent="0.3">
      <c r="A82" s="4">
        <v>43987</v>
      </c>
      <c r="B82">
        <v>50</v>
      </c>
      <c r="C82">
        <v>332</v>
      </c>
      <c r="D82">
        <f t="shared" si="2"/>
        <v>504</v>
      </c>
    </row>
    <row r="83" spans="1:4" x14ac:dyDescent="0.3">
      <c r="A83" s="4">
        <v>43988</v>
      </c>
      <c r="B83">
        <v>22</v>
      </c>
      <c r="C83">
        <v>353</v>
      </c>
      <c r="D83">
        <f t="shared" si="2"/>
        <v>522</v>
      </c>
    </row>
    <row r="84" spans="1:4" x14ac:dyDescent="0.3">
      <c r="A84" s="4">
        <v>43989</v>
      </c>
      <c r="B84">
        <v>32.534920453038012</v>
      </c>
      <c r="C84">
        <v>373.65968596902326</v>
      </c>
      <c r="D84">
        <f t="shared" si="2"/>
        <v>531.72342828085152</v>
      </c>
    </row>
    <row r="85" spans="1:4" x14ac:dyDescent="0.3">
      <c r="A85" s="4">
        <v>43990</v>
      </c>
      <c r="B85">
        <v>33.465079546961988</v>
      </c>
      <c r="C85">
        <v>395</v>
      </c>
      <c r="D85">
        <f t="shared" si="2"/>
        <v>541.53226861809173</v>
      </c>
    </row>
    <row r="86" spans="1:4" x14ac:dyDescent="0.3">
      <c r="A86" s="4">
        <v>43991</v>
      </c>
      <c r="B86">
        <v>67</v>
      </c>
      <c r="C86">
        <v>339</v>
      </c>
      <c r="D86">
        <f t="shared" si="2"/>
        <v>584</v>
      </c>
    </row>
    <row r="87" spans="1:4" x14ac:dyDescent="0.3">
      <c r="A87" s="4">
        <v>43992</v>
      </c>
      <c r="B87">
        <v>126</v>
      </c>
      <c r="C87">
        <v>381</v>
      </c>
      <c r="D87">
        <f t="shared" si="2"/>
        <v>670</v>
      </c>
    </row>
    <row r="88" spans="1:4" x14ac:dyDescent="0.3">
      <c r="A88" s="4">
        <v>43993</v>
      </c>
      <c r="B88">
        <v>31.641662559229644</v>
      </c>
      <c r="C88">
        <v>411.16157757345786</v>
      </c>
      <c r="D88">
        <f t="shared" si="2"/>
        <v>634.64166255922964</v>
      </c>
    </row>
    <row r="89" spans="1:4" x14ac:dyDescent="0.3">
      <c r="A89" s="4">
        <v>43994</v>
      </c>
      <c r="B89">
        <v>32.358337440770356</v>
      </c>
      <c r="C89">
        <v>442</v>
      </c>
      <c r="D89">
        <f t="shared" si="2"/>
        <v>619</v>
      </c>
    </row>
    <row r="90" spans="1:4" x14ac:dyDescent="0.3">
      <c r="A90" s="4">
        <v>43995</v>
      </c>
      <c r="B90">
        <v>32</v>
      </c>
      <c r="C90">
        <v>473</v>
      </c>
      <c r="D90">
        <f t="shared" si="2"/>
        <v>627</v>
      </c>
    </row>
    <row r="91" spans="1:4" x14ac:dyDescent="0.3">
      <c r="A91" s="4">
        <v>43996</v>
      </c>
      <c r="B91">
        <v>20.854352307381077</v>
      </c>
      <c r="C91">
        <v>471.5979561186972</v>
      </c>
      <c r="D91">
        <f t="shared" si="2"/>
        <v>635.93636069313015</v>
      </c>
    </row>
    <row r="92" spans="1:4" x14ac:dyDescent="0.3">
      <c r="A92" s="4">
        <v>43997</v>
      </c>
      <c r="B92">
        <v>21.145647692618923</v>
      </c>
      <c r="C92">
        <v>470</v>
      </c>
      <c r="D92">
        <f t="shared" si="2"/>
        <v>645</v>
      </c>
    </row>
    <row r="93" spans="1:4" x14ac:dyDescent="0.3">
      <c r="A93" s="4">
        <v>43998</v>
      </c>
      <c r="B93">
        <v>193</v>
      </c>
      <c r="C93">
        <v>525</v>
      </c>
      <c r="D93">
        <f t="shared" si="2"/>
        <v>771</v>
      </c>
    </row>
    <row r="94" spans="1:4" x14ac:dyDescent="0.3">
      <c r="A94" s="4">
        <v>43999</v>
      </c>
      <c r="B94">
        <v>107</v>
      </c>
      <c r="C94">
        <v>541</v>
      </c>
      <c r="D94">
        <f t="shared" si="2"/>
        <v>833</v>
      </c>
    </row>
    <row r="95" spans="1:4" x14ac:dyDescent="0.3">
      <c r="A95" s="4">
        <v>44000</v>
      </c>
      <c r="B95">
        <v>12</v>
      </c>
      <c r="C95">
        <v>509</v>
      </c>
      <c r="D95">
        <f t="shared" si="2"/>
        <v>781</v>
      </c>
    </row>
    <row r="96" spans="1:4" x14ac:dyDescent="0.3">
      <c r="A96" s="4">
        <v>44001</v>
      </c>
      <c r="B96">
        <v>198</v>
      </c>
      <c r="C96">
        <v>652</v>
      </c>
      <c r="D96">
        <f t="shared" si="2"/>
        <v>929</v>
      </c>
    </row>
    <row r="97" spans="1:4" x14ac:dyDescent="0.3">
      <c r="A97" s="4">
        <v>44002</v>
      </c>
      <c r="B97">
        <v>58</v>
      </c>
      <c r="C97">
        <v>708</v>
      </c>
      <c r="D97">
        <f t="shared" si="2"/>
        <v>965</v>
      </c>
    </row>
    <row r="98" spans="1:4" x14ac:dyDescent="0.3">
      <c r="A98" s="4">
        <v>44003</v>
      </c>
      <c r="B98">
        <v>44.038891124238489</v>
      </c>
      <c r="C98">
        <v>729.25980263106612</v>
      </c>
      <c r="D98">
        <f t="shared" si="2"/>
        <v>976.50397067120048</v>
      </c>
    </row>
    <row r="99" spans="1:4" x14ac:dyDescent="0.3">
      <c r="A99" s="4">
        <v>44004</v>
      </c>
      <c r="B99">
        <v>44.961108875761511</v>
      </c>
      <c r="C99">
        <v>751</v>
      </c>
      <c r="D99">
        <f t="shared" si="2"/>
        <v>988</v>
      </c>
    </row>
    <row r="100" spans="1:4" x14ac:dyDescent="0.3">
      <c r="A100" s="4">
        <v>44005</v>
      </c>
      <c r="B100">
        <v>173</v>
      </c>
      <c r="C100">
        <v>914</v>
      </c>
      <c r="D100">
        <f t="shared" si="2"/>
        <v>1094</v>
      </c>
    </row>
    <row r="101" spans="1:4" x14ac:dyDescent="0.3">
      <c r="A101" s="4">
        <v>44006</v>
      </c>
      <c r="B101">
        <v>97</v>
      </c>
      <c r="C101">
        <v>923</v>
      </c>
      <c r="D101">
        <f t="shared" si="2"/>
        <v>1065</v>
      </c>
    </row>
    <row r="102" spans="1:4" x14ac:dyDescent="0.3">
      <c r="A102" s="4">
        <v>44007</v>
      </c>
      <c r="B102">
        <v>99</v>
      </c>
      <c r="C102">
        <v>974</v>
      </c>
      <c r="D102">
        <f t="shared" si="2"/>
        <v>1132.3583374407704</v>
      </c>
    </row>
    <row r="103" spans="1:4" x14ac:dyDescent="0.3">
      <c r="A103" s="4">
        <v>44008</v>
      </c>
      <c r="B103">
        <v>189</v>
      </c>
      <c r="C103">
        <v>1085</v>
      </c>
      <c r="D103">
        <f t="shared" si="2"/>
        <v>1289</v>
      </c>
    </row>
    <row r="104" spans="1:4" x14ac:dyDescent="0.3">
      <c r="A104" s="4">
        <v>44009</v>
      </c>
      <c r="B104">
        <v>13</v>
      </c>
      <c r="C104">
        <v>898</v>
      </c>
      <c r="D104">
        <f t="shared" si="2"/>
        <v>1270</v>
      </c>
    </row>
    <row r="105" spans="1:4" x14ac:dyDescent="0.3">
      <c r="A105" s="4">
        <v>44010</v>
      </c>
      <c r="B105">
        <v>107.89341494942983</v>
      </c>
      <c r="C105">
        <v>1008.9368711298648</v>
      </c>
      <c r="D105">
        <f t="shared" si="2"/>
        <v>1357.0390626420487</v>
      </c>
    </row>
    <row r="106" spans="1:4" x14ac:dyDescent="0.3">
      <c r="A106" s="4">
        <v>44011</v>
      </c>
      <c r="B106">
        <v>112.10658505057017</v>
      </c>
      <c r="C106">
        <v>1124</v>
      </c>
      <c r="D106">
        <f t="shared" si="2"/>
        <v>1448</v>
      </c>
    </row>
    <row r="107" spans="1:4" x14ac:dyDescent="0.3">
      <c r="A107" s="4">
        <v>44012</v>
      </c>
      <c r="B107">
        <v>90</v>
      </c>
      <c r="C107">
        <v>1068</v>
      </c>
      <c r="D107">
        <f t="shared" si="2"/>
        <v>1345</v>
      </c>
    </row>
    <row r="108" spans="1:4" x14ac:dyDescent="0.3">
      <c r="A108" s="4">
        <v>44013</v>
      </c>
      <c r="B108">
        <v>122</v>
      </c>
      <c r="C108">
        <v>1103</v>
      </c>
      <c r="D108">
        <f t="shared" si="2"/>
        <v>1360</v>
      </c>
    </row>
    <row r="109" spans="1:4" x14ac:dyDescent="0.3">
      <c r="A109" s="4">
        <v>44014</v>
      </c>
      <c r="B109">
        <v>58</v>
      </c>
      <c r="C109">
        <v>1065</v>
      </c>
      <c r="D109">
        <f t="shared" si="2"/>
        <v>1406</v>
      </c>
    </row>
    <row r="110" spans="1:4" x14ac:dyDescent="0.3">
      <c r="A110" s="4">
        <v>44015</v>
      </c>
      <c r="B110">
        <v>107</v>
      </c>
      <c r="C110">
        <v>1023</v>
      </c>
      <c r="D110">
        <f t="shared" si="2"/>
        <v>1315</v>
      </c>
    </row>
    <row r="111" spans="1:4" x14ac:dyDescent="0.3">
      <c r="A111" s="4">
        <v>44016</v>
      </c>
      <c r="B111">
        <v>217</v>
      </c>
      <c r="C111">
        <v>1236</v>
      </c>
      <c r="D111">
        <f t="shared" si="2"/>
        <v>1474</v>
      </c>
    </row>
    <row r="112" spans="1:4" x14ac:dyDescent="0.3">
      <c r="A112" s="4">
        <v>44017</v>
      </c>
      <c r="B112">
        <v>56.060693134646954</v>
      </c>
      <c r="C112">
        <v>1249.9599765437606</v>
      </c>
      <c r="D112">
        <f t="shared" si="2"/>
        <v>1486.0218020104085</v>
      </c>
    </row>
    <row r="113" spans="1:4" x14ac:dyDescent="0.3">
      <c r="A113" s="4">
        <v>44018</v>
      </c>
      <c r="B113">
        <v>56.939306865353046</v>
      </c>
      <c r="C113">
        <v>1264</v>
      </c>
      <c r="D113">
        <f t="shared" si="2"/>
        <v>1498</v>
      </c>
    </row>
    <row r="114" spans="1:4" x14ac:dyDescent="0.3">
      <c r="A114" s="4">
        <v>44019</v>
      </c>
      <c r="B114">
        <v>86</v>
      </c>
      <c r="C114">
        <v>1241</v>
      </c>
      <c r="D114">
        <f t="shared" si="2"/>
        <v>1411</v>
      </c>
    </row>
    <row r="115" spans="1:4" x14ac:dyDescent="0.3">
      <c r="A115" s="4">
        <v>44020</v>
      </c>
      <c r="B115">
        <v>92.705345750345714</v>
      </c>
      <c r="C115">
        <v>1257.3794441590721</v>
      </c>
      <c r="D115">
        <f t="shared" si="2"/>
        <v>1406.7053457503457</v>
      </c>
    </row>
    <row r="116" spans="1:4" x14ac:dyDescent="0.3">
      <c r="A116" s="4">
        <v>44021</v>
      </c>
      <c r="B116">
        <v>94.981373592160253</v>
      </c>
      <c r="C116">
        <v>1273.717713685543</v>
      </c>
      <c r="D116">
        <f t="shared" si="2"/>
        <v>1402.686719342506</v>
      </c>
    </row>
    <row r="117" spans="1:4" x14ac:dyDescent="0.3">
      <c r="A117" s="4">
        <v>44022</v>
      </c>
      <c r="B117">
        <v>97.313280657494033</v>
      </c>
      <c r="C117">
        <v>1290</v>
      </c>
      <c r="D117">
        <f t="shared" si="2"/>
        <v>1311</v>
      </c>
    </row>
    <row r="118" spans="1:4" x14ac:dyDescent="0.3">
      <c r="A118" s="4">
        <v>44023</v>
      </c>
      <c r="B118">
        <v>3</v>
      </c>
      <c r="C118">
        <v>1290</v>
      </c>
      <c r="D118">
        <f t="shared" si="2"/>
        <v>1301</v>
      </c>
    </row>
    <row r="119" spans="1:4" x14ac:dyDescent="0.3">
      <c r="A119" s="4">
        <v>44024</v>
      </c>
      <c r="B119">
        <v>121.67843963197902</v>
      </c>
      <c r="C119">
        <v>1361.6301260379751</v>
      </c>
      <c r="D119">
        <f t="shared" si="2"/>
        <v>1314.7850246825492</v>
      </c>
    </row>
    <row r="120" spans="1:4" x14ac:dyDescent="0.3">
      <c r="A120" s="4">
        <v>44025</v>
      </c>
      <c r="B120">
        <v>125.32156036802098</v>
      </c>
      <c r="C120">
        <v>1436</v>
      </c>
      <c r="D120">
        <f t="shared" si="2"/>
        <v>1328</v>
      </c>
    </row>
    <row r="121" spans="1:4" x14ac:dyDescent="0.3">
      <c r="A121" s="4">
        <v>44026</v>
      </c>
      <c r="B121">
        <v>111</v>
      </c>
      <c r="C121">
        <v>1458</v>
      </c>
      <c r="D121">
        <f t="shared" si="2"/>
        <v>1349</v>
      </c>
    </row>
    <row r="122" spans="1:4" x14ac:dyDescent="0.3">
      <c r="A122" s="4">
        <v>44027</v>
      </c>
      <c r="B122">
        <v>22</v>
      </c>
      <c r="C122">
        <v>1349</v>
      </c>
      <c r="D122">
        <f t="shared" si="2"/>
        <v>1249</v>
      </c>
    </row>
    <row r="123" spans="1:4" x14ac:dyDescent="0.3">
      <c r="A123" s="4">
        <v>44028</v>
      </c>
      <c r="B123">
        <v>13</v>
      </c>
      <c r="C123">
        <v>1288</v>
      </c>
      <c r="D123">
        <f t="shared" si="2"/>
        <v>1204</v>
      </c>
    </row>
    <row r="124" spans="1:4" x14ac:dyDescent="0.3">
      <c r="A124" s="4">
        <v>44029</v>
      </c>
      <c r="B124">
        <v>284</v>
      </c>
      <c r="C124">
        <v>1469.5848418956116</v>
      </c>
      <c r="D124">
        <f t="shared" si="2"/>
        <v>1381</v>
      </c>
    </row>
    <row r="125" spans="1:4" x14ac:dyDescent="0.3">
      <c r="A125" s="4">
        <v>44030</v>
      </c>
      <c r="B125">
        <v>75</v>
      </c>
      <c r="C125">
        <v>1444.6868981403904</v>
      </c>
      <c r="D125">
        <f t="shared" si="2"/>
        <v>1239</v>
      </c>
    </row>
    <row r="126" spans="1:4" x14ac:dyDescent="0.3">
      <c r="A126" s="4">
        <v>44031</v>
      </c>
      <c r="B126">
        <v>15.973509861162711</v>
      </c>
      <c r="C126">
        <v>1353.8540674518686</v>
      </c>
      <c r="D126">
        <f t="shared" si="2"/>
        <v>1198.9128167265158</v>
      </c>
    </row>
    <row r="127" spans="1:4" x14ac:dyDescent="0.3">
      <c r="A127" s="4">
        <v>44032</v>
      </c>
      <c r="B127">
        <v>16.026490138837289</v>
      </c>
      <c r="C127">
        <v>1260.3375342273398</v>
      </c>
      <c r="D127">
        <f t="shared" si="2"/>
        <v>1158</v>
      </c>
    </row>
    <row r="128" spans="1:4" x14ac:dyDescent="0.3">
      <c r="A128" s="4">
        <v>44033</v>
      </c>
      <c r="B128">
        <v>74</v>
      </c>
      <c r="C128">
        <v>1224.8390783115256</v>
      </c>
      <c r="D128">
        <f t="shared" si="2"/>
        <v>1146</v>
      </c>
    </row>
    <row r="129" spans="1:4" x14ac:dyDescent="0.3">
      <c r="A129" s="4">
        <v>44034</v>
      </c>
      <c r="B129">
        <v>423</v>
      </c>
      <c r="C129">
        <v>1529.7640929201898</v>
      </c>
      <c r="D129">
        <f t="shared" si="2"/>
        <v>1476.2946542496543</v>
      </c>
    </row>
    <row r="130" spans="1:4" x14ac:dyDescent="0.3">
      <c r="A130" s="4">
        <v>44035</v>
      </c>
      <c r="B130">
        <v>313</v>
      </c>
      <c r="C130">
        <v>1725.0953240436288</v>
      </c>
      <c r="D130">
        <f t="shared" si="2"/>
        <v>1694.313280657494</v>
      </c>
    </row>
    <row r="131" spans="1:4" x14ac:dyDescent="0.3">
      <c r="A131" s="4">
        <v>44036</v>
      </c>
      <c r="B131">
        <v>317</v>
      </c>
      <c r="C131">
        <v>1919.8183222175985</v>
      </c>
      <c r="D131">
        <f t="shared" si="2"/>
        <v>1914</v>
      </c>
    </row>
    <row r="132" spans="1:4" x14ac:dyDescent="0.3">
      <c r="A132" s="4">
        <v>44037</v>
      </c>
      <c r="B132">
        <v>8</v>
      </c>
      <c r="C132">
        <v>1806.921608678857</v>
      </c>
      <c r="D132">
        <f t="shared" si="2"/>
        <v>1919</v>
      </c>
    </row>
    <row r="133" spans="1:4" x14ac:dyDescent="0.3">
      <c r="A133" s="4">
        <v>44038</v>
      </c>
      <c r="B133">
        <v>143.52926888893944</v>
      </c>
      <c r="C133">
        <v>1828.6216019157746</v>
      </c>
      <c r="D133">
        <f t="shared" si="2"/>
        <v>1940.8508292569604</v>
      </c>
    </row>
    <row r="134" spans="1:4" x14ac:dyDescent="0.3">
      <c r="A134" s="4">
        <v>44039</v>
      </c>
      <c r="B134">
        <v>146.97246645333689</v>
      </c>
      <c r="C134">
        <v>1851.1029868419782</v>
      </c>
      <c r="D134">
        <f t="shared" si="2"/>
        <v>1962.5017353422763</v>
      </c>
    </row>
    <row r="135" spans="1:4" x14ac:dyDescent="0.3">
      <c r="A135" s="4">
        <v>44040</v>
      </c>
      <c r="B135">
        <v>150.49826465772367</v>
      </c>
      <c r="C135">
        <v>1874.4464208833033</v>
      </c>
      <c r="D135">
        <f t="shared" si="2"/>
        <v>2002</v>
      </c>
    </row>
    <row r="136" spans="1:4" x14ac:dyDescent="0.3">
      <c r="A136" s="4">
        <v>44041</v>
      </c>
      <c r="B136">
        <v>223</v>
      </c>
      <c r="C136">
        <v>1968.0212132054221</v>
      </c>
      <c r="D136">
        <f t="shared" si="2"/>
        <v>2203</v>
      </c>
    </row>
    <row r="137" spans="1:4" x14ac:dyDescent="0.3">
      <c r="A137" s="4">
        <v>44042</v>
      </c>
      <c r="B137">
        <v>116</v>
      </c>
      <c r="C137">
        <v>1947.9691449103257</v>
      </c>
      <c r="D137">
        <f t="shared" si="2"/>
        <v>2306</v>
      </c>
    </row>
    <row r="138" spans="1:4" x14ac:dyDescent="0.3">
      <c r="A138" s="4">
        <v>44043</v>
      </c>
      <c r="B138">
        <v>379</v>
      </c>
      <c r="C138">
        <v>2190.2999217259112</v>
      </c>
      <c r="D138">
        <f t="shared" si="2"/>
        <v>2401</v>
      </c>
    </row>
    <row r="139" spans="1:4" x14ac:dyDescent="0.3">
      <c r="A139" s="4">
        <v>44044</v>
      </c>
      <c r="B139">
        <v>32</v>
      </c>
      <c r="C139">
        <v>2086.0272979406309</v>
      </c>
      <c r="D139">
        <f t="shared" si="2"/>
        <v>2358</v>
      </c>
    </row>
    <row r="140" spans="1:4" x14ac:dyDescent="0.3">
      <c r="A140" s="4">
        <v>44045</v>
      </c>
      <c r="B140">
        <v>123.43804358762645</v>
      </c>
      <c r="C140">
        <v>2067.6455304853671</v>
      </c>
      <c r="D140">
        <f t="shared" si="2"/>
        <v>2465.4645337264637</v>
      </c>
    </row>
    <row r="141" spans="1:4" x14ac:dyDescent="0.3">
      <c r="A141" s="4">
        <v>44046</v>
      </c>
      <c r="B141">
        <v>125.56195641237355</v>
      </c>
      <c r="C141">
        <v>2048.7478759299029</v>
      </c>
      <c r="D141">
        <f t="shared" si="2"/>
        <v>2575</v>
      </c>
    </row>
    <row r="142" spans="1:4" x14ac:dyDescent="0.3">
      <c r="A142" s="4">
        <v>44047</v>
      </c>
      <c r="B142">
        <v>261</v>
      </c>
      <c r="C142">
        <v>2159.7899459580076</v>
      </c>
      <c r="D142">
        <f t="shared" si="2"/>
        <v>2762</v>
      </c>
    </row>
    <row r="143" spans="1:4" x14ac:dyDescent="0.3">
      <c r="A143" s="4">
        <v>44048</v>
      </c>
      <c r="B143">
        <v>316</v>
      </c>
      <c r="C143">
        <v>2324.3265589859402</v>
      </c>
      <c r="D143">
        <f t="shared" si="2"/>
        <v>2655</v>
      </c>
    </row>
    <row r="144" spans="1:4" x14ac:dyDescent="0.3">
      <c r="A144" s="4">
        <v>44049</v>
      </c>
      <c r="B144">
        <v>224</v>
      </c>
      <c r="C144">
        <v>2397.3934479829559</v>
      </c>
      <c r="D144">
        <f t="shared" ref="D144:D207" si="3">SUM(B131:B144)</f>
        <v>2566</v>
      </c>
    </row>
    <row r="145" spans="1:4" x14ac:dyDescent="0.3">
      <c r="A145" s="4">
        <v>44050</v>
      </c>
      <c r="B145">
        <v>363</v>
      </c>
      <c r="C145">
        <v>2607.0310066753354</v>
      </c>
      <c r="D145">
        <f t="shared" si="3"/>
        <v>2612</v>
      </c>
    </row>
    <row r="146" spans="1:4" x14ac:dyDescent="0.3">
      <c r="A146" s="4">
        <v>44051</v>
      </c>
      <c r="B146">
        <v>212</v>
      </c>
      <c r="C146">
        <v>2665.2843453051792</v>
      </c>
      <c r="D146">
        <f t="shared" si="3"/>
        <v>2816</v>
      </c>
    </row>
    <row r="147" spans="1:4" x14ac:dyDescent="0.3">
      <c r="A147" s="4">
        <v>44052</v>
      </c>
      <c r="B147">
        <v>67.243060056496688</v>
      </c>
      <c r="C147">
        <v>2566.6944673095104</v>
      </c>
      <c r="D147">
        <f t="shared" si="3"/>
        <v>2739.7137911675572</v>
      </c>
    </row>
    <row r="148" spans="1:4" x14ac:dyDescent="0.3">
      <c r="A148" s="4">
        <v>44053</v>
      </c>
      <c r="B148">
        <v>67.756939943503312</v>
      </c>
      <c r="C148">
        <v>2465.8426070564819</v>
      </c>
      <c r="D148">
        <f t="shared" si="3"/>
        <v>2660.4982646577237</v>
      </c>
    </row>
    <row r="149" spans="1:4" x14ac:dyDescent="0.3">
      <c r="A149" s="4">
        <v>44054</v>
      </c>
      <c r="B149">
        <v>252</v>
      </c>
      <c r="C149">
        <v>2551.2616044917495</v>
      </c>
      <c r="D149">
        <f t="shared" si="3"/>
        <v>2762</v>
      </c>
    </row>
    <row r="150" spans="1:4" x14ac:dyDescent="0.3">
      <c r="A150" s="4">
        <v>44055</v>
      </c>
      <c r="B150">
        <v>483</v>
      </c>
      <c r="C150">
        <v>2863.5245213555854</v>
      </c>
      <c r="D150">
        <f t="shared" si="3"/>
        <v>3022</v>
      </c>
    </row>
    <row r="151" spans="1:4" x14ac:dyDescent="0.3">
      <c r="A151" s="4">
        <v>44056</v>
      </c>
      <c r="B151">
        <v>208</v>
      </c>
      <c r="C151">
        <v>2904.7002928333368</v>
      </c>
      <c r="D151">
        <f t="shared" si="3"/>
        <v>3114</v>
      </c>
    </row>
    <row r="152" spans="1:4" x14ac:dyDescent="0.3">
      <c r="A152" s="4">
        <v>44057</v>
      </c>
      <c r="B152">
        <v>230</v>
      </c>
      <c r="C152">
        <v>2966.8625373336326</v>
      </c>
      <c r="D152">
        <f t="shared" si="3"/>
        <v>2965</v>
      </c>
    </row>
    <row r="153" spans="1:4" x14ac:dyDescent="0.3">
      <c r="A153" s="4">
        <v>44058</v>
      </c>
      <c r="B153">
        <v>28</v>
      </c>
      <c r="C153">
        <v>2823.0894828532028</v>
      </c>
      <c r="D153">
        <f t="shared" si="3"/>
        <v>2961</v>
      </c>
    </row>
    <row r="154" spans="1:4" x14ac:dyDescent="0.3">
      <c r="A154" s="4">
        <v>44059</v>
      </c>
      <c r="B154">
        <v>156.29486507893307</v>
      </c>
      <c r="C154">
        <v>2804.3117198522878</v>
      </c>
      <c r="D154">
        <f t="shared" si="3"/>
        <v>2993.8568214913066</v>
      </c>
    </row>
    <row r="155" spans="1:4" x14ac:dyDescent="0.3">
      <c r="A155" s="4">
        <v>44060</v>
      </c>
      <c r="B155">
        <v>158.70513492106693</v>
      </c>
      <c r="C155">
        <v>2786.0728498714707</v>
      </c>
      <c r="D155">
        <f t="shared" si="3"/>
        <v>3027</v>
      </c>
    </row>
    <row r="156" spans="1:4" x14ac:dyDescent="0.3">
      <c r="A156" s="4">
        <v>44061</v>
      </c>
      <c r="B156">
        <v>244</v>
      </c>
      <c r="C156">
        <v>2855.007821656056</v>
      </c>
      <c r="D156">
        <f t="shared" si="3"/>
        <v>3010</v>
      </c>
    </row>
    <row r="157" spans="1:4" x14ac:dyDescent="0.3">
      <c r="A157" s="4">
        <v>44062</v>
      </c>
      <c r="B157">
        <v>345</v>
      </c>
      <c r="C157">
        <v>3020.3643019451165</v>
      </c>
      <c r="D157">
        <f t="shared" si="3"/>
        <v>3039</v>
      </c>
    </row>
    <row r="158" spans="1:4" x14ac:dyDescent="0.3">
      <c r="A158" s="4">
        <v>44063</v>
      </c>
      <c r="B158">
        <v>250</v>
      </c>
      <c r="C158">
        <v>3087.2417342043209</v>
      </c>
      <c r="D158">
        <f t="shared" si="3"/>
        <v>3065</v>
      </c>
    </row>
    <row r="159" spans="1:4" x14ac:dyDescent="0.3">
      <c r="A159" s="4">
        <v>44064</v>
      </c>
      <c r="B159">
        <v>216</v>
      </c>
      <c r="C159">
        <v>3121.7432939806376</v>
      </c>
      <c r="D159">
        <f t="shared" si="3"/>
        <v>2918</v>
      </c>
    </row>
    <row r="160" spans="1:4" x14ac:dyDescent="0.3">
      <c r="A160" s="4">
        <v>44065</v>
      </c>
      <c r="B160">
        <v>72</v>
      </c>
      <c r="C160">
        <v>3013.9756721079539</v>
      </c>
      <c r="D160">
        <f t="shared" si="3"/>
        <v>2778</v>
      </c>
    </row>
    <row r="161" spans="1:4" x14ac:dyDescent="0.3">
      <c r="A161" s="4">
        <v>44066</v>
      </c>
      <c r="B161">
        <v>202.23363381506169</v>
      </c>
      <c r="C161">
        <v>3031.3221581896923</v>
      </c>
      <c r="D161">
        <f t="shared" si="3"/>
        <v>2912.990573758565</v>
      </c>
    </row>
    <row r="162" spans="1:4" x14ac:dyDescent="0.3">
      <c r="A162" s="4">
        <v>44067</v>
      </c>
      <c r="B162">
        <v>205.76636618493831</v>
      </c>
      <c r="C162">
        <v>3051.075793339367</v>
      </c>
      <c r="D162">
        <f t="shared" si="3"/>
        <v>3051</v>
      </c>
    </row>
    <row r="163" spans="1:4" x14ac:dyDescent="0.3">
      <c r="A163" s="4">
        <v>44068</v>
      </c>
      <c r="B163">
        <v>241</v>
      </c>
      <c r="C163">
        <v>3106.172289246877</v>
      </c>
      <c r="D163">
        <f t="shared" si="3"/>
        <v>3040</v>
      </c>
    </row>
    <row r="164" spans="1:4" x14ac:dyDescent="0.3">
      <c r="A164" s="4">
        <v>44069</v>
      </c>
      <c r="B164">
        <v>246</v>
      </c>
      <c r="C164">
        <v>3163.4565549325071</v>
      </c>
      <c r="D164">
        <f t="shared" si="3"/>
        <v>2803</v>
      </c>
    </row>
    <row r="165" spans="1:4" x14ac:dyDescent="0.3">
      <c r="A165" s="4">
        <v>44070</v>
      </c>
      <c r="B165">
        <v>299</v>
      </c>
      <c r="C165">
        <v>3276.0489925138954</v>
      </c>
      <c r="D165">
        <f t="shared" si="3"/>
        <v>2894</v>
      </c>
    </row>
    <row r="166" spans="1:4" x14ac:dyDescent="0.3">
      <c r="A166" s="4">
        <v>44071</v>
      </c>
      <c r="B166">
        <v>204</v>
      </c>
      <c r="C166">
        <v>3289.0718675847875</v>
      </c>
      <c r="D166">
        <f t="shared" si="3"/>
        <v>2868</v>
      </c>
    </row>
    <row r="167" spans="1:4" x14ac:dyDescent="0.3">
      <c r="A167" s="4">
        <v>44072</v>
      </c>
      <c r="B167">
        <v>84</v>
      </c>
      <c r="C167">
        <v>3187.6489878505581</v>
      </c>
      <c r="D167">
        <f t="shared" si="3"/>
        <v>2924</v>
      </c>
    </row>
    <row r="168" spans="1:4" x14ac:dyDescent="0.3">
      <c r="A168" s="4">
        <v>44073</v>
      </c>
      <c r="B168">
        <v>95.649710273550227</v>
      </c>
      <c r="C168">
        <v>3092.6069602817061</v>
      </c>
      <c r="D168">
        <f t="shared" si="3"/>
        <v>2863.3548451946172</v>
      </c>
    </row>
    <row r="169" spans="1:4" x14ac:dyDescent="0.3">
      <c r="A169" s="4">
        <v>44074</v>
      </c>
      <c r="B169">
        <v>96.350289726449773</v>
      </c>
      <c r="C169">
        <v>2997.9669171854512</v>
      </c>
      <c r="D169">
        <f t="shared" si="3"/>
        <v>2801</v>
      </c>
    </row>
    <row r="170" spans="1:4" x14ac:dyDescent="0.3">
      <c r="A170" s="4">
        <v>44075</v>
      </c>
      <c r="B170">
        <v>253</v>
      </c>
      <c r="C170">
        <v>3058.9600474714953</v>
      </c>
      <c r="D170">
        <f t="shared" si="3"/>
        <v>2810</v>
      </c>
    </row>
    <row r="171" spans="1:4" x14ac:dyDescent="0.3">
      <c r="A171" s="4">
        <v>44076</v>
      </c>
      <c r="B171">
        <v>215</v>
      </c>
      <c r="C171">
        <v>3087.011377823912</v>
      </c>
      <c r="D171">
        <f t="shared" si="3"/>
        <v>2680</v>
      </c>
    </row>
    <row r="172" spans="1:4" x14ac:dyDescent="0.3">
      <c r="A172" s="4">
        <v>44077</v>
      </c>
      <c r="B172">
        <v>210</v>
      </c>
      <c r="C172">
        <v>3111.2473630395107</v>
      </c>
      <c r="D172">
        <f t="shared" si="3"/>
        <v>2640</v>
      </c>
    </row>
    <row r="173" spans="1:4" x14ac:dyDescent="0.3">
      <c r="A173" s="4">
        <v>44078</v>
      </c>
      <c r="B173">
        <v>210</v>
      </c>
      <c r="C173">
        <v>3136.7939531897537</v>
      </c>
      <c r="D173">
        <f t="shared" si="3"/>
        <v>2634</v>
      </c>
    </row>
    <row r="174" spans="1:4" x14ac:dyDescent="0.3">
      <c r="A174" s="4">
        <v>44079</v>
      </c>
      <c r="B174">
        <v>86</v>
      </c>
      <c r="C174">
        <v>3032.7762510611337</v>
      </c>
      <c r="D174">
        <f t="shared" si="3"/>
        <v>2648</v>
      </c>
    </row>
    <row r="175" spans="1:4" x14ac:dyDescent="0.3">
      <c r="A175" s="4">
        <v>44080</v>
      </c>
      <c r="B175">
        <v>102.5916566745891</v>
      </c>
      <c r="C175">
        <v>2949.9205744064548</v>
      </c>
      <c r="D175">
        <f t="shared" si="3"/>
        <v>2548.3580228595274</v>
      </c>
    </row>
    <row r="176" spans="1:4" x14ac:dyDescent="0.3">
      <c r="A176" s="4">
        <v>44081</v>
      </c>
      <c r="B176">
        <v>103.33155460212765</v>
      </c>
      <c r="C176">
        <v>2868.4760993532054</v>
      </c>
      <c r="D176">
        <f t="shared" si="3"/>
        <v>2445.9232112767168</v>
      </c>
    </row>
    <row r="177" spans="1:4" x14ac:dyDescent="0.3">
      <c r="A177" s="4">
        <v>44082</v>
      </c>
      <c r="B177">
        <v>104.07678872328324</v>
      </c>
      <c r="C177">
        <v>2788.5686684387874</v>
      </c>
      <c r="D177">
        <f t="shared" si="3"/>
        <v>2309</v>
      </c>
    </row>
    <row r="178" spans="1:4" x14ac:dyDescent="0.3">
      <c r="A178" s="4">
        <v>44083</v>
      </c>
      <c r="B178">
        <v>146</v>
      </c>
      <c r="C178">
        <v>2752.5162176543563</v>
      </c>
      <c r="D178">
        <f t="shared" si="3"/>
        <v>2209</v>
      </c>
    </row>
    <row r="179" spans="1:4" x14ac:dyDescent="0.3">
      <c r="A179" s="4">
        <v>44084</v>
      </c>
      <c r="B179">
        <v>140</v>
      </c>
      <c r="C179">
        <v>2709.5007386183333</v>
      </c>
      <c r="D179">
        <f t="shared" si="3"/>
        <v>2050</v>
      </c>
    </row>
    <row r="180" spans="1:4" x14ac:dyDescent="0.3">
      <c r="A180" s="4">
        <v>44085</v>
      </c>
      <c r="B180">
        <v>260</v>
      </c>
      <c r="C180">
        <v>2789.6354617072284</v>
      </c>
      <c r="D180">
        <f t="shared" si="3"/>
        <v>2106</v>
      </c>
    </row>
    <row r="181" spans="1:4" x14ac:dyDescent="0.3">
      <c r="A181" s="4">
        <v>44086</v>
      </c>
      <c r="B181">
        <v>55</v>
      </c>
      <c r="C181">
        <v>2665.030611517177</v>
      </c>
      <c r="D181">
        <f t="shared" si="3"/>
        <v>2077</v>
      </c>
    </row>
    <row r="182" spans="1:4" x14ac:dyDescent="0.3">
      <c r="A182" s="4">
        <v>44087</v>
      </c>
      <c r="B182">
        <v>117.04743321805836</v>
      </c>
      <c r="C182">
        <v>2602.852274210185</v>
      </c>
      <c r="D182">
        <f t="shared" si="3"/>
        <v>2098.3977229445081</v>
      </c>
    </row>
    <row r="183" spans="1:4" x14ac:dyDescent="0.3">
      <c r="A183" s="4">
        <v>44088</v>
      </c>
      <c r="B183">
        <v>117.95256678194164</v>
      </c>
      <c r="C183">
        <v>2543.0265521470938</v>
      </c>
      <c r="D183">
        <f t="shared" si="3"/>
        <v>2120</v>
      </c>
    </row>
    <row r="184" spans="1:4" x14ac:dyDescent="0.3">
      <c r="A184" s="4">
        <v>44089</v>
      </c>
      <c r="B184">
        <v>312</v>
      </c>
      <c r="C184">
        <v>2678.8305626341353</v>
      </c>
      <c r="D184">
        <f t="shared" si="3"/>
        <v>2179</v>
      </c>
    </row>
    <row r="185" spans="1:4" x14ac:dyDescent="0.3">
      <c r="A185" s="4">
        <v>44090</v>
      </c>
      <c r="B185">
        <v>281</v>
      </c>
      <c r="C185">
        <v>2784.3010218446489</v>
      </c>
      <c r="D185">
        <f t="shared" si="3"/>
        <v>2245</v>
      </c>
    </row>
    <row r="186" spans="1:4" x14ac:dyDescent="0.3">
      <c r="A186" s="4">
        <v>44091</v>
      </c>
      <c r="B186">
        <v>406</v>
      </c>
      <c r="C186">
        <v>3017.5296743137642</v>
      </c>
      <c r="D186">
        <f t="shared" si="3"/>
        <v>2441</v>
      </c>
    </row>
    <row r="187" spans="1:4" x14ac:dyDescent="0.3">
      <c r="A187" s="4">
        <v>44092</v>
      </c>
      <c r="B187">
        <v>177</v>
      </c>
      <c r="C187">
        <v>3025.6040126346397</v>
      </c>
      <c r="D187">
        <f t="shared" si="3"/>
        <v>2408</v>
      </c>
    </row>
    <row r="188" spans="1:4" x14ac:dyDescent="0.3">
      <c r="A188" s="4">
        <v>44093</v>
      </c>
      <c r="B188">
        <v>22</v>
      </c>
      <c r="C188">
        <v>2877.6071396194329</v>
      </c>
      <c r="D188">
        <f t="shared" si="3"/>
        <v>2344</v>
      </c>
    </row>
    <row r="189" spans="1:4" x14ac:dyDescent="0.3">
      <c r="A189" s="4">
        <v>44094</v>
      </c>
      <c r="B189">
        <v>79.807795154581981</v>
      </c>
      <c r="C189">
        <v>2787.9624739039336</v>
      </c>
      <c r="D189">
        <f t="shared" si="3"/>
        <v>2321.2161384799929</v>
      </c>
    </row>
    <row r="190" spans="1:4" x14ac:dyDescent="0.3">
      <c r="A190" s="4">
        <v>44095</v>
      </c>
      <c r="B190">
        <v>80.192204845418019</v>
      </c>
      <c r="C190">
        <v>2700.7095412312829</v>
      </c>
      <c r="D190">
        <f t="shared" si="3"/>
        <v>2298.0767887232832</v>
      </c>
    </row>
    <row r="191" spans="1:4" x14ac:dyDescent="0.3">
      <c r="A191" s="4">
        <v>44096</v>
      </c>
      <c r="B191">
        <v>144</v>
      </c>
      <c r="C191">
        <v>2679.9521245200758</v>
      </c>
      <c r="D191">
        <f t="shared" si="3"/>
        <v>2338</v>
      </c>
    </row>
    <row r="192" spans="1:4" x14ac:dyDescent="0.3">
      <c r="A192" s="4">
        <v>44097</v>
      </c>
      <c r="B192">
        <v>111</v>
      </c>
      <c r="C192">
        <v>2631.4099836336154</v>
      </c>
      <c r="D192">
        <f t="shared" si="3"/>
        <v>2303</v>
      </c>
    </row>
    <row r="193" spans="1:4" x14ac:dyDescent="0.3">
      <c r="A193" s="4">
        <v>44098</v>
      </c>
      <c r="B193">
        <v>142</v>
      </c>
      <c r="C193">
        <v>2612.142933187195</v>
      </c>
      <c r="D193">
        <f t="shared" si="3"/>
        <v>2305</v>
      </c>
    </row>
    <row r="194" spans="1:4" x14ac:dyDescent="0.3">
      <c r="A194" s="4">
        <v>44099</v>
      </c>
      <c r="B194">
        <v>208</v>
      </c>
      <c r="C194">
        <v>2667.2060045611033</v>
      </c>
      <c r="D194">
        <f t="shared" si="3"/>
        <v>2253</v>
      </c>
    </row>
    <row r="195" spans="1:4" x14ac:dyDescent="0.3">
      <c r="A195" s="4">
        <v>44100</v>
      </c>
      <c r="B195">
        <v>14</v>
      </c>
      <c r="C195">
        <v>2529.6494491956928</v>
      </c>
      <c r="D195">
        <f t="shared" si="3"/>
        <v>2212</v>
      </c>
    </row>
    <row r="196" spans="1:4" x14ac:dyDescent="0.3">
      <c r="A196" s="4">
        <v>44101</v>
      </c>
      <c r="B196">
        <v>61.391373623606341</v>
      </c>
      <c r="C196">
        <v>2441.4127528070749</v>
      </c>
      <c r="D196">
        <f t="shared" si="3"/>
        <v>2156.343940405548</v>
      </c>
    </row>
    <row r="197" spans="1:4" x14ac:dyDescent="0.3">
      <c r="A197" s="4">
        <v>44102</v>
      </c>
      <c r="B197">
        <v>61.608626376393659</v>
      </c>
      <c r="C197">
        <v>2355.8547089582717</v>
      </c>
      <c r="D197">
        <f t="shared" si="3"/>
        <v>2100</v>
      </c>
    </row>
    <row r="198" spans="1:4" x14ac:dyDescent="0.3">
      <c r="A198" s="4">
        <v>44103</v>
      </c>
      <c r="B198">
        <v>97</v>
      </c>
      <c r="C198">
        <v>2307.69340312241</v>
      </c>
      <c r="D198">
        <f t="shared" si="3"/>
        <v>1885</v>
      </c>
    </row>
    <row r="199" spans="1:4" x14ac:dyDescent="0.3">
      <c r="A199" s="4">
        <v>44104</v>
      </c>
      <c r="B199">
        <v>74</v>
      </c>
      <c r="C199">
        <v>2239.0663527528395</v>
      </c>
      <c r="D199">
        <f t="shared" si="3"/>
        <v>1678</v>
      </c>
    </row>
    <row r="200" spans="1:4" x14ac:dyDescent="0.3">
      <c r="A200" s="4">
        <v>44105</v>
      </c>
      <c r="B200">
        <v>75</v>
      </c>
      <c r="C200">
        <v>2174</v>
      </c>
      <c r="D200">
        <f t="shared" si="3"/>
        <v>1347</v>
      </c>
    </row>
    <row r="201" spans="1:4" x14ac:dyDescent="0.3">
      <c r="A201" s="4">
        <v>44106</v>
      </c>
      <c r="B201">
        <v>103</v>
      </c>
      <c r="C201">
        <v>2031</v>
      </c>
      <c r="D201">
        <f t="shared" si="3"/>
        <v>1273</v>
      </c>
    </row>
    <row r="202" spans="1:4" x14ac:dyDescent="0.3">
      <c r="A202" s="4">
        <v>44107</v>
      </c>
      <c r="B202">
        <v>102</v>
      </c>
      <c r="C202">
        <v>2050</v>
      </c>
      <c r="D202">
        <f t="shared" si="3"/>
        <v>1353</v>
      </c>
    </row>
    <row r="203" spans="1:4" x14ac:dyDescent="0.3">
      <c r="A203" s="4">
        <v>44108</v>
      </c>
      <c r="B203">
        <v>33.46874910259794</v>
      </c>
      <c r="C203">
        <v>1984.7762262883825</v>
      </c>
      <c r="D203">
        <f t="shared" si="3"/>
        <v>1306.660953948016</v>
      </c>
    </row>
    <row r="204" spans="1:4" x14ac:dyDescent="0.3">
      <c r="A204" s="4">
        <v>44109</v>
      </c>
      <c r="B204">
        <v>33.53125089740206</v>
      </c>
      <c r="C204">
        <v>1919</v>
      </c>
      <c r="D204">
        <f t="shared" si="3"/>
        <v>1260</v>
      </c>
    </row>
    <row r="205" spans="1:4" x14ac:dyDescent="0.3">
      <c r="A205" s="4">
        <v>44110</v>
      </c>
      <c r="B205">
        <v>108</v>
      </c>
      <c r="C205">
        <v>1865</v>
      </c>
      <c r="D205">
        <f t="shared" si="3"/>
        <v>1224</v>
      </c>
    </row>
    <row r="206" spans="1:4" x14ac:dyDescent="0.3">
      <c r="A206" s="4">
        <v>44111</v>
      </c>
      <c r="B206">
        <v>81</v>
      </c>
      <c r="C206">
        <v>1828</v>
      </c>
      <c r="D206">
        <f t="shared" si="3"/>
        <v>1194</v>
      </c>
    </row>
    <row r="207" spans="1:4" x14ac:dyDescent="0.3">
      <c r="A207" s="4">
        <v>44112</v>
      </c>
      <c r="B207">
        <v>58</v>
      </c>
      <c r="C207">
        <v>1808</v>
      </c>
      <c r="D207">
        <f t="shared" si="3"/>
        <v>1110</v>
      </c>
    </row>
    <row r="208" spans="1:4" x14ac:dyDescent="0.3">
      <c r="A208" s="4">
        <v>44113</v>
      </c>
      <c r="B208">
        <v>135</v>
      </c>
      <c r="C208">
        <v>1918</v>
      </c>
      <c r="D208">
        <f t="shared" ref="D208:D271" si="4">SUM(B195:B208)</f>
        <v>1037</v>
      </c>
    </row>
    <row r="209" spans="1:4" x14ac:dyDescent="0.3">
      <c r="A209" s="4">
        <v>44114</v>
      </c>
      <c r="B209">
        <v>13</v>
      </c>
      <c r="C209">
        <v>1915</v>
      </c>
      <c r="D209">
        <f t="shared" si="4"/>
        <v>1036</v>
      </c>
    </row>
    <row r="210" spans="1:4" x14ac:dyDescent="0.3">
      <c r="A210" s="4">
        <v>44115</v>
      </c>
      <c r="B210">
        <v>29.618921255845635</v>
      </c>
      <c r="C210">
        <v>1882.8532884915548</v>
      </c>
      <c r="D210">
        <f t="shared" si="4"/>
        <v>1004.2275476322393</v>
      </c>
    </row>
    <row r="211" spans="1:4" x14ac:dyDescent="0.3">
      <c r="A211" s="4">
        <v>44116</v>
      </c>
      <c r="B211">
        <v>29.666641039155365</v>
      </c>
      <c r="C211">
        <v>1850.5202264200416</v>
      </c>
      <c r="D211">
        <f t="shared" si="4"/>
        <v>972.285562295001</v>
      </c>
    </row>
    <row r="212" spans="1:4" x14ac:dyDescent="0.3">
      <c r="A212" s="4">
        <v>44117</v>
      </c>
      <c r="B212">
        <v>29.714437704999</v>
      </c>
      <c r="C212">
        <v>1818</v>
      </c>
      <c r="D212">
        <f t="shared" si="4"/>
        <v>905</v>
      </c>
    </row>
    <row r="213" spans="1:4" x14ac:dyDescent="0.3">
      <c r="A213" s="4">
        <v>44118</v>
      </c>
      <c r="B213">
        <v>91</v>
      </c>
      <c r="C213">
        <v>1677</v>
      </c>
      <c r="D213">
        <f t="shared" si="4"/>
        <v>922</v>
      </c>
    </row>
    <row r="214" spans="1:4" x14ac:dyDescent="0.3">
      <c r="A214" s="4">
        <v>44119</v>
      </c>
      <c r="B214">
        <v>43</v>
      </c>
      <c r="C214">
        <v>1641</v>
      </c>
      <c r="D214">
        <f t="shared" si="4"/>
        <v>890</v>
      </c>
    </row>
    <row r="215" spans="1:4" x14ac:dyDescent="0.3">
      <c r="A215" s="4">
        <v>44120</v>
      </c>
      <c r="B215">
        <v>43</v>
      </c>
      <c r="C215">
        <v>1593</v>
      </c>
      <c r="D215">
        <f t="shared" si="4"/>
        <v>830</v>
      </c>
    </row>
    <row r="216" spans="1:4" x14ac:dyDescent="0.3">
      <c r="A216" s="4">
        <v>44121</v>
      </c>
      <c r="B216">
        <v>38</v>
      </c>
      <c r="C216">
        <v>1622</v>
      </c>
      <c r="D216">
        <f t="shared" si="4"/>
        <v>766</v>
      </c>
    </row>
    <row r="217" spans="1:4" x14ac:dyDescent="0.3">
      <c r="A217" s="4">
        <v>44122</v>
      </c>
      <c r="B217">
        <v>38.460423689255549</v>
      </c>
      <c r="C217">
        <v>1635.4794832556072</v>
      </c>
      <c r="D217">
        <f t="shared" si="4"/>
        <v>770.99167458665761</v>
      </c>
    </row>
    <row r="218" spans="1:4" x14ac:dyDescent="0.3">
      <c r="A218" s="4">
        <v>44123</v>
      </c>
      <c r="B218">
        <v>38.539576310744451</v>
      </c>
      <c r="C218">
        <v>1649</v>
      </c>
      <c r="D218">
        <f t="shared" si="4"/>
        <v>776</v>
      </c>
    </row>
    <row r="219" spans="1:4" x14ac:dyDescent="0.3">
      <c r="A219" s="4">
        <v>44124</v>
      </c>
      <c r="B219">
        <v>58</v>
      </c>
      <c r="C219">
        <v>1646</v>
      </c>
      <c r="D219">
        <f t="shared" si="4"/>
        <v>726</v>
      </c>
    </row>
    <row r="220" spans="1:4" x14ac:dyDescent="0.3">
      <c r="A220" s="4">
        <v>44125</v>
      </c>
      <c r="B220">
        <v>61</v>
      </c>
      <c r="C220">
        <v>1679</v>
      </c>
      <c r="D220">
        <f t="shared" si="4"/>
        <v>706</v>
      </c>
    </row>
    <row r="221" spans="1:4" x14ac:dyDescent="0.3">
      <c r="A221" s="4">
        <v>44126</v>
      </c>
      <c r="B221">
        <v>40</v>
      </c>
      <c r="C221">
        <v>1561</v>
      </c>
      <c r="D221">
        <f t="shared" si="4"/>
        <v>688</v>
      </c>
    </row>
    <row r="222" spans="1:4" x14ac:dyDescent="0.3">
      <c r="A222" s="4">
        <v>44127</v>
      </c>
      <c r="B222">
        <v>56</v>
      </c>
      <c r="C222">
        <v>1516</v>
      </c>
      <c r="D222">
        <f t="shared" si="4"/>
        <v>609</v>
      </c>
    </row>
    <row r="223" spans="1:4" x14ac:dyDescent="0.3">
      <c r="A223" s="4">
        <v>44128</v>
      </c>
      <c r="B223">
        <v>28.291142268470139</v>
      </c>
      <c r="C223">
        <v>1498.0834973793171</v>
      </c>
      <c r="D223">
        <f t="shared" si="4"/>
        <v>624.29114226847014</v>
      </c>
    </row>
    <row r="224" spans="1:4" x14ac:dyDescent="0.3">
      <c r="A224" s="4">
        <v>44129</v>
      </c>
      <c r="B224">
        <v>28.333312380738789</v>
      </c>
      <c r="C224">
        <v>1480.0835901813662</v>
      </c>
      <c r="D224">
        <f t="shared" si="4"/>
        <v>623.00553339336329</v>
      </c>
    </row>
    <row r="225" spans="1:4" x14ac:dyDescent="0.3">
      <c r="A225" s="4">
        <v>44130</v>
      </c>
      <c r="B225">
        <v>28.375545350791072</v>
      </c>
      <c r="C225">
        <v>1462</v>
      </c>
      <c r="D225">
        <f t="shared" si="4"/>
        <v>621.714437704999</v>
      </c>
    </row>
    <row r="226" spans="1:4" x14ac:dyDescent="0.3">
      <c r="A226" s="4">
        <v>44131</v>
      </c>
      <c r="B226">
        <v>49</v>
      </c>
      <c r="C226">
        <v>1418</v>
      </c>
      <c r="D226">
        <f t="shared" si="4"/>
        <v>641</v>
      </c>
    </row>
    <row r="227" spans="1:4" x14ac:dyDescent="0.3">
      <c r="A227" s="4">
        <v>44132</v>
      </c>
      <c r="B227">
        <v>51</v>
      </c>
      <c r="C227">
        <v>1201</v>
      </c>
      <c r="D227">
        <f t="shared" si="4"/>
        <v>601</v>
      </c>
    </row>
    <row r="228" spans="1:4" x14ac:dyDescent="0.3">
      <c r="A228" s="4">
        <v>44133</v>
      </c>
      <c r="B228">
        <v>47</v>
      </c>
      <c r="C228">
        <v>992</v>
      </c>
      <c r="D228">
        <f t="shared" si="4"/>
        <v>605</v>
      </c>
    </row>
    <row r="229" spans="1:4" x14ac:dyDescent="0.3">
      <c r="A229" s="4">
        <v>44134</v>
      </c>
      <c r="B229">
        <v>70</v>
      </c>
      <c r="C229">
        <v>904</v>
      </c>
      <c r="D229">
        <f t="shared" si="4"/>
        <v>632</v>
      </c>
    </row>
    <row r="230" spans="1:4" x14ac:dyDescent="0.3">
      <c r="A230" s="4">
        <v>44135</v>
      </c>
      <c r="B230">
        <v>8</v>
      </c>
      <c r="C230">
        <v>912</v>
      </c>
      <c r="D230">
        <f t="shared" si="4"/>
        <v>602</v>
      </c>
    </row>
    <row r="231" spans="1:4" x14ac:dyDescent="0.3">
      <c r="A231" s="4">
        <v>44136</v>
      </c>
      <c r="B231">
        <v>20.333333333332121</v>
      </c>
      <c r="C231">
        <v>868.33333333333212</v>
      </c>
      <c r="D231">
        <f t="shared" si="4"/>
        <v>583.87290964407657</v>
      </c>
    </row>
    <row r="232" spans="1:4" x14ac:dyDescent="0.3">
      <c r="A232" s="4">
        <v>44137</v>
      </c>
      <c r="B232">
        <v>20.333333333335759</v>
      </c>
      <c r="C232">
        <v>824.66666666666788</v>
      </c>
      <c r="D232">
        <f t="shared" si="4"/>
        <v>565.66666666666788</v>
      </c>
    </row>
    <row r="233" spans="1:4" x14ac:dyDescent="0.3">
      <c r="A233" s="4">
        <v>44138</v>
      </c>
      <c r="B233">
        <v>20.333333333332121</v>
      </c>
      <c r="C233">
        <v>781</v>
      </c>
      <c r="D233">
        <f t="shared" si="4"/>
        <v>528</v>
      </c>
    </row>
    <row r="234" spans="1:4" x14ac:dyDescent="0.3">
      <c r="A234" s="4">
        <v>44139</v>
      </c>
      <c r="B234">
        <v>18</v>
      </c>
      <c r="C234">
        <v>626</v>
      </c>
      <c r="D234">
        <f t="shared" si="4"/>
        <v>485</v>
      </c>
    </row>
    <row r="235" spans="1:4" x14ac:dyDescent="0.3">
      <c r="A235" s="4">
        <v>44140</v>
      </c>
      <c r="B235">
        <v>70</v>
      </c>
      <c r="C235">
        <v>659</v>
      </c>
      <c r="D235">
        <f t="shared" si="4"/>
        <v>515</v>
      </c>
    </row>
    <row r="236" spans="1:4" x14ac:dyDescent="0.3">
      <c r="A236" s="4">
        <v>44141</v>
      </c>
      <c r="B236">
        <v>59</v>
      </c>
      <c r="C236">
        <v>667</v>
      </c>
      <c r="D236">
        <f t="shared" si="4"/>
        <v>518</v>
      </c>
    </row>
    <row r="237" spans="1:4" x14ac:dyDescent="0.3">
      <c r="A237" s="4">
        <v>44142</v>
      </c>
      <c r="B237">
        <v>5</v>
      </c>
      <c r="C237">
        <v>645</v>
      </c>
      <c r="D237">
        <f t="shared" si="4"/>
        <v>494.70885773152986</v>
      </c>
    </row>
    <row r="238" spans="1:4" x14ac:dyDescent="0.3">
      <c r="A238" s="4">
        <v>44143</v>
      </c>
      <c r="B238">
        <v>36.5</v>
      </c>
      <c r="C238">
        <v>646</v>
      </c>
      <c r="D238">
        <f t="shared" si="4"/>
        <v>502.87554535079107</v>
      </c>
    </row>
    <row r="239" spans="1:4" x14ac:dyDescent="0.3">
      <c r="A239" s="4">
        <v>44144</v>
      </c>
      <c r="B239">
        <v>36.5</v>
      </c>
      <c r="C239">
        <v>647</v>
      </c>
      <c r="D239">
        <f t="shared" si="4"/>
        <v>511</v>
      </c>
    </row>
    <row r="240" spans="1:4" x14ac:dyDescent="0.3">
      <c r="A240" s="4">
        <v>44145</v>
      </c>
      <c r="B240">
        <v>60</v>
      </c>
      <c r="C240">
        <v>662</v>
      </c>
      <c r="D240">
        <f t="shared" si="4"/>
        <v>522</v>
      </c>
    </row>
    <row r="241" spans="1:4" x14ac:dyDescent="0.3">
      <c r="A241" s="4">
        <v>44146</v>
      </c>
      <c r="B241">
        <v>45</v>
      </c>
      <c r="C241">
        <v>673</v>
      </c>
      <c r="D241">
        <f t="shared" si="4"/>
        <v>516</v>
      </c>
    </row>
    <row r="242" spans="1:4" x14ac:dyDescent="0.3">
      <c r="A242" s="4">
        <v>44147</v>
      </c>
      <c r="B242">
        <v>113</v>
      </c>
      <c r="C242">
        <v>720</v>
      </c>
      <c r="D242">
        <f t="shared" si="4"/>
        <v>582</v>
      </c>
    </row>
    <row r="243" spans="1:4" x14ac:dyDescent="0.3">
      <c r="A243" s="4">
        <v>44148</v>
      </c>
      <c r="B243">
        <v>78</v>
      </c>
      <c r="C243">
        <v>753</v>
      </c>
      <c r="D243">
        <f t="shared" si="4"/>
        <v>590</v>
      </c>
    </row>
    <row r="244" spans="1:4" x14ac:dyDescent="0.3">
      <c r="A244" s="4">
        <v>44149</v>
      </c>
      <c r="B244">
        <v>17</v>
      </c>
      <c r="C244">
        <v>743</v>
      </c>
      <c r="D244">
        <f t="shared" si="4"/>
        <v>599</v>
      </c>
    </row>
    <row r="245" spans="1:4" x14ac:dyDescent="0.3">
      <c r="A245" s="4">
        <v>44150</v>
      </c>
      <c r="B245">
        <v>36.965647867607913</v>
      </c>
      <c r="C245">
        <v>739.50949666389351</v>
      </c>
      <c r="D245">
        <f t="shared" si="4"/>
        <v>615.63231453427579</v>
      </c>
    </row>
    <row r="246" spans="1:4" x14ac:dyDescent="0.3">
      <c r="A246" s="4">
        <v>44151</v>
      </c>
      <c r="B246">
        <v>37.034352132392087</v>
      </c>
      <c r="C246">
        <v>736</v>
      </c>
      <c r="D246">
        <f t="shared" si="4"/>
        <v>632.33333333333212</v>
      </c>
    </row>
    <row r="247" spans="1:4" x14ac:dyDescent="0.3">
      <c r="A247" s="4">
        <v>44152</v>
      </c>
      <c r="B247">
        <v>113</v>
      </c>
      <c r="C247">
        <v>831</v>
      </c>
      <c r="D247">
        <f t="shared" si="4"/>
        <v>725</v>
      </c>
    </row>
    <row r="248" spans="1:4" x14ac:dyDescent="0.3">
      <c r="A248" s="4">
        <v>44153</v>
      </c>
      <c r="B248">
        <v>92</v>
      </c>
      <c r="C248">
        <v>877</v>
      </c>
      <c r="D248">
        <f t="shared" si="4"/>
        <v>799</v>
      </c>
    </row>
    <row r="249" spans="1:4" x14ac:dyDescent="0.3">
      <c r="A249" s="4">
        <v>44154</v>
      </c>
      <c r="B249">
        <v>173</v>
      </c>
      <c r="C249">
        <v>992</v>
      </c>
      <c r="D249">
        <f t="shared" si="4"/>
        <v>902</v>
      </c>
    </row>
    <row r="250" spans="1:4" x14ac:dyDescent="0.3">
      <c r="A250" s="4">
        <v>44155</v>
      </c>
      <c r="B250">
        <v>116</v>
      </c>
      <c r="C250">
        <v>1069</v>
      </c>
      <c r="D250">
        <f t="shared" si="4"/>
        <v>959</v>
      </c>
    </row>
    <row r="251" spans="1:4" x14ac:dyDescent="0.3">
      <c r="A251" s="4">
        <v>44156</v>
      </c>
      <c r="B251">
        <v>26</v>
      </c>
      <c r="C251">
        <v>1061</v>
      </c>
      <c r="D251">
        <f t="shared" si="4"/>
        <v>980</v>
      </c>
    </row>
    <row r="252" spans="1:4" x14ac:dyDescent="0.3">
      <c r="A252" s="4">
        <v>44157</v>
      </c>
      <c r="B252">
        <v>70.877371435297391</v>
      </c>
      <c r="C252">
        <v>1105.3945207428405</v>
      </c>
      <c r="D252">
        <f t="shared" si="4"/>
        <v>1014.3773714352974</v>
      </c>
    </row>
    <row r="253" spans="1:4" x14ac:dyDescent="0.3">
      <c r="A253" s="4">
        <v>44158</v>
      </c>
      <c r="B253">
        <v>71.122628564702609</v>
      </c>
      <c r="C253">
        <v>1150</v>
      </c>
      <c r="D253">
        <f t="shared" si="4"/>
        <v>1049</v>
      </c>
    </row>
    <row r="254" spans="1:4" x14ac:dyDescent="0.3">
      <c r="A254" s="4">
        <v>44159</v>
      </c>
      <c r="B254">
        <v>114</v>
      </c>
      <c r="C254">
        <v>1186</v>
      </c>
      <c r="D254">
        <f t="shared" si="4"/>
        <v>1103</v>
      </c>
    </row>
    <row r="255" spans="1:4" x14ac:dyDescent="0.3">
      <c r="A255" s="4">
        <v>44160</v>
      </c>
      <c r="B255">
        <v>98</v>
      </c>
      <c r="C255">
        <v>1206</v>
      </c>
      <c r="D255">
        <f t="shared" si="4"/>
        <v>1156</v>
      </c>
    </row>
    <row r="256" spans="1:4" x14ac:dyDescent="0.3">
      <c r="A256" s="4">
        <v>44161</v>
      </c>
      <c r="B256">
        <v>78</v>
      </c>
      <c r="C256">
        <v>1203</v>
      </c>
      <c r="D256">
        <f t="shared" si="4"/>
        <v>1121</v>
      </c>
    </row>
    <row r="257" spans="1:4" x14ac:dyDescent="0.3">
      <c r="A257" s="4">
        <v>44162</v>
      </c>
      <c r="B257">
        <v>103</v>
      </c>
      <c r="C257">
        <v>1230</v>
      </c>
      <c r="D257">
        <f t="shared" si="4"/>
        <v>1146</v>
      </c>
    </row>
    <row r="258" spans="1:4" x14ac:dyDescent="0.3">
      <c r="A258" s="4">
        <v>44163</v>
      </c>
      <c r="B258">
        <v>31</v>
      </c>
      <c r="C258">
        <v>1186</v>
      </c>
      <c r="D258">
        <f t="shared" si="4"/>
        <v>1160</v>
      </c>
    </row>
    <row r="259" spans="1:4" x14ac:dyDescent="0.3">
      <c r="A259" s="4">
        <v>44164</v>
      </c>
      <c r="B259">
        <v>46.947644038180442</v>
      </c>
      <c r="C259">
        <v>1159.5865662821016</v>
      </c>
      <c r="D259">
        <f t="shared" si="4"/>
        <v>1169.9819961705725</v>
      </c>
    </row>
    <row r="260" spans="1:4" x14ac:dyDescent="0.3">
      <c r="A260" s="4">
        <v>44165</v>
      </c>
      <c r="B260">
        <v>47.052355961819558</v>
      </c>
      <c r="C260">
        <v>1133</v>
      </c>
      <c r="D260">
        <f t="shared" si="4"/>
        <v>1180</v>
      </c>
    </row>
    <row r="261" spans="1:4" x14ac:dyDescent="0.3">
      <c r="A261" s="4">
        <v>44166</v>
      </c>
      <c r="B261">
        <v>144</v>
      </c>
      <c r="C261">
        <v>1172</v>
      </c>
      <c r="D261">
        <f t="shared" si="4"/>
        <v>1211</v>
      </c>
    </row>
    <row r="262" spans="1:4" x14ac:dyDescent="0.3">
      <c r="A262" s="4">
        <v>44167</v>
      </c>
      <c r="B262">
        <v>96</v>
      </c>
      <c r="C262">
        <v>1177</v>
      </c>
      <c r="D262">
        <f t="shared" si="4"/>
        <v>1215</v>
      </c>
    </row>
    <row r="263" spans="1:4" x14ac:dyDescent="0.3">
      <c r="A263" s="4">
        <v>44168</v>
      </c>
      <c r="B263">
        <v>158</v>
      </c>
      <c r="C263">
        <v>1180</v>
      </c>
      <c r="D263">
        <f t="shared" si="4"/>
        <v>1200</v>
      </c>
    </row>
    <row r="264" spans="1:4" x14ac:dyDescent="0.3">
      <c r="A264" s="4">
        <v>44169</v>
      </c>
      <c r="B264">
        <v>99</v>
      </c>
      <c r="C264">
        <v>1177</v>
      </c>
      <c r="D264">
        <f t="shared" si="4"/>
        <v>1183</v>
      </c>
    </row>
    <row r="265" spans="1:4" x14ac:dyDescent="0.3">
      <c r="A265" s="4">
        <v>44170</v>
      </c>
      <c r="B265">
        <v>26</v>
      </c>
      <c r="C265">
        <v>1117</v>
      </c>
      <c r="D265">
        <f t="shared" si="4"/>
        <v>1183</v>
      </c>
    </row>
    <row r="266" spans="1:4" x14ac:dyDescent="0.3">
      <c r="A266" s="4">
        <v>44171</v>
      </c>
      <c r="B266">
        <v>83.837792498590716</v>
      </c>
      <c r="C266">
        <v>1099.5881964273249</v>
      </c>
      <c r="D266">
        <f t="shared" si="4"/>
        <v>1195.9604210632933</v>
      </c>
    </row>
    <row r="267" spans="1:4" x14ac:dyDescent="0.3">
      <c r="A267" s="4">
        <v>44172</v>
      </c>
      <c r="B267">
        <v>84.162207501409284</v>
      </c>
      <c r="C267">
        <v>1082</v>
      </c>
      <c r="D267">
        <f t="shared" si="4"/>
        <v>1209</v>
      </c>
    </row>
    <row r="268" spans="1:4" x14ac:dyDescent="0.3">
      <c r="A268" s="4">
        <v>44173</v>
      </c>
      <c r="B268">
        <v>224</v>
      </c>
      <c r="C268">
        <v>1168</v>
      </c>
      <c r="D268">
        <f t="shared" si="4"/>
        <v>1319</v>
      </c>
    </row>
    <row r="269" spans="1:4" x14ac:dyDescent="0.3">
      <c r="A269" s="4">
        <v>44174</v>
      </c>
      <c r="B269">
        <v>155</v>
      </c>
      <c r="C269">
        <v>1175</v>
      </c>
      <c r="D269">
        <f t="shared" si="4"/>
        <v>1376</v>
      </c>
    </row>
    <row r="270" spans="1:4" x14ac:dyDescent="0.3">
      <c r="A270" s="4">
        <v>44175</v>
      </c>
      <c r="B270">
        <v>135</v>
      </c>
      <c r="C270">
        <v>1187</v>
      </c>
      <c r="D270">
        <f t="shared" si="4"/>
        <v>1433</v>
      </c>
    </row>
    <row r="271" spans="1:4" x14ac:dyDescent="0.3">
      <c r="A271" s="4">
        <v>44176</v>
      </c>
      <c r="B271">
        <v>87</v>
      </c>
      <c r="C271">
        <v>1148</v>
      </c>
      <c r="D271">
        <f t="shared" si="4"/>
        <v>1417</v>
      </c>
    </row>
    <row r="272" spans="1:4" x14ac:dyDescent="0.3">
      <c r="A272" s="4">
        <v>44177</v>
      </c>
      <c r="B272">
        <v>21</v>
      </c>
      <c r="C272">
        <v>1106</v>
      </c>
      <c r="D272">
        <f t="shared" ref="D272:D335" si="5">SUM(B259:B272)</f>
        <v>1407</v>
      </c>
    </row>
    <row r="273" spans="1:4" x14ac:dyDescent="0.3">
      <c r="A273" s="4">
        <v>44178</v>
      </c>
      <c r="B273">
        <v>106.24864679936945</v>
      </c>
      <c r="C273">
        <v>1089.601854561668</v>
      </c>
      <c r="D273">
        <f t="shared" si="5"/>
        <v>1466.301002761189</v>
      </c>
    </row>
    <row r="274" spans="1:4" x14ac:dyDescent="0.3">
      <c r="A274" s="4">
        <v>44179</v>
      </c>
      <c r="B274">
        <v>106.75135320063055</v>
      </c>
      <c r="C274">
        <v>1073</v>
      </c>
      <c r="D274">
        <f t="shared" si="5"/>
        <v>1526</v>
      </c>
    </row>
    <row r="275" spans="1:4" x14ac:dyDescent="0.3">
      <c r="A275" s="4">
        <v>44180</v>
      </c>
      <c r="B275">
        <v>112</v>
      </c>
      <c r="C275">
        <v>1060</v>
      </c>
      <c r="D275">
        <f t="shared" si="5"/>
        <v>1494</v>
      </c>
    </row>
    <row r="276" spans="1:4" x14ac:dyDescent="0.3">
      <c r="A276" s="4">
        <v>44181</v>
      </c>
      <c r="B276">
        <v>255</v>
      </c>
      <c r="C276">
        <v>1144</v>
      </c>
      <c r="D276">
        <f t="shared" si="5"/>
        <v>1653</v>
      </c>
    </row>
    <row r="277" spans="1:4" x14ac:dyDescent="0.3">
      <c r="A277" s="4">
        <v>44182</v>
      </c>
      <c r="B277">
        <v>376</v>
      </c>
      <c r="C277">
        <v>1289</v>
      </c>
      <c r="D277">
        <f t="shared" si="5"/>
        <v>1871</v>
      </c>
    </row>
    <row r="278" spans="1:4" x14ac:dyDescent="0.3">
      <c r="A278" s="4">
        <v>44183</v>
      </c>
      <c r="B278">
        <v>264</v>
      </c>
      <c r="C278">
        <v>1327</v>
      </c>
      <c r="D278">
        <f t="shared" si="5"/>
        <v>2036</v>
      </c>
    </row>
    <row r="279" spans="1:4" x14ac:dyDescent="0.3">
      <c r="A279" s="4">
        <v>44184</v>
      </c>
      <c r="B279">
        <v>14</v>
      </c>
      <c r="C279">
        <v>1250</v>
      </c>
      <c r="D279">
        <f t="shared" si="5"/>
        <v>2024</v>
      </c>
    </row>
    <row r="280" spans="1:4" x14ac:dyDescent="0.3">
      <c r="A280" s="4">
        <v>44185</v>
      </c>
      <c r="B280">
        <v>0</v>
      </c>
      <c r="C280">
        <v>1150.7203111210511</v>
      </c>
      <c r="D280">
        <f t="shared" si="5"/>
        <v>1940.1622075014093</v>
      </c>
    </row>
    <row r="281" spans="1:4" x14ac:dyDescent="0.3">
      <c r="A281" s="4">
        <v>44186</v>
      </c>
      <c r="B281">
        <v>0</v>
      </c>
      <c r="C281">
        <v>1051</v>
      </c>
      <c r="D281">
        <f t="shared" si="5"/>
        <v>1856</v>
      </c>
    </row>
    <row r="282" spans="1:4" x14ac:dyDescent="0.3">
      <c r="A282" s="4">
        <v>44187</v>
      </c>
      <c r="B282">
        <v>358</v>
      </c>
      <c r="C282">
        <v>1201</v>
      </c>
      <c r="D282">
        <f t="shared" si="5"/>
        <v>1990</v>
      </c>
    </row>
    <row r="283" spans="1:4" x14ac:dyDescent="0.3">
      <c r="A283" s="4">
        <v>44188</v>
      </c>
      <c r="B283">
        <v>587</v>
      </c>
      <c r="C283">
        <v>1528</v>
      </c>
      <c r="D283">
        <f t="shared" si="5"/>
        <v>2422</v>
      </c>
    </row>
    <row r="284" spans="1:4" x14ac:dyDescent="0.3">
      <c r="A284" s="4">
        <v>44189</v>
      </c>
      <c r="B284">
        <v>140</v>
      </c>
      <c r="C284">
        <v>1542</v>
      </c>
      <c r="D284">
        <f t="shared" si="5"/>
        <v>2427</v>
      </c>
    </row>
    <row r="285" spans="1:4" x14ac:dyDescent="0.3">
      <c r="A285" s="4">
        <v>44190</v>
      </c>
      <c r="B285">
        <v>76.880713539569115</v>
      </c>
      <c r="C285">
        <v>1500.6885044506271</v>
      </c>
      <c r="D285">
        <f t="shared" si="5"/>
        <v>2416.8807135395691</v>
      </c>
    </row>
    <row r="286" spans="1:4" x14ac:dyDescent="0.3">
      <c r="A286" s="4">
        <v>44191</v>
      </c>
      <c r="B286">
        <v>77.119286460430885</v>
      </c>
      <c r="C286">
        <v>1459</v>
      </c>
      <c r="D286">
        <f t="shared" si="5"/>
        <v>2473</v>
      </c>
    </row>
    <row r="287" spans="1:4" x14ac:dyDescent="0.3">
      <c r="A287" s="4">
        <v>44192</v>
      </c>
      <c r="B287">
        <v>72.893428298586514</v>
      </c>
      <c r="C287">
        <v>1423.6439987621634</v>
      </c>
      <c r="D287">
        <f t="shared" si="5"/>
        <v>2439.6447814992171</v>
      </c>
    </row>
    <row r="288" spans="1:4" x14ac:dyDescent="0.3">
      <c r="A288" s="4">
        <v>44193</v>
      </c>
      <c r="B288">
        <v>73.106571701413486</v>
      </c>
      <c r="C288">
        <v>1388</v>
      </c>
      <c r="D288">
        <f t="shared" si="5"/>
        <v>2406</v>
      </c>
    </row>
    <row r="289" spans="1:4" x14ac:dyDescent="0.3">
      <c r="A289" s="4">
        <v>44194</v>
      </c>
      <c r="B289">
        <v>338</v>
      </c>
      <c r="C289">
        <v>1550</v>
      </c>
      <c r="D289">
        <f t="shared" si="5"/>
        <v>2632</v>
      </c>
    </row>
    <row r="290" spans="1:4" x14ac:dyDescent="0.3">
      <c r="A290" s="4">
        <v>44195</v>
      </c>
      <c r="B290">
        <v>244</v>
      </c>
      <c r="C290">
        <v>1609</v>
      </c>
      <c r="D290">
        <f t="shared" si="5"/>
        <v>2621</v>
      </c>
    </row>
    <row r="291" spans="1:4" x14ac:dyDescent="0.3">
      <c r="A291" s="4">
        <v>44196</v>
      </c>
      <c r="B291">
        <v>387</v>
      </c>
      <c r="C291">
        <v>1658</v>
      </c>
      <c r="D291">
        <f t="shared" si="5"/>
        <v>2632</v>
      </c>
    </row>
    <row r="292" spans="1:4" x14ac:dyDescent="0.3">
      <c r="A292" s="4">
        <v>44197</v>
      </c>
      <c r="B292">
        <v>144.10134393098633</v>
      </c>
      <c r="C292">
        <v>1678.9196516572592</v>
      </c>
      <c r="D292">
        <f t="shared" si="5"/>
        <v>2512.1013439309863</v>
      </c>
    </row>
    <row r="293" spans="1:4" x14ac:dyDescent="0.3">
      <c r="A293" s="4">
        <v>44198</v>
      </c>
      <c r="B293">
        <v>144.89865606901367</v>
      </c>
      <c r="C293">
        <v>1700</v>
      </c>
      <c r="D293">
        <f t="shared" si="5"/>
        <v>2643</v>
      </c>
    </row>
    <row r="294" spans="1:4" x14ac:dyDescent="0.3">
      <c r="A294" s="4">
        <v>44199</v>
      </c>
      <c r="B294">
        <v>76.887750613404933</v>
      </c>
      <c r="C294">
        <v>1682.0734519675643</v>
      </c>
      <c r="D294">
        <f t="shared" si="5"/>
        <v>2719.8877506134049</v>
      </c>
    </row>
    <row r="295" spans="1:4" x14ac:dyDescent="0.3">
      <c r="A295" s="4">
        <v>44200</v>
      </c>
      <c r="B295">
        <v>77.112249386595067</v>
      </c>
      <c r="C295">
        <v>1664</v>
      </c>
      <c r="D295">
        <f t="shared" si="5"/>
        <v>2797</v>
      </c>
    </row>
    <row r="296" spans="1:4" x14ac:dyDescent="0.3">
      <c r="A296" s="4">
        <v>44201</v>
      </c>
      <c r="B296">
        <v>463</v>
      </c>
      <c r="C296">
        <v>1895</v>
      </c>
      <c r="D296">
        <f t="shared" si="5"/>
        <v>2902</v>
      </c>
    </row>
    <row r="297" spans="1:4" x14ac:dyDescent="0.3">
      <c r="A297" s="4">
        <v>44202</v>
      </c>
      <c r="B297">
        <v>450</v>
      </c>
      <c r="C297">
        <v>2001</v>
      </c>
      <c r="D297">
        <f t="shared" si="5"/>
        <v>2765</v>
      </c>
    </row>
    <row r="298" spans="1:4" x14ac:dyDescent="0.3">
      <c r="A298" s="4">
        <v>44203</v>
      </c>
      <c r="B298">
        <v>744</v>
      </c>
      <c r="C298">
        <v>2330</v>
      </c>
      <c r="D298">
        <f t="shared" si="5"/>
        <v>3369</v>
      </c>
    </row>
    <row r="299" spans="1:4" x14ac:dyDescent="0.3">
      <c r="A299" s="4">
        <v>44204</v>
      </c>
      <c r="B299">
        <v>577</v>
      </c>
      <c r="C299">
        <v>2548</v>
      </c>
      <c r="D299">
        <f t="shared" si="5"/>
        <v>3869.1192864604309</v>
      </c>
    </row>
    <row r="300" spans="1:4" x14ac:dyDescent="0.3">
      <c r="A300" s="4">
        <v>44205</v>
      </c>
      <c r="B300">
        <v>147</v>
      </c>
      <c r="C300">
        <v>2511</v>
      </c>
      <c r="D300">
        <f t="shared" si="5"/>
        <v>3939</v>
      </c>
    </row>
    <row r="301" spans="1:4" x14ac:dyDescent="0.3">
      <c r="A301" s="4">
        <v>44206</v>
      </c>
      <c r="B301">
        <v>433.24891536195355</v>
      </c>
      <c r="C301">
        <v>2572.3922522145804</v>
      </c>
      <c r="D301">
        <f t="shared" si="5"/>
        <v>4299.355487063367</v>
      </c>
    </row>
    <row r="302" spans="1:4" x14ac:dyDescent="0.3">
      <c r="A302" s="4">
        <v>44207</v>
      </c>
      <c r="B302">
        <v>439.75108463804645</v>
      </c>
      <c r="C302">
        <v>2635</v>
      </c>
      <c r="D302">
        <f t="shared" si="5"/>
        <v>4666</v>
      </c>
    </row>
    <row r="303" spans="1:4" x14ac:dyDescent="0.3">
      <c r="A303" s="4">
        <v>44208</v>
      </c>
      <c r="B303">
        <v>665</v>
      </c>
      <c r="C303">
        <v>2976</v>
      </c>
      <c r="D303">
        <f t="shared" si="5"/>
        <v>4993</v>
      </c>
    </row>
    <row r="304" spans="1:4" x14ac:dyDescent="0.3">
      <c r="A304" s="4">
        <v>44209</v>
      </c>
      <c r="B304">
        <v>592</v>
      </c>
      <c r="C304">
        <v>3144</v>
      </c>
      <c r="D304">
        <f t="shared" si="5"/>
        <v>5341</v>
      </c>
    </row>
    <row r="305" spans="1:4" x14ac:dyDescent="0.3">
      <c r="A305" s="4">
        <v>44210</v>
      </c>
      <c r="B305">
        <v>372</v>
      </c>
      <c r="C305">
        <v>3209</v>
      </c>
      <c r="D305">
        <f t="shared" si="5"/>
        <v>5326</v>
      </c>
    </row>
    <row r="306" spans="1:4" x14ac:dyDescent="0.3">
      <c r="A306" s="4">
        <v>44211</v>
      </c>
      <c r="B306">
        <v>580</v>
      </c>
      <c r="C306">
        <v>3355</v>
      </c>
      <c r="D306">
        <f t="shared" si="5"/>
        <v>5761.8986560690137</v>
      </c>
    </row>
    <row r="307" spans="1:4" x14ac:dyDescent="0.3">
      <c r="A307" s="4">
        <v>44212</v>
      </c>
      <c r="B307">
        <v>35</v>
      </c>
      <c r="C307">
        <v>3107</v>
      </c>
      <c r="D307">
        <f t="shared" si="5"/>
        <v>5652</v>
      </c>
    </row>
    <row r="308" spans="1:4" x14ac:dyDescent="0.3">
      <c r="A308" s="4">
        <v>44213</v>
      </c>
      <c r="B308">
        <v>433.06818735502748</v>
      </c>
      <c r="C308">
        <v>3059.5990408701291</v>
      </c>
      <c r="D308">
        <f t="shared" si="5"/>
        <v>6008.1804367416225</v>
      </c>
    </row>
    <row r="309" spans="1:4" x14ac:dyDescent="0.3">
      <c r="A309" s="4">
        <v>44214</v>
      </c>
      <c r="B309">
        <v>438.93181264497252</v>
      </c>
      <c r="C309">
        <v>3010</v>
      </c>
      <c r="D309">
        <f t="shared" si="5"/>
        <v>6370</v>
      </c>
    </row>
    <row r="310" spans="1:4" x14ac:dyDescent="0.3">
      <c r="A310" s="4">
        <v>44215</v>
      </c>
      <c r="B310">
        <v>542</v>
      </c>
      <c r="C310">
        <v>3183</v>
      </c>
      <c r="D310">
        <f t="shared" si="5"/>
        <v>6449</v>
      </c>
    </row>
    <row r="311" spans="1:4" x14ac:dyDescent="0.3">
      <c r="A311" s="4">
        <v>44216</v>
      </c>
      <c r="B311">
        <v>493</v>
      </c>
      <c r="C311">
        <v>3271</v>
      </c>
      <c r="D311">
        <f t="shared" si="5"/>
        <v>6492</v>
      </c>
    </row>
    <row r="312" spans="1:4" x14ac:dyDescent="0.3">
      <c r="A312" s="4">
        <v>44217</v>
      </c>
      <c r="B312">
        <v>473</v>
      </c>
      <c r="C312">
        <v>3381</v>
      </c>
      <c r="D312">
        <f t="shared" si="5"/>
        <v>6221</v>
      </c>
    </row>
    <row r="313" spans="1:4" x14ac:dyDescent="0.3">
      <c r="A313" s="4">
        <v>44218</v>
      </c>
      <c r="B313">
        <v>669</v>
      </c>
      <c r="C313">
        <v>3593</v>
      </c>
      <c r="D313">
        <f t="shared" si="5"/>
        <v>6313</v>
      </c>
    </row>
    <row r="314" spans="1:4" x14ac:dyDescent="0.3">
      <c r="A314" s="4">
        <v>44219</v>
      </c>
      <c r="B314">
        <v>93</v>
      </c>
      <c r="C314">
        <v>3338</v>
      </c>
      <c r="D314">
        <f t="shared" si="5"/>
        <v>6259</v>
      </c>
    </row>
    <row r="315" spans="1:4" x14ac:dyDescent="0.3">
      <c r="A315" s="4">
        <v>44220</v>
      </c>
      <c r="B315">
        <v>283.8531244306505</v>
      </c>
      <c r="C315">
        <v>3101.1184203500743</v>
      </c>
      <c r="D315">
        <f t="shared" si="5"/>
        <v>6109.6042090686969</v>
      </c>
    </row>
    <row r="316" spans="1:4" x14ac:dyDescent="0.3">
      <c r="A316" s="4">
        <v>44221</v>
      </c>
      <c r="B316">
        <v>286.1468755693495</v>
      </c>
      <c r="C316">
        <v>2865</v>
      </c>
      <c r="D316">
        <f t="shared" si="5"/>
        <v>5956</v>
      </c>
    </row>
    <row r="317" spans="1:4" x14ac:dyDescent="0.3">
      <c r="A317" s="4">
        <v>44222</v>
      </c>
      <c r="B317">
        <v>822</v>
      </c>
      <c r="C317">
        <v>3152</v>
      </c>
      <c r="D317">
        <f t="shared" si="5"/>
        <v>6113</v>
      </c>
    </row>
    <row r="318" spans="1:4" x14ac:dyDescent="0.3">
      <c r="A318" s="4">
        <v>44223</v>
      </c>
      <c r="B318">
        <v>652</v>
      </c>
      <c r="C318">
        <v>3374</v>
      </c>
      <c r="D318">
        <f t="shared" si="5"/>
        <v>6173</v>
      </c>
    </row>
    <row r="319" spans="1:4" x14ac:dyDescent="0.3">
      <c r="A319" s="4">
        <v>44224</v>
      </c>
      <c r="B319">
        <v>312</v>
      </c>
      <c r="C319">
        <v>3346</v>
      </c>
      <c r="D319">
        <f t="shared" si="5"/>
        <v>6113</v>
      </c>
    </row>
    <row r="320" spans="1:4" x14ac:dyDescent="0.3">
      <c r="A320" s="4">
        <v>44225</v>
      </c>
      <c r="B320">
        <v>583</v>
      </c>
      <c r="C320">
        <v>3460</v>
      </c>
      <c r="D320">
        <f t="shared" si="5"/>
        <v>6116</v>
      </c>
    </row>
    <row r="321" spans="1:4" x14ac:dyDescent="0.3">
      <c r="A321" s="4">
        <v>44226</v>
      </c>
      <c r="B321">
        <v>355</v>
      </c>
      <c r="C321">
        <v>3408</v>
      </c>
      <c r="D321">
        <f t="shared" si="5"/>
        <v>6436</v>
      </c>
    </row>
    <row r="322" spans="1:4" x14ac:dyDescent="0.3">
      <c r="A322" s="4">
        <v>44227</v>
      </c>
      <c r="B322">
        <v>95.38160575315851</v>
      </c>
      <c r="C322">
        <v>3200.6909470432947</v>
      </c>
      <c r="D322">
        <f t="shared" si="5"/>
        <v>6098.313418398131</v>
      </c>
    </row>
    <row r="323" spans="1:4" x14ac:dyDescent="0.3">
      <c r="A323" s="4">
        <v>44228</v>
      </c>
      <c r="B323">
        <v>95.61839424684149</v>
      </c>
      <c r="C323">
        <v>2991</v>
      </c>
      <c r="D323">
        <f t="shared" si="5"/>
        <v>5755</v>
      </c>
    </row>
    <row r="324" spans="1:4" x14ac:dyDescent="0.3">
      <c r="A324" s="4">
        <v>44229</v>
      </c>
      <c r="B324">
        <v>579</v>
      </c>
      <c r="C324">
        <v>3052</v>
      </c>
      <c r="D324">
        <f t="shared" si="5"/>
        <v>5792</v>
      </c>
    </row>
    <row r="325" spans="1:4" x14ac:dyDescent="0.3">
      <c r="A325" s="4">
        <v>44230</v>
      </c>
      <c r="B325">
        <v>878</v>
      </c>
      <c r="C325">
        <v>3353</v>
      </c>
      <c r="D325">
        <f t="shared" si="5"/>
        <v>6177</v>
      </c>
    </row>
    <row r="326" spans="1:4" x14ac:dyDescent="0.3">
      <c r="A326" s="4">
        <v>44231</v>
      </c>
      <c r="B326">
        <v>1138</v>
      </c>
      <c r="C326">
        <v>3789</v>
      </c>
      <c r="D326">
        <f t="shared" si="5"/>
        <v>6842</v>
      </c>
    </row>
    <row r="327" spans="1:4" x14ac:dyDescent="0.3">
      <c r="A327" s="4">
        <v>44232</v>
      </c>
      <c r="B327">
        <v>926</v>
      </c>
      <c r="C327">
        <v>3925</v>
      </c>
      <c r="D327">
        <f t="shared" si="5"/>
        <v>7099</v>
      </c>
    </row>
    <row r="328" spans="1:4" x14ac:dyDescent="0.3">
      <c r="A328" s="4">
        <v>44233</v>
      </c>
      <c r="B328">
        <v>335</v>
      </c>
      <c r="C328">
        <v>3840</v>
      </c>
      <c r="D328">
        <f t="shared" si="5"/>
        <v>7341</v>
      </c>
    </row>
    <row r="329" spans="1:4" x14ac:dyDescent="0.3">
      <c r="A329" s="4">
        <v>44234</v>
      </c>
      <c r="B329">
        <v>211.97099342969159</v>
      </c>
      <c r="C329">
        <v>3557.663221142866</v>
      </c>
      <c r="D329">
        <f t="shared" si="5"/>
        <v>7269.1178689990411</v>
      </c>
    </row>
    <row r="330" spans="1:4" x14ac:dyDescent="0.3">
      <c r="A330" s="4">
        <v>44235</v>
      </c>
      <c r="B330">
        <v>213.02900657030841</v>
      </c>
      <c r="C330">
        <v>3270</v>
      </c>
      <c r="D330">
        <f t="shared" si="5"/>
        <v>7196</v>
      </c>
    </row>
    <row r="331" spans="1:4" x14ac:dyDescent="0.3">
      <c r="A331" s="4">
        <v>44236</v>
      </c>
      <c r="B331">
        <v>417</v>
      </c>
      <c r="C331">
        <v>3541</v>
      </c>
      <c r="D331">
        <f t="shared" si="5"/>
        <v>6791</v>
      </c>
    </row>
    <row r="332" spans="1:4" x14ac:dyDescent="0.3">
      <c r="A332" s="4">
        <v>44237</v>
      </c>
      <c r="B332">
        <v>244</v>
      </c>
      <c r="C332">
        <v>3479</v>
      </c>
      <c r="D332">
        <f t="shared" si="5"/>
        <v>6383</v>
      </c>
    </row>
    <row r="333" spans="1:4" x14ac:dyDescent="0.3">
      <c r="A333" s="4">
        <v>44238</v>
      </c>
      <c r="B333">
        <v>247</v>
      </c>
      <c r="C333">
        <v>3386</v>
      </c>
      <c r="D333">
        <f t="shared" si="5"/>
        <v>6318</v>
      </c>
    </row>
    <row r="334" spans="1:4" x14ac:dyDescent="0.3">
      <c r="A334" s="4">
        <v>44239</v>
      </c>
      <c r="B334">
        <v>257</v>
      </c>
      <c r="C334">
        <v>3263</v>
      </c>
      <c r="D334">
        <f t="shared" si="5"/>
        <v>5992</v>
      </c>
    </row>
    <row r="335" spans="1:4" x14ac:dyDescent="0.3">
      <c r="A335" s="4">
        <v>44240</v>
      </c>
      <c r="B335">
        <v>122</v>
      </c>
      <c r="C335">
        <v>3155</v>
      </c>
      <c r="D335">
        <f t="shared" si="5"/>
        <v>5759</v>
      </c>
    </row>
    <row r="336" spans="1:4" x14ac:dyDescent="0.3">
      <c r="A336" s="4">
        <v>44241</v>
      </c>
      <c r="B336">
        <v>106.87074066082278</v>
      </c>
      <c r="C336">
        <v>3050.9157560859239</v>
      </c>
      <c r="D336">
        <f t="shared" ref="D336:D372" si="6">SUM(B323:B336)</f>
        <v>5770.4891349076643</v>
      </c>
    </row>
    <row r="337" spans="1:4" x14ac:dyDescent="0.3">
      <c r="A337" s="4">
        <v>44242</v>
      </c>
      <c r="B337">
        <v>107.12925933917722</v>
      </c>
      <c r="C337">
        <v>2946</v>
      </c>
      <c r="D337">
        <f t="shared" si="6"/>
        <v>5782</v>
      </c>
    </row>
    <row r="338" spans="1:4" x14ac:dyDescent="0.3">
      <c r="A338" s="4">
        <v>44243</v>
      </c>
      <c r="B338">
        <v>247</v>
      </c>
      <c r="C338">
        <v>2950</v>
      </c>
      <c r="D338">
        <f t="shared" si="6"/>
        <v>5450</v>
      </c>
    </row>
    <row r="339" spans="1:4" x14ac:dyDescent="0.3">
      <c r="A339" s="4">
        <v>44244</v>
      </c>
      <c r="B339">
        <v>159</v>
      </c>
      <c r="C339">
        <v>2897</v>
      </c>
      <c r="D339">
        <f t="shared" si="6"/>
        <v>4731</v>
      </c>
    </row>
    <row r="340" spans="1:4" x14ac:dyDescent="0.3">
      <c r="A340" s="4">
        <v>44245</v>
      </c>
      <c r="B340">
        <v>195</v>
      </c>
      <c r="C340">
        <v>2858</v>
      </c>
      <c r="D340">
        <f t="shared" si="6"/>
        <v>3788</v>
      </c>
    </row>
    <row r="341" spans="1:4" x14ac:dyDescent="0.3">
      <c r="A341" s="4">
        <v>44246</v>
      </c>
      <c r="B341">
        <v>152</v>
      </c>
      <c r="C341">
        <v>2786</v>
      </c>
      <c r="D341">
        <f t="shared" si="6"/>
        <v>3014</v>
      </c>
    </row>
    <row r="342" spans="1:4" x14ac:dyDescent="0.3">
      <c r="A342" s="4">
        <v>44247</v>
      </c>
      <c r="B342">
        <v>141</v>
      </c>
      <c r="C342">
        <v>2703</v>
      </c>
      <c r="D342">
        <f t="shared" si="6"/>
        <v>2820</v>
      </c>
    </row>
    <row r="343" spans="1:4" x14ac:dyDescent="0.3">
      <c r="A343" s="4">
        <v>44248</v>
      </c>
      <c r="B343">
        <v>130.31251819027966</v>
      </c>
      <c r="C343">
        <v>2660.662872358902</v>
      </c>
      <c r="D343">
        <f t="shared" si="6"/>
        <v>2738.3415247605881</v>
      </c>
    </row>
    <row r="344" spans="1:4" x14ac:dyDescent="0.3">
      <c r="A344" s="4">
        <v>44249</v>
      </c>
      <c r="B344">
        <v>130.68748180972034</v>
      </c>
      <c r="C344">
        <v>2618</v>
      </c>
      <c r="D344">
        <f t="shared" si="6"/>
        <v>2656</v>
      </c>
    </row>
    <row r="345" spans="1:4" x14ac:dyDescent="0.3">
      <c r="A345" s="4">
        <v>44250</v>
      </c>
      <c r="B345">
        <v>266</v>
      </c>
      <c r="C345">
        <v>2687</v>
      </c>
      <c r="D345">
        <f t="shared" si="6"/>
        <v>2505</v>
      </c>
    </row>
    <row r="346" spans="1:4" x14ac:dyDescent="0.3">
      <c r="A346" s="4">
        <v>44251</v>
      </c>
      <c r="B346">
        <v>249</v>
      </c>
      <c r="C346">
        <v>2816</v>
      </c>
      <c r="D346">
        <f t="shared" si="6"/>
        <v>2510</v>
      </c>
    </row>
    <row r="347" spans="1:4" x14ac:dyDescent="0.3">
      <c r="A347" s="4">
        <v>44252</v>
      </c>
      <c r="B347">
        <v>177</v>
      </c>
      <c r="C347">
        <v>2824</v>
      </c>
      <c r="D347">
        <f t="shared" si="6"/>
        <v>2440</v>
      </c>
    </row>
    <row r="348" spans="1:4" x14ac:dyDescent="0.3">
      <c r="A348" s="4">
        <v>44253</v>
      </c>
      <c r="B348">
        <v>183</v>
      </c>
      <c r="C348">
        <v>2850</v>
      </c>
      <c r="D348">
        <f t="shared" si="6"/>
        <v>2366</v>
      </c>
    </row>
    <row r="349" spans="1:4" x14ac:dyDescent="0.3">
      <c r="A349" s="4">
        <v>44254</v>
      </c>
      <c r="B349">
        <v>122</v>
      </c>
      <c r="C349">
        <v>2828</v>
      </c>
      <c r="D349">
        <f t="shared" si="6"/>
        <v>2366</v>
      </c>
    </row>
    <row r="350" spans="1:4" x14ac:dyDescent="0.3">
      <c r="A350" s="4">
        <v>44255</v>
      </c>
      <c r="B350">
        <v>110.3691472021892</v>
      </c>
      <c r="C350">
        <v>2791.1191156588538</v>
      </c>
      <c r="D350">
        <f t="shared" si="6"/>
        <v>2369.4984065413664</v>
      </c>
    </row>
    <row r="351" spans="1:4" x14ac:dyDescent="0.3">
      <c r="A351" s="4">
        <v>44256</v>
      </c>
      <c r="B351">
        <v>110.6308527978108</v>
      </c>
      <c r="C351">
        <v>2754</v>
      </c>
      <c r="D351">
        <f t="shared" si="6"/>
        <v>2373</v>
      </c>
    </row>
    <row r="352" spans="1:4" x14ac:dyDescent="0.3">
      <c r="A352" s="4">
        <v>44257</v>
      </c>
      <c r="B352">
        <v>232</v>
      </c>
      <c r="C352">
        <v>2827</v>
      </c>
      <c r="D352">
        <f t="shared" si="6"/>
        <v>2358</v>
      </c>
    </row>
    <row r="353" spans="1:4" x14ac:dyDescent="0.3">
      <c r="A353" s="4">
        <v>44258</v>
      </c>
      <c r="B353">
        <v>141</v>
      </c>
      <c r="C353">
        <v>2822</v>
      </c>
      <c r="D353">
        <f t="shared" si="6"/>
        <v>2340</v>
      </c>
    </row>
    <row r="354" spans="1:4" x14ac:dyDescent="0.3">
      <c r="A354" s="4">
        <v>44259</v>
      </c>
      <c r="B354">
        <v>26</v>
      </c>
      <c r="C354">
        <v>2723</v>
      </c>
      <c r="D354">
        <f t="shared" si="6"/>
        <v>2171</v>
      </c>
    </row>
    <row r="355" spans="1:4" x14ac:dyDescent="0.3">
      <c r="A355" s="4">
        <v>44260</v>
      </c>
      <c r="B355">
        <v>420</v>
      </c>
      <c r="C355">
        <v>2987</v>
      </c>
      <c r="D355">
        <f t="shared" si="6"/>
        <v>2439</v>
      </c>
    </row>
    <row r="356" spans="1:4" x14ac:dyDescent="0.3">
      <c r="A356" s="4">
        <v>44261</v>
      </c>
      <c r="B356">
        <v>131</v>
      </c>
      <c r="C356">
        <v>2963</v>
      </c>
      <c r="D356">
        <f t="shared" si="6"/>
        <v>2429</v>
      </c>
    </row>
    <row r="357" spans="1:4" x14ac:dyDescent="0.3">
      <c r="A357" s="4">
        <v>44262</v>
      </c>
      <c r="B357">
        <v>133.81237554906693</v>
      </c>
      <c r="C357">
        <v>2954.0404835269437</v>
      </c>
      <c r="D357">
        <f t="shared" si="6"/>
        <v>2432.4998573587873</v>
      </c>
    </row>
    <row r="358" spans="1:4" x14ac:dyDescent="0.3">
      <c r="A358" s="4">
        <v>44263</v>
      </c>
      <c r="B358">
        <v>134.18762445093307</v>
      </c>
      <c r="C358">
        <v>2945</v>
      </c>
      <c r="D358">
        <f t="shared" si="6"/>
        <v>2436</v>
      </c>
    </row>
    <row r="359" spans="1:4" x14ac:dyDescent="0.3">
      <c r="A359" s="4">
        <v>44264</v>
      </c>
      <c r="B359">
        <v>254</v>
      </c>
      <c r="C359">
        <v>3031</v>
      </c>
      <c r="D359">
        <f t="shared" si="6"/>
        <v>2424</v>
      </c>
    </row>
    <row r="360" spans="1:4" x14ac:dyDescent="0.3">
      <c r="A360" s="4">
        <v>44265</v>
      </c>
      <c r="B360">
        <v>189</v>
      </c>
      <c r="C360">
        <v>3073</v>
      </c>
      <c r="D360">
        <f t="shared" si="6"/>
        <v>2364</v>
      </c>
    </row>
    <row r="361" spans="1:4" x14ac:dyDescent="0.3">
      <c r="A361" s="4">
        <v>44266</v>
      </c>
      <c r="B361">
        <v>268</v>
      </c>
      <c r="C361">
        <v>3162</v>
      </c>
      <c r="D361">
        <f t="shared" si="6"/>
        <v>2455</v>
      </c>
    </row>
    <row r="362" spans="1:4" x14ac:dyDescent="0.3">
      <c r="A362" s="4">
        <v>44267</v>
      </c>
      <c r="B362">
        <v>315</v>
      </c>
      <c r="C362">
        <v>3307</v>
      </c>
      <c r="D362">
        <f t="shared" si="6"/>
        <v>2587</v>
      </c>
    </row>
    <row r="363" spans="1:4" x14ac:dyDescent="0.3">
      <c r="A363" s="4">
        <v>44268</v>
      </c>
      <c r="B363">
        <v>290</v>
      </c>
      <c r="C363">
        <v>3437</v>
      </c>
      <c r="D363">
        <f t="shared" si="6"/>
        <v>2755</v>
      </c>
    </row>
    <row r="364" spans="1:4" x14ac:dyDescent="0.3">
      <c r="A364" s="4">
        <v>44269</v>
      </c>
      <c r="B364">
        <v>214.03539330251078</v>
      </c>
      <c r="C364">
        <v>3498.2922701568896</v>
      </c>
      <c r="D364">
        <f t="shared" si="6"/>
        <v>2858.6662461003216</v>
      </c>
    </row>
    <row r="365" spans="1:4" x14ac:dyDescent="0.3">
      <c r="A365" s="4">
        <v>44270</v>
      </c>
      <c r="B365">
        <v>214.96460669748922</v>
      </c>
      <c r="C365">
        <v>3560</v>
      </c>
      <c r="D365">
        <f t="shared" si="6"/>
        <v>2963</v>
      </c>
    </row>
    <row r="366" spans="1:4" x14ac:dyDescent="0.3">
      <c r="A366" s="4">
        <v>44271</v>
      </c>
      <c r="B366">
        <v>295</v>
      </c>
      <c r="C366">
        <v>3681</v>
      </c>
      <c r="D366">
        <f t="shared" si="6"/>
        <v>3026</v>
      </c>
    </row>
    <row r="367" spans="1:4" x14ac:dyDescent="0.3">
      <c r="A367" s="4">
        <v>44272</v>
      </c>
      <c r="B367">
        <v>91</v>
      </c>
      <c r="C367">
        <v>3631</v>
      </c>
      <c r="D367">
        <f t="shared" si="6"/>
        <v>2976</v>
      </c>
    </row>
    <row r="368" spans="1:4" x14ac:dyDescent="0.3">
      <c r="A368" s="4">
        <v>44273</v>
      </c>
      <c r="B368">
        <v>311.53172623066348</v>
      </c>
      <c r="C368">
        <v>3789.2848444553674</v>
      </c>
      <c r="D368">
        <f t="shared" si="6"/>
        <v>3261.5317262306635</v>
      </c>
    </row>
    <row r="369" spans="1:4" x14ac:dyDescent="0.3">
      <c r="A369" s="4">
        <v>44274</v>
      </c>
      <c r="B369">
        <v>313.46827376933652</v>
      </c>
      <c r="C369">
        <v>3949</v>
      </c>
      <c r="D369">
        <f t="shared" si="6"/>
        <v>3155</v>
      </c>
    </row>
    <row r="370" spans="1:4" x14ac:dyDescent="0.3">
      <c r="A370" s="4">
        <v>44275</v>
      </c>
      <c r="B370">
        <v>266</v>
      </c>
      <c r="C370">
        <v>4063</v>
      </c>
      <c r="D370">
        <f t="shared" si="6"/>
        <v>3290</v>
      </c>
    </row>
    <row r="371" spans="1:4" x14ac:dyDescent="0.3">
      <c r="A371" s="1">
        <v>44276</v>
      </c>
      <c r="B371">
        <v>225.00372813853028</v>
      </c>
      <c r="C371">
        <v>4102.8724730977774</v>
      </c>
      <c r="D371">
        <f t="shared" si="6"/>
        <v>3381.1913525894633</v>
      </c>
    </row>
    <row r="372" spans="1:4" x14ac:dyDescent="0.3">
      <c r="A372" s="1">
        <v>44277</v>
      </c>
      <c r="B372">
        <v>225.99627186146972</v>
      </c>
      <c r="C372">
        <v>4143</v>
      </c>
      <c r="D372">
        <f t="shared" si="6"/>
        <v>3473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Dados Oficiais</vt:lpstr>
      <vt:lpstr>Dados sim recup exp</vt:lpstr>
      <vt:lpstr>Dados sim recup média</vt:lpstr>
      <vt:lpstr>Dados sim recup log</vt:lpstr>
      <vt:lpstr>Casos Ativos X Quinzenais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Rosa</dc:creator>
  <cp:lastModifiedBy>Celso José Rosa Júnior</cp:lastModifiedBy>
  <dcterms:created xsi:type="dcterms:W3CDTF">2020-05-09T03:25:46Z</dcterms:created>
  <dcterms:modified xsi:type="dcterms:W3CDTF">2021-08-24T21:50:53Z</dcterms:modified>
</cp:coreProperties>
</file>